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LinkedIn Post Report/"/>
    </mc:Choice>
  </mc:AlternateContent>
  <xr:revisionPtr revIDLastSave="62" documentId="8_{91444667-B7B3-43FB-B80B-1863C26CB4C9}" xr6:coauthVersionLast="45" xr6:coauthVersionMax="45" xr10:uidLastSave="{7E382C40-E1E3-445D-851E-026A92B640B1}"/>
  <workbookProtection workbookAlgorithmName="SHA-512" workbookHashValue="rsqpHJ8+gmpzWrNoIrrKn6vkGVO3zQhyTj7ekHGOOoOoTUbBB1Xu9Tvn3/lU+73p6ExGSqTi7psykt+J3e/QXg==" workbookSaltValue="+jwpSdbInDASmRmzBDfx0A==" workbookSpinCount="100000" lockStructure="1"/>
  <bookViews>
    <workbookView xWindow="-120" yWindow="-120" windowWidth="20730" windowHeight="11160" xr2:uid="{D6E1F5E8-2915-48A2-B360-586275D3FDB6}"/>
  </bookViews>
  <sheets>
    <sheet name="Intro &amp; Setup" sheetId="1" r:id="rId1"/>
    <sheet name="Post Data" sheetId="2" r:id="rId2"/>
    <sheet name="Report" sheetId="3" r:id="rId3"/>
  </sheets>
  <definedNames>
    <definedName name="_xlnm._FilterDatabase" localSheetId="1" hidden="1">'Post Data'!$B$10:$J$20</definedName>
    <definedName name="_xlnm.Print_Area" localSheetId="0">'Intro &amp; Setup'!$A$1:$AT$55</definedName>
    <definedName name="_xlnm.Print_Area" localSheetId="1">'Post Data'!$A$1:$O$2511</definedName>
    <definedName name="_xlnm.Print_Area" localSheetId="2">Report!$A$1:$AT$363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362" i="3" l="1"/>
  <c r="AL362" i="3"/>
  <c r="AH362" i="3"/>
  <c r="AC362" i="3"/>
  <c r="Z362" i="3"/>
  <c r="U362" i="3"/>
  <c r="L362" i="3"/>
  <c r="J362" i="3"/>
  <c r="F362" i="3"/>
  <c r="C362" i="3"/>
  <c r="AP361" i="3"/>
  <c r="AL361" i="3"/>
  <c r="AH361" i="3"/>
  <c r="AC361" i="3"/>
  <c r="Z361" i="3"/>
  <c r="U361" i="3"/>
  <c r="L361" i="3"/>
  <c r="J361" i="3"/>
  <c r="F361" i="3"/>
  <c r="C361" i="3"/>
  <c r="AP360" i="3"/>
  <c r="AL360" i="3"/>
  <c r="AH360" i="3"/>
  <c r="AC360" i="3"/>
  <c r="Z360" i="3"/>
  <c r="U360" i="3"/>
  <c r="L360" i="3"/>
  <c r="J360" i="3"/>
  <c r="F360" i="3"/>
  <c r="C360" i="3"/>
  <c r="AP359" i="3"/>
  <c r="AL359" i="3"/>
  <c r="AH359" i="3"/>
  <c r="AC359" i="3"/>
  <c r="Z359" i="3"/>
  <c r="U359" i="3"/>
  <c r="L359" i="3"/>
  <c r="J359" i="3"/>
  <c r="F359" i="3"/>
  <c r="C359" i="3"/>
  <c r="AP358" i="3"/>
  <c r="AL358" i="3"/>
  <c r="AH358" i="3"/>
  <c r="AC358" i="3"/>
  <c r="Z358" i="3"/>
  <c r="U358" i="3"/>
  <c r="L358" i="3"/>
  <c r="J358" i="3"/>
  <c r="F358" i="3"/>
  <c r="C358" i="3"/>
  <c r="AP357" i="3"/>
  <c r="AL357" i="3"/>
  <c r="AH357" i="3"/>
  <c r="AC357" i="3"/>
  <c r="Z357" i="3"/>
  <c r="U357" i="3"/>
  <c r="L357" i="3"/>
  <c r="J357" i="3"/>
  <c r="F357" i="3"/>
  <c r="C357" i="3"/>
  <c r="AP356" i="3"/>
  <c r="AL356" i="3"/>
  <c r="AH356" i="3"/>
  <c r="AC356" i="3"/>
  <c r="Z356" i="3"/>
  <c r="U356" i="3"/>
  <c r="L356" i="3"/>
  <c r="J356" i="3"/>
  <c r="F356" i="3"/>
  <c r="C356" i="3"/>
  <c r="AP355" i="3"/>
  <c r="AL355" i="3"/>
  <c r="AH355" i="3"/>
  <c r="AC355" i="3"/>
  <c r="Z355" i="3"/>
  <c r="U355" i="3"/>
  <c r="L355" i="3"/>
  <c r="J355" i="3"/>
  <c r="F355" i="3"/>
  <c r="C355" i="3"/>
  <c r="AP354" i="3"/>
  <c r="AL354" i="3"/>
  <c r="AH354" i="3"/>
  <c r="AC354" i="3"/>
  <c r="Z354" i="3"/>
  <c r="U354" i="3"/>
  <c r="L354" i="3"/>
  <c r="J354" i="3"/>
  <c r="F354" i="3"/>
  <c r="C354" i="3"/>
  <c r="AP353" i="3"/>
  <c r="AL353" i="3"/>
  <c r="AH353" i="3"/>
  <c r="AC353" i="3"/>
  <c r="Z353" i="3"/>
  <c r="U353" i="3"/>
  <c r="L353" i="3"/>
  <c r="J353" i="3"/>
  <c r="F353" i="3"/>
  <c r="C353" i="3"/>
  <c r="AP352" i="3"/>
  <c r="AL352" i="3"/>
  <c r="AH352" i="3"/>
  <c r="AC352" i="3"/>
  <c r="Z352" i="3"/>
  <c r="U352" i="3"/>
  <c r="L352" i="3"/>
  <c r="J352" i="3"/>
  <c r="F352" i="3"/>
  <c r="C352" i="3"/>
  <c r="AP351" i="3"/>
  <c r="AL351" i="3"/>
  <c r="AH351" i="3"/>
  <c r="AC351" i="3"/>
  <c r="Z351" i="3"/>
  <c r="U351" i="3"/>
  <c r="L351" i="3"/>
  <c r="J351" i="3"/>
  <c r="F351" i="3"/>
  <c r="C351" i="3"/>
  <c r="AP350" i="3"/>
  <c r="AL350" i="3"/>
  <c r="AH350" i="3"/>
  <c r="AC350" i="3"/>
  <c r="Z350" i="3"/>
  <c r="U350" i="3"/>
  <c r="L350" i="3"/>
  <c r="J350" i="3"/>
  <c r="F350" i="3"/>
  <c r="C350" i="3"/>
  <c r="AP349" i="3"/>
  <c r="AL349" i="3"/>
  <c r="AH349" i="3"/>
  <c r="AC349" i="3"/>
  <c r="Z349" i="3"/>
  <c r="U349" i="3"/>
  <c r="L349" i="3"/>
  <c r="J349" i="3"/>
  <c r="F349" i="3"/>
  <c r="C349" i="3"/>
  <c r="AP348" i="3"/>
  <c r="AL348" i="3"/>
  <c r="AH348" i="3"/>
  <c r="AC348" i="3"/>
  <c r="Z348" i="3"/>
  <c r="U348" i="3"/>
  <c r="L348" i="3"/>
  <c r="J348" i="3"/>
  <c r="F348" i="3"/>
  <c r="C348" i="3"/>
  <c r="L2510" i="2" l="1"/>
  <c r="N2510" i="2" s="1"/>
  <c r="L2509" i="2"/>
  <c r="N2509" i="2" s="1"/>
  <c r="L2508" i="2"/>
  <c r="N2508" i="2" s="1"/>
  <c r="L2507" i="2"/>
  <c r="N2507" i="2" s="1"/>
  <c r="L2506" i="2"/>
  <c r="N2506" i="2" s="1"/>
  <c r="N2505" i="2"/>
  <c r="L2505" i="2"/>
  <c r="L2504" i="2"/>
  <c r="N2504" i="2" s="1"/>
  <c r="L2503" i="2"/>
  <c r="N2503" i="2" s="1"/>
  <c r="L2502" i="2"/>
  <c r="N2502" i="2" s="1"/>
  <c r="L2501" i="2"/>
  <c r="N2501" i="2" s="1"/>
  <c r="L2500" i="2"/>
  <c r="N2500" i="2" s="1"/>
  <c r="L2499" i="2"/>
  <c r="N2499" i="2" s="1"/>
  <c r="L2498" i="2"/>
  <c r="N2498" i="2" s="1"/>
  <c r="N2497" i="2"/>
  <c r="L2497" i="2"/>
  <c r="L2496" i="2"/>
  <c r="N2496" i="2" s="1"/>
  <c r="L2495" i="2"/>
  <c r="N2495" i="2" s="1"/>
  <c r="L2494" i="2"/>
  <c r="N2494" i="2" s="1"/>
  <c r="L2493" i="2"/>
  <c r="N2493" i="2" s="1"/>
  <c r="L2492" i="2"/>
  <c r="N2492" i="2" s="1"/>
  <c r="L2491" i="2"/>
  <c r="N2491" i="2" s="1"/>
  <c r="L2490" i="2"/>
  <c r="N2490" i="2" s="1"/>
  <c r="N2489" i="2"/>
  <c r="L2489" i="2"/>
  <c r="L2488" i="2"/>
  <c r="N2488" i="2" s="1"/>
  <c r="L2487" i="2"/>
  <c r="N2487" i="2" s="1"/>
  <c r="L2486" i="2"/>
  <c r="N2486" i="2" s="1"/>
  <c r="L2485" i="2"/>
  <c r="N2485" i="2" s="1"/>
  <c r="L2484" i="2"/>
  <c r="N2484" i="2" s="1"/>
  <c r="L2483" i="2"/>
  <c r="N2483" i="2" s="1"/>
  <c r="L2482" i="2"/>
  <c r="N2482" i="2" s="1"/>
  <c r="N2481" i="2"/>
  <c r="L2481" i="2"/>
  <c r="L2480" i="2"/>
  <c r="N2480" i="2" s="1"/>
  <c r="L2479" i="2"/>
  <c r="N2479" i="2" s="1"/>
  <c r="L2478" i="2"/>
  <c r="N2478" i="2" s="1"/>
  <c r="L2477" i="2"/>
  <c r="N2477" i="2" s="1"/>
  <c r="L2476" i="2"/>
  <c r="N2476" i="2" s="1"/>
  <c r="L2475" i="2"/>
  <c r="N2475" i="2" s="1"/>
  <c r="L2474" i="2"/>
  <c r="N2474" i="2" s="1"/>
  <c r="N2473" i="2"/>
  <c r="L2473" i="2"/>
  <c r="L2472" i="2"/>
  <c r="N2472" i="2" s="1"/>
  <c r="L2471" i="2"/>
  <c r="N2471" i="2" s="1"/>
  <c r="L2470" i="2"/>
  <c r="N2470" i="2" s="1"/>
  <c r="L2469" i="2"/>
  <c r="N2469" i="2" s="1"/>
  <c r="L2468" i="2"/>
  <c r="N2468" i="2" s="1"/>
  <c r="L2467" i="2"/>
  <c r="N2467" i="2" s="1"/>
  <c r="L2466" i="2"/>
  <c r="N2466" i="2" s="1"/>
  <c r="N2465" i="2"/>
  <c r="L2465" i="2"/>
  <c r="L2464" i="2"/>
  <c r="N2464" i="2" s="1"/>
  <c r="L2463" i="2"/>
  <c r="N2463" i="2" s="1"/>
  <c r="L2462" i="2"/>
  <c r="N2462" i="2" s="1"/>
  <c r="L2461" i="2"/>
  <c r="N2461" i="2" s="1"/>
  <c r="L2460" i="2"/>
  <c r="N2460" i="2" s="1"/>
  <c r="L2459" i="2"/>
  <c r="N2459" i="2" s="1"/>
  <c r="L2458" i="2"/>
  <c r="N2458" i="2" s="1"/>
  <c r="N2457" i="2"/>
  <c r="L2457" i="2"/>
  <c r="L2456" i="2"/>
  <c r="N2456" i="2" s="1"/>
  <c r="L2455" i="2"/>
  <c r="N2455" i="2" s="1"/>
  <c r="L2454" i="2"/>
  <c r="N2454" i="2" s="1"/>
  <c r="L2453" i="2"/>
  <c r="N2453" i="2" s="1"/>
  <c r="L2452" i="2"/>
  <c r="N2452" i="2" s="1"/>
  <c r="L2451" i="2"/>
  <c r="N2451" i="2" s="1"/>
  <c r="L2450" i="2"/>
  <c r="N2450" i="2" s="1"/>
  <c r="N2449" i="2"/>
  <c r="L2449" i="2"/>
  <c r="L2448" i="2"/>
  <c r="N2448" i="2" s="1"/>
  <c r="L2447" i="2"/>
  <c r="N2447" i="2" s="1"/>
  <c r="L2446" i="2"/>
  <c r="N2446" i="2" s="1"/>
  <c r="L2445" i="2"/>
  <c r="N2445" i="2" s="1"/>
  <c r="L2444" i="2"/>
  <c r="N2444" i="2" s="1"/>
  <c r="L2443" i="2"/>
  <c r="N2443" i="2" s="1"/>
  <c r="L2442" i="2"/>
  <c r="N2442" i="2" s="1"/>
  <c r="N2441" i="2"/>
  <c r="L2441" i="2"/>
  <c r="L2440" i="2"/>
  <c r="N2440" i="2" s="1"/>
  <c r="L2439" i="2"/>
  <c r="N2439" i="2" s="1"/>
  <c r="L2438" i="2"/>
  <c r="N2438" i="2" s="1"/>
  <c r="L2437" i="2"/>
  <c r="N2437" i="2" s="1"/>
  <c r="L2436" i="2"/>
  <c r="N2436" i="2" s="1"/>
  <c r="L2435" i="2"/>
  <c r="N2435" i="2" s="1"/>
  <c r="L2434" i="2"/>
  <c r="N2434" i="2" s="1"/>
  <c r="N2433" i="2"/>
  <c r="L2433" i="2"/>
  <c r="L2432" i="2"/>
  <c r="N2432" i="2" s="1"/>
  <c r="L2431" i="2"/>
  <c r="N2431" i="2" s="1"/>
  <c r="L2430" i="2"/>
  <c r="N2430" i="2" s="1"/>
  <c r="L2429" i="2"/>
  <c r="N2429" i="2" s="1"/>
  <c r="L2428" i="2"/>
  <c r="N2428" i="2" s="1"/>
  <c r="L2427" i="2"/>
  <c r="N2427" i="2" s="1"/>
  <c r="L2426" i="2"/>
  <c r="N2426" i="2" s="1"/>
  <c r="N2425" i="2"/>
  <c r="L2425" i="2"/>
  <c r="L2424" i="2"/>
  <c r="N2424" i="2" s="1"/>
  <c r="L2423" i="2"/>
  <c r="N2423" i="2" s="1"/>
  <c r="L2422" i="2"/>
  <c r="N2422" i="2" s="1"/>
  <c r="L2421" i="2"/>
  <c r="N2421" i="2" s="1"/>
  <c r="L2420" i="2"/>
  <c r="N2420" i="2" s="1"/>
  <c r="L2419" i="2"/>
  <c r="N2419" i="2" s="1"/>
  <c r="L2418" i="2"/>
  <c r="N2418" i="2" s="1"/>
  <c r="N2417" i="2"/>
  <c r="L2417" i="2"/>
  <c r="L2416" i="2"/>
  <c r="N2416" i="2" s="1"/>
  <c r="L2415" i="2"/>
  <c r="N2415" i="2" s="1"/>
  <c r="L2414" i="2"/>
  <c r="N2414" i="2" s="1"/>
  <c r="L2413" i="2"/>
  <c r="N2413" i="2" s="1"/>
  <c r="L2412" i="2"/>
  <c r="N2412" i="2" s="1"/>
  <c r="L2411" i="2"/>
  <c r="N2411" i="2" s="1"/>
  <c r="L2410" i="2"/>
  <c r="N2410" i="2" s="1"/>
  <c r="N2409" i="2"/>
  <c r="L2409" i="2"/>
  <c r="L2408" i="2"/>
  <c r="N2408" i="2" s="1"/>
  <c r="L2407" i="2"/>
  <c r="N2407" i="2" s="1"/>
  <c r="L2406" i="2"/>
  <c r="N2406" i="2" s="1"/>
  <c r="L2405" i="2"/>
  <c r="N2405" i="2" s="1"/>
  <c r="L2404" i="2"/>
  <c r="N2404" i="2" s="1"/>
  <c r="L2403" i="2"/>
  <c r="N2403" i="2" s="1"/>
  <c r="L2402" i="2"/>
  <c r="N2402" i="2" s="1"/>
  <c r="N2401" i="2"/>
  <c r="L2401" i="2"/>
  <c r="L2400" i="2"/>
  <c r="N2400" i="2" s="1"/>
  <c r="L2399" i="2"/>
  <c r="N2399" i="2" s="1"/>
  <c r="L2398" i="2"/>
  <c r="N2398" i="2" s="1"/>
  <c r="L2397" i="2"/>
  <c r="N2397" i="2" s="1"/>
  <c r="L2396" i="2"/>
  <c r="N2396" i="2" s="1"/>
  <c r="L2395" i="2"/>
  <c r="N2395" i="2" s="1"/>
  <c r="L2394" i="2"/>
  <c r="N2394" i="2" s="1"/>
  <c r="N2393" i="2"/>
  <c r="L2393" i="2"/>
  <c r="L2392" i="2"/>
  <c r="N2392" i="2" s="1"/>
  <c r="L2391" i="2"/>
  <c r="N2391" i="2" s="1"/>
  <c r="L2390" i="2"/>
  <c r="N2390" i="2" s="1"/>
  <c r="L2389" i="2"/>
  <c r="N2389" i="2" s="1"/>
  <c r="L2388" i="2"/>
  <c r="N2388" i="2" s="1"/>
  <c r="L2387" i="2"/>
  <c r="N2387" i="2" s="1"/>
  <c r="L2386" i="2"/>
  <c r="N2386" i="2" s="1"/>
  <c r="N2385" i="2"/>
  <c r="L2385" i="2"/>
  <c r="L2384" i="2"/>
  <c r="N2384" i="2" s="1"/>
  <c r="L2383" i="2"/>
  <c r="N2383" i="2" s="1"/>
  <c r="L2382" i="2"/>
  <c r="N2382" i="2" s="1"/>
  <c r="L2381" i="2"/>
  <c r="N2381" i="2" s="1"/>
  <c r="L2380" i="2"/>
  <c r="N2380" i="2" s="1"/>
  <c r="L2379" i="2"/>
  <c r="N2379" i="2" s="1"/>
  <c r="L2378" i="2"/>
  <c r="N2378" i="2" s="1"/>
  <c r="N2377" i="2"/>
  <c r="L2377" i="2"/>
  <c r="L2376" i="2"/>
  <c r="N2376" i="2" s="1"/>
  <c r="L2375" i="2"/>
  <c r="N2375" i="2" s="1"/>
  <c r="L2374" i="2"/>
  <c r="N2374" i="2" s="1"/>
  <c r="L2373" i="2"/>
  <c r="N2373" i="2" s="1"/>
  <c r="L2372" i="2"/>
  <c r="N2372" i="2" s="1"/>
  <c r="L2371" i="2"/>
  <c r="N2371" i="2" s="1"/>
  <c r="L2370" i="2"/>
  <c r="N2370" i="2" s="1"/>
  <c r="N2369" i="2"/>
  <c r="L2369" i="2"/>
  <c r="L2368" i="2"/>
  <c r="N2368" i="2" s="1"/>
  <c r="L2367" i="2"/>
  <c r="N2367" i="2" s="1"/>
  <c r="L2366" i="2"/>
  <c r="N2366" i="2" s="1"/>
  <c r="L2365" i="2"/>
  <c r="N2365" i="2" s="1"/>
  <c r="L2364" i="2"/>
  <c r="N2364" i="2" s="1"/>
  <c r="L2363" i="2"/>
  <c r="N2363" i="2" s="1"/>
  <c r="L2362" i="2"/>
  <c r="N2362" i="2" s="1"/>
  <c r="N2361" i="2"/>
  <c r="L2361" i="2"/>
  <c r="L2360" i="2"/>
  <c r="N2360" i="2" s="1"/>
  <c r="L2359" i="2"/>
  <c r="N2359" i="2" s="1"/>
  <c r="L2358" i="2"/>
  <c r="N2358" i="2" s="1"/>
  <c r="L2357" i="2"/>
  <c r="N2357" i="2" s="1"/>
  <c r="L2356" i="2"/>
  <c r="N2356" i="2" s="1"/>
  <c r="L2355" i="2"/>
  <c r="N2355" i="2" s="1"/>
  <c r="L2354" i="2"/>
  <c r="N2354" i="2" s="1"/>
  <c r="N2353" i="2"/>
  <c r="L2353" i="2"/>
  <c r="L2352" i="2"/>
  <c r="N2352" i="2" s="1"/>
  <c r="L2351" i="2"/>
  <c r="N2351" i="2" s="1"/>
  <c r="L2350" i="2"/>
  <c r="N2350" i="2" s="1"/>
  <c r="L2349" i="2"/>
  <c r="N2349" i="2" s="1"/>
  <c r="L2348" i="2"/>
  <c r="N2348" i="2" s="1"/>
  <c r="L2347" i="2"/>
  <c r="N2347" i="2" s="1"/>
  <c r="L2346" i="2"/>
  <c r="N2346" i="2" s="1"/>
  <c r="N2345" i="2"/>
  <c r="L2345" i="2"/>
  <c r="L2344" i="2"/>
  <c r="N2344" i="2" s="1"/>
  <c r="L2343" i="2"/>
  <c r="N2343" i="2" s="1"/>
  <c r="L2342" i="2"/>
  <c r="N2342" i="2" s="1"/>
  <c r="L2341" i="2"/>
  <c r="N2341" i="2" s="1"/>
  <c r="N2340" i="2"/>
  <c r="L2340" i="2"/>
  <c r="L2339" i="2"/>
  <c r="N2339" i="2" s="1"/>
  <c r="N2338" i="2"/>
  <c r="L2338" i="2"/>
  <c r="L2337" i="2"/>
  <c r="N2337" i="2" s="1"/>
  <c r="N2336" i="2"/>
  <c r="L2336" i="2"/>
  <c r="L2335" i="2"/>
  <c r="N2335" i="2" s="1"/>
  <c r="N2334" i="2"/>
  <c r="L2334" i="2"/>
  <c r="L2333" i="2"/>
  <c r="N2333" i="2" s="1"/>
  <c r="N2332" i="2"/>
  <c r="L2332" i="2"/>
  <c r="L2331" i="2"/>
  <c r="N2331" i="2" s="1"/>
  <c r="N2330" i="2"/>
  <c r="L2330" i="2"/>
  <c r="L2329" i="2"/>
  <c r="N2329" i="2" s="1"/>
  <c r="N2328" i="2"/>
  <c r="L2328" i="2"/>
  <c r="L2327" i="2"/>
  <c r="N2327" i="2" s="1"/>
  <c r="N2326" i="2"/>
  <c r="L2326" i="2"/>
  <c r="L2325" i="2"/>
  <c r="N2325" i="2" s="1"/>
  <c r="N2324" i="2"/>
  <c r="L2324" i="2"/>
  <c r="L2323" i="2"/>
  <c r="N2323" i="2" s="1"/>
  <c r="N2322" i="2"/>
  <c r="L2322" i="2"/>
  <c r="L2321" i="2"/>
  <c r="N2321" i="2" s="1"/>
  <c r="N2320" i="2"/>
  <c r="L2320" i="2"/>
  <c r="L2319" i="2"/>
  <c r="N2319" i="2" s="1"/>
  <c r="N2318" i="2"/>
  <c r="L2318" i="2"/>
  <c r="L2317" i="2"/>
  <c r="N2317" i="2" s="1"/>
  <c r="N2316" i="2"/>
  <c r="L2316" i="2"/>
  <c r="L2315" i="2"/>
  <c r="N2315" i="2" s="1"/>
  <c r="N2314" i="2"/>
  <c r="L2314" i="2"/>
  <c r="L2313" i="2"/>
  <c r="N2313" i="2" s="1"/>
  <c r="N2312" i="2"/>
  <c r="L2312" i="2"/>
  <c r="L2311" i="2"/>
  <c r="N2311" i="2" s="1"/>
  <c r="N2310" i="2"/>
  <c r="L2310" i="2"/>
  <c r="L2309" i="2"/>
  <c r="N2309" i="2" s="1"/>
  <c r="N2308" i="2"/>
  <c r="L2308" i="2"/>
  <c r="L2307" i="2"/>
  <c r="N2307" i="2" s="1"/>
  <c r="N2306" i="2"/>
  <c r="L2306" i="2"/>
  <c r="L2305" i="2"/>
  <c r="N2305" i="2" s="1"/>
  <c r="N2304" i="2"/>
  <c r="L2304" i="2"/>
  <c r="L2303" i="2"/>
  <c r="N2303" i="2" s="1"/>
  <c r="N2302" i="2"/>
  <c r="L2302" i="2"/>
  <c r="L2301" i="2"/>
  <c r="N2301" i="2" s="1"/>
  <c r="N2300" i="2"/>
  <c r="L2300" i="2"/>
  <c r="L2299" i="2"/>
  <c r="N2299" i="2" s="1"/>
  <c r="N2298" i="2"/>
  <c r="L2298" i="2"/>
  <c r="L2297" i="2"/>
  <c r="N2297" i="2" s="1"/>
  <c r="N2296" i="2"/>
  <c r="L2296" i="2"/>
  <c r="L2295" i="2"/>
  <c r="N2295" i="2" s="1"/>
  <c r="N2294" i="2"/>
  <c r="L2294" i="2"/>
  <c r="L2293" i="2"/>
  <c r="N2293" i="2" s="1"/>
  <c r="N2292" i="2"/>
  <c r="L2292" i="2"/>
  <c r="L2291" i="2"/>
  <c r="N2291" i="2" s="1"/>
  <c r="N2290" i="2"/>
  <c r="L2290" i="2"/>
  <c r="L2289" i="2"/>
  <c r="N2289" i="2" s="1"/>
  <c r="N2288" i="2"/>
  <c r="L2288" i="2"/>
  <c r="L2287" i="2"/>
  <c r="N2287" i="2" s="1"/>
  <c r="N2286" i="2"/>
  <c r="L2286" i="2"/>
  <c r="L2285" i="2"/>
  <c r="N2285" i="2" s="1"/>
  <c r="N2284" i="2"/>
  <c r="L2284" i="2"/>
  <c r="L2283" i="2"/>
  <c r="N2283" i="2" s="1"/>
  <c r="N2282" i="2"/>
  <c r="L2282" i="2"/>
  <c r="L2281" i="2"/>
  <c r="N2281" i="2" s="1"/>
  <c r="N2280" i="2"/>
  <c r="L2280" i="2"/>
  <c r="L2279" i="2"/>
  <c r="N2279" i="2" s="1"/>
  <c r="N2278" i="2"/>
  <c r="L2278" i="2"/>
  <c r="L2277" i="2"/>
  <c r="N2277" i="2" s="1"/>
  <c r="N2276" i="2"/>
  <c r="L2276" i="2"/>
  <c r="L2275" i="2"/>
  <c r="N2275" i="2" s="1"/>
  <c r="N2274" i="2"/>
  <c r="L2274" i="2"/>
  <c r="L2273" i="2"/>
  <c r="N2273" i="2" s="1"/>
  <c r="N2272" i="2"/>
  <c r="L2272" i="2"/>
  <c r="L2271" i="2"/>
  <c r="N2271" i="2" s="1"/>
  <c r="N2270" i="2"/>
  <c r="L2270" i="2"/>
  <c r="L2269" i="2"/>
  <c r="N2269" i="2" s="1"/>
  <c r="N2268" i="2"/>
  <c r="L2268" i="2"/>
  <c r="L2267" i="2"/>
  <c r="N2267" i="2" s="1"/>
  <c r="N2266" i="2"/>
  <c r="L2266" i="2"/>
  <c r="L2265" i="2"/>
  <c r="N2265" i="2" s="1"/>
  <c r="N2264" i="2"/>
  <c r="L2264" i="2"/>
  <c r="L2263" i="2"/>
  <c r="N2263" i="2" s="1"/>
  <c r="N2262" i="2"/>
  <c r="L2262" i="2"/>
  <c r="L2261" i="2"/>
  <c r="N2261" i="2" s="1"/>
  <c r="N2260" i="2"/>
  <c r="L2260" i="2"/>
  <c r="L2259" i="2"/>
  <c r="N2259" i="2" s="1"/>
  <c r="N2258" i="2"/>
  <c r="L2258" i="2"/>
  <c r="L2257" i="2"/>
  <c r="N2257" i="2" s="1"/>
  <c r="N2256" i="2"/>
  <c r="L2256" i="2"/>
  <c r="L2255" i="2"/>
  <c r="N2255" i="2" s="1"/>
  <c r="N2254" i="2"/>
  <c r="L2254" i="2"/>
  <c r="L2253" i="2"/>
  <c r="N2253" i="2" s="1"/>
  <c r="N2252" i="2"/>
  <c r="L2252" i="2"/>
  <c r="L2251" i="2"/>
  <c r="N2251" i="2" s="1"/>
  <c r="N2250" i="2"/>
  <c r="L2250" i="2"/>
  <c r="L2249" i="2"/>
  <c r="N2249" i="2" s="1"/>
  <c r="N2248" i="2"/>
  <c r="L2248" i="2"/>
  <c r="L2247" i="2"/>
  <c r="N2247" i="2" s="1"/>
  <c r="N2246" i="2"/>
  <c r="L2246" i="2"/>
  <c r="L2245" i="2"/>
  <c r="N2245" i="2" s="1"/>
  <c r="N2244" i="2"/>
  <c r="L2244" i="2"/>
  <c r="L2243" i="2"/>
  <c r="N2243" i="2" s="1"/>
  <c r="N2242" i="2"/>
  <c r="L2242" i="2"/>
  <c r="L2241" i="2"/>
  <c r="N2241" i="2" s="1"/>
  <c r="N2240" i="2"/>
  <c r="L2240" i="2"/>
  <c r="L2239" i="2"/>
  <c r="N2239" i="2" s="1"/>
  <c r="N2238" i="2"/>
  <c r="L2238" i="2"/>
  <c r="L2237" i="2"/>
  <c r="N2237" i="2" s="1"/>
  <c r="N2236" i="2"/>
  <c r="L2236" i="2"/>
  <c r="L2235" i="2"/>
  <c r="N2235" i="2" s="1"/>
  <c r="N2234" i="2"/>
  <c r="L2234" i="2"/>
  <c r="L2233" i="2"/>
  <c r="N2233" i="2" s="1"/>
  <c r="N2232" i="2"/>
  <c r="L2232" i="2"/>
  <c r="L2231" i="2"/>
  <c r="N2231" i="2" s="1"/>
  <c r="N2230" i="2"/>
  <c r="L2230" i="2"/>
  <c r="L2229" i="2"/>
  <c r="N2229" i="2" s="1"/>
  <c r="N2228" i="2"/>
  <c r="L2228" i="2"/>
  <c r="L2227" i="2"/>
  <c r="N2227" i="2" s="1"/>
  <c r="N2226" i="2"/>
  <c r="L2226" i="2"/>
  <c r="L2225" i="2"/>
  <c r="N2225" i="2" s="1"/>
  <c r="N2224" i="2"/>
  <c r="L2224" i="2"/>
  <c r="L2223" i="2"/>
  <c r="N2223" i="2" s="1"/>
  <c r="N2222" i="2"/>
  <c r="L2222" i="2"/>
  <c r="L2221" i="2"/>
  <c r="N2221" i="2" s="1"/>
  <c r="N2220" i="2"/>
  <c r="L2220" i="2"/>
  <c r="L2219" i="2"/>
  <c r="N2219" i="2" s="1"/>
  <c r="N2218" i="2"/>
  <c r="L2218" i="2"/>
  <c r="L2217" i="2"/>
  <c r="N2217" i="2" s="1"/>
  <c r="N2216" i="2"/>
  <c r="L2216" i="2"/>
  <c r="L2215" i="2"/>
  <c r="N2215" i="2" s="1"/>
  <c r="N2214" i="2"/>
  <c r="L2214" i="2"/>
  <c r="L2213" i="2"/>
  <c r="N2213" i="2" s="1"/>
  <c r="N2212" i="2"/>
  <c r="L2212" i="2"/>
  <c r="L2211" i="2"/>
  <c r="N2211" i="2" s="1"/>
  <c r="N2210" i="2"/>
  <c r="L2210" i="2"/>
  <c r="L2209" i="2"/>
  <c r="N2209" i="2" s="1"/>
  <c r="N2208" i="2"/>
  <c r="L2208" i="2"/>
  <c r="L2207" i="2"/>
  <c r="N2207" i="2" s="1"/>
  <c r="N2206" i="2"/>
  <c r="L2206" i="2"/>
  <c r="L2205" i="2"/>
  <c r="N2205" i="2" s="1"/>
  <c r="N2204" i="2"/>
  <c r="L2204" i="2"/>
  <c r="L2203" i="2"/>
  <c r="N2203" i="2" s="1"/>
  <c r="N2202" i="2"/>
  <c r="L2202" i="2"/>
  <c r="L2201" i="2"/>
  <c r="N2201" i="2" s="1"/>
  <c r="N2200" i="2"/>
  <c r="L2200" i="2"/>
  <c r="L2199" i="2"/>
  <c r="N2199" i="2" s="1"/>
  <c r="N2198" i="2"/>
  <c r="L2198" i="2"/>
  <c r="L2197" i="2"/>
  <c r="N2197" i="2" s="1"/>
  <c r="N2196" i="2"/>
  <c r="L2196" i="2"/>
  <c r="L2195" i="2"/>
  <c r="N2195" i="2" s="1"/>
  <c r="N2194" i="2"/>
  <c r="L2194" i="2"/>
  <c r="L2193" i="2"/>
  <c r="N2193" i="2" s="1"/>
  <c r="N2192" i="2"/>
  <c r="L2192" i="2"/>
  <c r="L2191" i="2"/>
  <c r="N2191" i="2" s="1"/>
  <c r="N2190" i="2"/>
  <c r="L2190" i="2"/>
  <c r="L2189" i="2"/>
  <c r="N2189" i="2" s="1"/>
  <c r="N2188" i="2"/>
  <c r="L2188" i="2"/>
  <c r="L2187" i="2"/>
  <c r="N2187" i="2" s="1"/>
  <c r="N2186" i="2"/>
  <c r="L2186" i="2"/>
  <c r="L2185" i="2"/>
  <c r="N2185" i="2" s="1"/>
  <c r="N2184" i="2"/>
  <c r="L2184" i="2"/>
  <c r="L2183" i="2"/>
  <c r="N2183" i="2" s="1"/>
  <c r="N2182" i="2"/>
  <c r="L2182" i="2"/>
  <c r="L2181" i="2"/>
  <c r="N2181" i="2" s="1"/>
  <c r="N2180" i="2"/>
  <c r="L2180" i="2"/>
  <c r="L2179" i="2"/>
  <c r="N2179" i="2" s="1"/>
  <c r="N2178" i="2"/>
  <c r="L2178" i="2"/>
  <c r="L2177" i="2"/>
  <c r="N2177" i="2" s="1"/>
  <c r="N2176" i="2"/>
  <c r="L2176" i="2"/>
  <c r="L2175" i="2"/>
  <c r="N2175" i="2" s="1"/>
  <c r="N2174" i="2"/>
  <c r="L2174" i="2"/>
  <c r="L2173" i="2"/>
  <c r="N2173" i="2" s="1"/>
  <c r="N2172" i="2"/>
  <c r="L2172" i="2"/>
  <c r="L2171" i="2"/>
  <c r="N2171" i="2" s="1"/>
  <c r="N2170" i="2"/>
  <c r="L2170" i="2"/>
  <c r="L2169" i="2"/>
  <c r="N2169" i="2" s="1"/>
  <c r="N2168" i="2"/>
  <c r="L2168" i="2"/>
  <c r="L2167" i="2"/>
  <c r="N2167" i="2" s="1"/>
  <c r="N2166" i="2"/>
  <c r="L2166" i="2"/>
  <c r="L2165" i="2"/>
  <c r="N2165" i="2" s="1"/>
  <c r="N2164" i="2"/>
  <c r="L2164" i="2"/>
  <c r="L2163" i="2"/>
  <c r="N2163" i="2" s="1"/>
  <c r="N2162" i="2"/>
  <c r="L2162" i="2"/>
  <c r="L2161" i="2"/>
  <c r="N2161" i="2" s="1"/>
  <c r="N2160" i="2"/>
  <c r="L2160" i="2"/>
  <c r="L2159" i="2"/>
  <c r="N2159" i="2" s="1"/>
  <c r="N2158" i="2"/>
  <c r="L2158" i="2"/>
  <c r="L2157" i="2"/>
  <c r="N2157" i="2" s="1"/>
  <c r="N2156" i="2"/>
  <c r="L2156" i="2"/>
  <c r="L2155" i="2"/>
  <c r="N2155" i="2" s="1"/>
  <c r="N2154" i="2"/>
  <c r="L2154" i="2"/>
  <c r="L2153" i="2"/>
  <c r="N2153" i="2" s="1"/>
  <c r="N2152" i="2"/>
  <c r="L2152" i="2"/>
  <c r="L2151" i="2"/>
  <c r="N2151" i="2" s="1"/>
  <c r="N2150" i="2"/>
  <c r="L2150" i="2"/>
  <c r="L2149" i="2"/>
  <c r="N2149" i="2" s="1"/>
  <c r="N2148" i="2"/>
  <c r="L2148" i="2"/>
  <c r="L2147" i="2"/>
  <c r="N2147" i="2" s="1"/>
  <c r="N2146" i="2"/>
  <c r="L2146" i="2"/>
  <c r="L2145" i="2"/>
  <c r="N2145" i="2" s="1"/>
  <c r="N2144" i="2"/>
  <c r="L2144" i="2"/>
  <c r="L2143" i="2"/>
  <c r="N2143" i="2" s="1"/>
  <c r="N2142" i="2"/>
  <c r="L2142" i="2"/>
  <c r="L2141" i="2"/>
  <c r="N2141" i="2" s="1"/>
  <c r="N2140" i="2"/>
  <c r="L2140" i="2"/>
  <c r="L2139" i="2"/>
  <c r="N2139" i="2" s="1"/>
  <c r="N2138" i="2"/>
  <c r="L2138" i="2"/>
  <c r="L2137" i="2"/>
  <c r="N2137" i="2" s="1"/>
  <c r="N2136" i="2"/>
  <c r="L2136" i="2"/>
  <c r="L2135" i="2"/>
  <c r="N2135" i="2" s="1"/>
  <c r="N2134" i="2"/>
  <c r="L2134" i="2"/>
  <c r="L2133" i="2"/>
  <c r="N2133" i="2" s="1"/>
  <c r="N2132" i="2"/>
  <c r="L2132" i="2"/>
  <c r="L2131" i="2"/>
  <c r="N2131" i="2" s="1"/>
  <c r="N2130" i="2"/>
  <c r="L2130" i="2"/>
  <c r="L2129" i="2"/>
  <c r="N2129" i="2" s="1"/>
  <c r="N2128" i="2"/>
  <c r="L2128" i="2"/>
  <c r="L2127" i="2"/>
  <c r="N2127" i="2" s="1"/>
  <c r="N2126" i="2"/>
  <c r="L2126" i="2"/>
  <c r="L2125" i="2"/>
  <c r="N2125" i="2" s="1"/>
  <c r="N2124" i="2"/>
  <c r="L2124" i="2"/>
  <c r="L2123" i="2"/>
  <c r="N2123" i="2" s="1"/>
  <c r="N2122" i="2"/>
  <c r="L2122" i="2"/>
  <c r="L2121" i="2"/>
  <c r="N2121" i="2" s="1"/>
  <c r="N2120" i="2"/>
  <c r="L2120" i="2"/>
  <c r="L2119" i="2"/>
  <c r="N2119" i="2" s="1"/>
  <c r="N2118" i="2"/>
  <c r="L2118" i="2"/>
  <c r="L2117" i="2"/>
  <c r="N2117" i="2" s="1"/>
  <c r="N2116" i="2"/>
  <c r="L2116" i="2"/>
  <c r="L2115" i="2"/>
  <c r="N2115" i="2" s="1"/>
  <c r="N2114" i="2"/>
  <c r="L2114" i="2"/>
  <c r="L2113" i="2"/>
  <c r="N2113" i="2" s="1"/>
  <c r="N2112" i="2"/>
  <c r="L2112" i="2"/>
  <c r="L2111" i="2"/>
  <c r="N2111" i="2" s="1"/>
  <c r="N2110" i="2"/>
  <c r="L2110" i="2"/>
  <c r="L2109" i="2"/>
  <c r="N2109" i="2" s="1"/>
  <c r="N2108" i="2"/>
  <c r="L2108" i="2"/>
  <c r="L2107" i="2"/>
  <c r="N2107" i="2" s="1"/>
  <c r="N2106" i="2"/>
  <c r="L2106" i="2"/>
  <c r="L2105" i="2"/>
  <c r="N2105" i="2" s="1"/>
  <c r="N2104" i="2"/>
  <c r="L2104" i="2"/>
  <c r="L2103" i="2"/>
  <c r="N2103" i="2" s="1"/>
  <c r="N2102" i="2"/>
  <c r="L2102" i="2"/>
  <c r="L2101" i="2"/>
  <c r="N2101" i="2" s="1"/>
  <c r="N2100" i="2"/>
  <c r="L2100" i="2"/>
  <c r="L2099" i="2"/>
  <c r="N2099" i="2" s="1"/>
  <c r="N2098" i="2"/>
  <c r="L2098" i="2"/>
  <c r="L2097" i="2"/>
  <c r="N2097" i="2" s="1"/>
  <c r="N2096" i="2"/>
  <c r="L2096" i="2"/>
  <c r="L2095" i="2"/>
  <c r="N2095" i="2" s="1"/>
  <c r="N2094" i="2"/>
  <c r="L2094" i="2"/>
  <c r="L2093" i="2"/>
  <c r="N2093" i="2" s="1"/>
  <c r="N2092" i="2"/>
  <c r="L2092" i="2"/>
  <c r="L2091" i="2"/>
  <c r="N2091" i="2" s="1"/>
  <c r="N2090" i="2"/>
  <c r="L2090" i="2"/>
  <c r="L2089" i="2"/>
  <c r="N2089" i="2" s="1"/>
  <c r="N2088" i="2"/>
  <c r="L2088" i="2"/>
  <c r="L2087" i="2"/>
  <c r="N2087" i="2" s="1"/>
  <c r="N2086" i="2"/>
  <c r="L2086" i="2"/>
  <c r="L2085" i="2"/>
  <c r="N2085" i="2" s="1"/>
  <c r="N2084" i="2"/>
  <c r="L2084" i="2"/>
  <c r="L2083" i="2"/>
  <c r="N2083" i="2" s="1"/>
  <c r="N2082" i="2"/>
  <c r="L2082" i="2"/>
  <c r="L2081" i="2"/>
  <c r="N2081" i="2" s="1"/>
  <c r="N2080" i="2"/>
  <c r="L2080" i="2"/>
  <c r="L2079" i="2"/>
  <c r="N2079" i="2" s="1"/>
  <c r="N2078" i="2"/>
  <c r="L2078" i="2"/>
  <c r="L2077" i="2"/>
  <c r="N2077" i="2" s="1"/>
  <c r="N2076" i="2"/>
  <c r="L2076" i="2"/>
  <c r="L2075" i="2"/>
  <c r="N2075" i="2" s="1"/>
  <c r="N2074" i="2"/>
  <c r="L2074" i="2"/>
  <c r="L2073" i="2"/>
  <c r="N2073" i="2" s="1"/>
  <c r="N2072" i="2"/>
  <c r="L2072" i="2"/>
  <c r="L2071" i="2"/>
  <c r="N2071" i="2" s="1"/>
  <c r="N2070" i="2"/>
  <c r="L2070" i="2"/>
  <c r="L2069" i="2"/>
  <c r="N2069" i="2" s="1"/>
  <c r="N2068" i="2"/>
  <c r="L2068" i="2"/>
  <c r="L2067" i="2"/>
  <c r="N2067" i="2" s="1"/>
  <c r="N2066" i="2"/>
  <c r="L2066" i="2"/>
  <c r="L2065" i="2"/>
  <c r="N2065" i="2" s="1"/>
  <c r="N2064" i="2"/>
  <c r="L2064" i="2"/>
  <c r="L2063" i="2"/>
  <c r="N2063" i="2" s="1"/>
  <c r="N2062" i="2"/>
  <c r="L2062" i="2"/>
  <c r="L2061" i="2"/>
  <c r="N2061" i="2" s="1"/>
  <c r="N2060" i="2"/>
  <c r="L2060" i="2"/>
  <c r="L2059" i="2"/>
  <c r="N2059" i="2" s="1"/>
  <c r="N2058" i="2"/>
  <c r="L2058" i="2"/>
  <c r="L2057" i="2"/>
  <c r="N2057" i="2" s="1"/>
  <c r="N2056" i="2"/>
  <c r="L2056" i="2"/>
  <c r="L2055" i="2"/>
  <c r="N2055" i="2" s="1"/>
  <c r="N2054" i="2"/>
  <c r="L2054" i="2"/>
  <c r="L2053" i="2"/>
  <c r="N2053" i="2" s="1"/>
  <c r="N2052" i="2"/>
  <c r="L2052" i="2"/>
  <c r="L2051" i="2"/>
  <c r="N2051" i="2" s="1"/>
  <c r="N2050" i="2"/>
  <c r="L2050" i="2"/>
  <c r="L2049" i="2"/>
  <c r="N2049" i="2" s="1"/>
  <c r="N2048" i="2"/>
  <c r="L2048" i="2"/>
  <c r="L2047" i="2"/>
  <c r="N2047" i="2" s="1"/>
  <c r="N2046" i="2"/>
  <c r="L2046" i="2"/>
  <c r="L2045" i="2"/>
  <c r="N2045" i="2" s="1"/>
  <c r="N2044" i="2"/>
  <c r="L2044" i="2"/>
  <c r="L2043" i="2"/>
  <c r="N2043" i="2" s="1"/>
  <c r="N2042" i="2"/>
  <c r="L2042" i="2"/>
  <c r="L2041" i="2"/>
  <c r="N2041" i="2" s="1"/>
  <c r="N2040" i="2"/>
  <c r="L2040" i="2"/>
  <c r="L2039" i="2"/>
  <c r="N2039" i="2" s="1"/>
  <c r="N2038" i="2"/>
  <c r="L2038" i="2"/>
  <c r="L2037" i="2"/>
  <c r="N2037" i="2" s="1"/>
  <c r="N2036" i="2"/>
  <c r="L2036" i="2"/>
  <c r="L2035" i="2"/>
  <c r="N2035" i="2" s="1"/>
  <c r="N2034" i="2"/>
  <c r="L2034" i="2"/>
  <c r="L2033" i="2"/>
  <c r="N2033" i="2" s="1"/>
  <c r="N2032" i="2"/>
  <c r="L2032" i="2"/>
  <c r="L2031" i="2"/>
  <c r="N2031" i="2" s="1"/>
  <c r="N2030" i="2"/>
  <c r="L2030" i="2"/>
  <c r="L2029" i="2"/>
  <c r="N2029" i="2" s="1"/>
  <c r="N2028" i="2"/>
  <c r="L2028" i="2"/>
  <c r="L2027" i="2"/>
  <c r="N2027" i="2" s="1"/>
  <c r="N2026" i="2"/>
  <c r="L2026" i="2"/>
  <c r="L2025" i="2"/>
  <c r="N2025" i="2" s="1"/>
  <c r="N2024" i="2"/>
  <c r="L2024" i="2"/>
  <c r="L2023" i="2"/>
  <c r="N2023" i="2" s="1"/>
  <c r="N2022" i="2"/>
  <c r="L2022" i="2"/>
  <c r="L2021" i="2"/>
  <c r="N2021" i="2" s="1"/>
  <c r="N2020" i="2"/>
  <c r="L2020" i="2"/>
  <c r="L2019" i="2"/>
  <c r="N2019" i="2" s="1"/>
  <c r="N2018" i="2"/>
  <c r="L2018" i="2"/>
  <c r="L2017" i="2"/>
  <c r="N2017" i="2" s="1"/>
  <c r="N2016" i="2"/>
  <c r="L2016" i="2"/>
  <c r="L2015" i="2"/>
  <c r="N2015" i="2" s="1"/>
  <c r="N2014" i="2"/>
  <c r="L2014" i="2"/>
  <c r="L2013" i="2"/>
  <c r="N2013" i="2" s="1"/>
  <c r="N2012" i="2"/>
  <c r="L2012" i="2"/>
  <c r="L2011" i="2"/>
  <c r="N2011" i="2" s="1"/>
  <c r="N2010" i="2"/>
  <c r="L2010" i="2"/>
  <c r="L2009" i="2"/>
  <c r="N2009" i="2" s="1"/>
  <c r="N2008" i="2"/>
  <c r="L2008" i="2"/>
  <c r="L2007" i="2"/>
  <c r="N2007" i="2" s="1"/>
  <c r="N2006" i="2"/>
  <c r="L2006" i="2"/>
  <c r="L2005" i="2"/>
  <c r="N2005" i="2" s="1"/>
  <c r="N2004" i="2"/>
  <c r="L2004" i="2"/>
  <c r="L2003" i="2"/>
  <c r="N2003" i="2" s="1"/>
  <c r="N2002" i="2"/>
  <c r="L2002" i="2"/>
  <c r="L2001" i="2"/>
  <c r="N2001" i="2" s="1"/>
  <c r="N2000" i="2"/>
  <c r="L2000" i="2"/>
  <c r="L1999" i="2"/>
  <c r="N1999" i="2" s="1"/>
  <c r="N1998" i="2"/>
  <c r="L1998" i="2"/>
  <c r="L1997" i="2"/>
  <c r="N1997" i="2" s="1"/>
  <c r="N1996" i="2"/>
  <c r="L1996" i="2"/>
  <c r="L1995" i="2"/>
  <c r="N1995" i="2" s="1"/>
  <c r="N1994" i="2"/>
  <c r="L1994" i="2"/>
  <c r="L1993" i="2"/>
  <c r="N1993" i="2" s="1"/>
  <c r="N1992" i="2"/>
  <c r="L1992" i="2"/>
  <c r="L1991" i="2"/>
  <c r="N1991" i="2" s="1"/>
  <c r="N1990" i="2"/>
  <c r="L1990" i="2"/>
  <c r="L1989" i="2"/>
  <c r="N1989" i="2" s="1"/>
  <c r="N1988" i="2"/>
  <c r="L1988" i="2"/>
  <c r="L1987" i="2"/>
  <c r="N1987" i="2" s="1"/>
  <c r="N1986" i="2"/>
  <c r="L1986" i="2"/>
  <c r="L1985" i="2"/>
  <c r="N1985" i="2" s="1"/>
  <c r="N1984" i="2"/>
  <c r="L1984" i="2"/>
  <c r="L1983" i="2"/>
  <c r="N1983" i="2" s="1"/>
  <c r="N1982" i="2"/>
  <c r="L1982" i="2"/>
  <c r="L1981" i="2"/>
  <c r="N1981" i="2" s="1"/>
  <c r="N1980" i="2"/>
  <c r="L1980" i="2"/>
  <c r="L1979" i="2"/>
  <c r="N1979" i="2" s="1"/>
  <c r="N1978" i="2"/>
  <c r="L1978" i="2"/>
  <c r="L1977" i="2"/>
  <c r="N1977" i="2" s="1"/>
  <c r="N1976" i="2"/>
  <c r="L1976" i="2"/>
  <c r="L1975" i="2"/>
  <c r="N1975" i="2" s="1"/>
  <c r="N1974" i="2"/>
  <c r="L1974" i="2"/>
  <c r="L1973" i="2"/>
  <c r="N1973" i="2" s="1"/>
  <c r="N1972" i="2"/>
  <c r="L1972" i="2"/>
  <c r="L1971" i="2"/>
  <c r="N1971" i="2" s="1"/>
  <c r="N1970" i="2"/>
  <c r="L1970" i="2"/>
  <c r="L1969" i="2"/>
  <c r="N1969" i="2" s="1"/>
  <c r="N1968" i="2"/>
  <c r="L1968" i="2"/>
  <c r="L1967" i="2"/>
  <c r="N1967" i="2" s="1"/>
  <c r="N1966" i="2"/>
  <c r="L1966" i="2"/>
  <c r="L1965" i="2"/>
  <c r="N1965" i="2" s="1"/>
  <c r="N1964" i="2"/>
  <c r="L1964" i="2"/>
  <c r="L1963" i="2"/>
  <c r="N1963" i="2" s="1"/>
  <c r="N1962" i="2"/>
  <c r="L1962" i="2"/>
  <c r="L1961" i="2"/>
  <c r="N1961" i="2" s="1"/>
  <c r="N1960" i="2"/>
  <c r="L1960" i="2"/>
  <c r="L1959" i="2"/>
  <c r="N1959" i="2" s="1"/>
  <c r="N1958" i="2"/>
  <c r="L1958" i="2"/>
  <c r="L1957" i="2"/>
  <c r="N1957" i="2" s="1"/>
  <c r="N1956" i="2"/>
  <c r="L1956" i="2"/>
  <c r="L1955" i="2"/>
  <c r="N1955" i="2" s="1"/>
  <c r="N1954" i="2"/>
  <c r="L1954" i="2"/>
  <c r="L1953" i="2"/>
  <c r="N1953" i="2" s="1"/>
  <c r="N1952" i="2"/>
  <c r="L1952" i="2"/>
  <c r="L1951" i="2"/>
  <c r="N1951" i="2" s="1"/>
  <c r="N1950" i="2"/>
  <c r="L1950" i="2"/>
  <c r="L1949" i="2"/>
  <c r="N1949" i="2" s="1"/>
  <c r="N1948" i="2"/>
  <c r="L1948" i="2"/>
  <c r="L1947" i="2"/>
  <c r="N1947" i="2" s="1"/>
  <c r="N1946" i="2"/>
  <c r="L1946" i="2"/>
  <c r="L1945" i="2"/>
  <c r="N1945" i="2" s="1"/>
  <c r="N1944" i="2"/>
  <c r="L1944" i="2"/>
  <c r="L1943" i="2"/>
  <c r="N1943" i="2" s="1"/>
  <c r="N1942" i="2"/>
  <c r="L1942" i="2"/>
  <c r="L1941" i="2"/>
  <c r="N1941" i="2" s="1"/>
  <c r="N1940" i="2"/>
  <c r="L1940" i="2"/>
  <c r="L1939" i="2"/>
  <c r="N1939" i="2" s="1"/>
  <c r="N1938" i="2"/>
  <c r="L1938" i="2"/>
  <c r="L1937" i="2"/>
  <c r="N1937" i="2" s="1"/>
  <c r="N1936" i="2"/>
  <c r="L1936" i="2"/>
  <c r="L1935" i="2"/>
  <c r="N1935" i="2" s="1"/>
  <c r="N1934" i="2"/>
  <c r="L1934" i="2"/>
  <c r="L1933" i="2"/>
  <c r="N1933" i="2" s="1"/>
  <c r="N1932" i="2"/>
  <c r="L1932" i="2"/>
  <c r="L1931" i="2"/>
  <c r="N1931" i="2" s="1"/>
  <c r="N1930" i="2"/>
  <c r="L1930" i="2"/>
  <c r="L1929" i="2"/>
  <c r="N1929" i="2" s="1"/>
  <c r="N1928" i="2"/>
  <c r="L1928" i="2"/>
  <c r="L1927" i="2"/>
  <c r="N1927" i="2" s="1"/>
  <c r="N1926" i="2"/>
  <c r="L1926" i="2"/>
  <c r="L1925" i="2"/>
  <c r="N1925" i="2" s="1"/>
  <c r="N1924" i="2"/>
  <c r="L1924" i="2"/>
  <c r="L1923" i="2"/>
  <c r="N1923" i="2" s="1"/>
  <c r="N1922" i="2"/>
  <c r="L1922" i="2"/>
  <c r="L1921" i="2"/>
  <c r="N1921" i="2" s="1"/>
  <c r="N1920" i="2"/>
  <c r="L1920" i="2"/>
  <c r="L1919" i="2"/>
  <c r="N1919" i="2" s="1"/>
  <c r="N1918" i="2"/>
  <c r="L1918" i="2"/>
  <c r="L1917" i="2"/>
  <c r="N1917" i="2" s="1"/>
  <c r="N1916" i="2"/>
  <c r="L1916" i="2"/>
  <c r="L1915" i="2"/>
  <c r="N1915" i="2" s="1"/>
  <c r="N1914" i="2"/>
  <c r="L1914" i="2"/>
  <c r="L1913" i="2"/>
  <c r="N1913" i="2" s="1"/>
  <c r="N1912" i="2"/>
  <c r="L1912" i="2"/>
  <c r="L1911" i="2"/>
  <c r="N1911" i="2" s="1"/>
  <c r="N1910" i="2"/>
  <c r="L1910" i="2"/>
  <c r="L1909" i="2"/>
  <c r="N1909" i="2" s="1"/>
  <c r="N1908" i="2"/>
  <c r="L1908" i="2"/>
  <c r="L1907" i="2"/>
  <c r="N1907" i="2" s="1"/>
  <c r="N1906" i="2"/>
  <c r="L1906" i="2"/>
  <c r="L1905" i="2"/>
  <c r="N1905" i="2" s="1"/>
  <c r="N1904" i="2"/>
  <c r="L1904" i="2"/>
  <c r="L1903" i="2"/>
  <c r="N1903" i="2" s="1"/>
  <c r="N1902" i="2"/>
  <c r="L1902" i="2"/>
  <c r="L1901" i="2"/>
  <c r="N1901" i="2" s="1"/>
  <c r="N1900" i="2"/>
  <c r="L1900" i="2"/>
  <c r="L1899" i="2"/>
  <c r="N1899" i="2" s="1"/>
  <c r="N1898" i="2"/>
  <c r="L1898" i="2"/>
  <c r="L1897" i="2"/>
  <c r="N1897" i="2" s="1"/>
  <c r="N1896" i="2"/>
  <c r="L1896" i="2"/>
  <c r="L1895" i="2"/>
  <c r="N1895" i="2" s="1"/>
  <c r="N1894" i="2"/>
  <c r="L1894" i="2"/>
  <c r="L1893" i="2"/>
  <c r="N1893" i="2" s="1"/>
  <c r="N1892" i="2"/>
  <c r="L1892" i="2"/>
  <c r="L1891" i="2"/>
  <c r="N1891" i="2" s="1"/>
  <c r="N1890" i="2"/>
  <c r="L1890" i="2"/>
  <c r="L1889" i="2"/>
  <c r="N1889" i="2" s="1"/>
  <c r="N1888" i="2"/>
  <c r="L1888" i="2"/>
  <c r="L1887" i="2"/>
  <c r="N1887" i="2" s="1"/>
  <c r="N1886" i="2"/>
  <c r="L1886" i="2"/>
  <c r="L1885" i="2"/>
  <c r="N1885" i="2" s="1"/>
  <c r="N1884" i="2"/>
  <c r="L1884" i="2"/>
  <c r="L1883" i="2"/>
  <c r="N1883" i="2" s="1"/>
  <c r="N1882" i="2"/>
  <c r="L1882" i="2"/>
  <c r="L1881" i="2"/>
  <c r="N1881" i="2" s="1"/>
  <c r="N1880" i="2"/>
  <c r="L1880" i="2"/>
  <c r="L1879" i="2"/>
  <c r="N1879" i="2" s="1"/>
  <c r="N1878" i="2"/>
  <c r="L1878" i="2"/>
  <c r="L1877" i="2"/>
  <c r="N1877" i="2" s="1"/>
  <c r="N1876" i="2"/>
  <c r="L1876" i="2"/>
  <c r="L1875" i="2"/>
  <c r="N1875" i="2" s="1"/>
  <c r="N1874" i="2"/>
  <c r="L1874" i="2"/>
  <c r="L1873" i="2"/>
  <c r="N1873" i="2" s="1"/>
  <c r="N1872" i="2"/>
  <c r="L1872" i="2"/>
  <c r="L1871" i="2"/>
  <c r="N1871" i="2" s="1"/>
  <c r="N1870" i="2"/>
  <c r="L1870" i="2"/>
  <c r="L1869" i="2"/>
  <c r="N1869" i="2" s="1"/>
  <c r="N1868" i="2"/>
  <c r="L1868" i="2"/>
  <c r="L1867" i="2"/>
  <c r="N1867" i="2" s="1"/>
  <c r="N1866" i="2"/>
  <c r="L1866" i="2"/>
  <c r="L1865" i="2"/>
  <c r="N1865" i="2" s="1"/>
  <c r="N1864" i="2"/>
  <c r="L1864" i="2"/>
  <c r="L1863" i="2"/>
  <c r="N1863" i="2" s="1"/>
  <c r="N1862" i="2"/>
  <c r="L1862" i="2"/>
  <c r="L1861" i="2"/>
  <c r="N1861" i="2" s="1"/>
  <c r="N1860" i="2"/>
  <c r="L1860" i="2"/>
  <c r="L1859" i="2"/>
  <c r="N1859" i="2" s="1"/>
  <c r="N1858" i="2"/>
  <c r="L1858" i="2"/>
  <c r="L1857" i="2"/>
  <c r="N1857" i="2" s="1"/>
  <c r="N1856" i="2"/>
  <c r="L1856" i="2"/>
  <c r="L1855" i="2"/>
  <c r="N1855" i="2" s="1"/>
  <c r="N1854" i="2"/>
  <c r="L1854" i="2"/>
  <c r="L1853" i="2"/>
  <c r="N1853" i="2" s="1"/>
  <c r="N1852" i="2"/>
  <c r="L1852" i="2"/>
  <c r="L1851" i="2"/>
  <c r="N1851" i="2" s="1"/>
  <c r="N1850" i="2"/>
  <c r="L1850" i="2"/>
  <c r="L1849" i="2"/>
  <c r="N1849" i="2" s="1"/>
  <c r="N1848" i="2"/>
  <c r="L1848" i="2"/>
  <c r="L1847" i="2"/>
  <c r="N1847" i="2" s="1"/>
  <c r="N1846" i="2"/>
  <c r="L1846" i="2"/>
  <c r="L1845" i="2"/>
  <c r="N1845" i="2" s="1"/>
  <c r="N1844" i="2"/>
  <c r="L1844" i="2"/>
  <c r="L1843" i="2"/>
  <c r="N1843" i="2" s="1"/>
  <c r="N1842" i="2"/>
  <c r="L1842" i="2"/>
  <c r="L1841" i="2"/>
  <c r="N1841" i="2" s="1"/>
  <c r="N1840" i="2"/>
  <c r="L1840" i="2"/>
  <c r="L1839" i="2"/>
  <c r="N1839" i="2" s="1"/>
  <c r="N1838" i="2"/>
  <c r="L1838" i="2"/>
  <c r="L1837" i="2"/>
  <c r="N1837" i="2" s="1"/>
  <c r="N1836" i="2"/>
  <c r="L1836" i="2"/>
  <c r="L1835" i="2"/>
  <c r="N1835" i="2" s="1"/>
  <c r="N1834" i="2"/>
  <c r="L1834" i="2"/>
  <c r="L1833" i="2"/>
  <c r="N1833" i="2" s="1"/>
  <c r="N1832" i="2"/>
  <c r="L1832" i="2"/>
  <c r="L1831" i="2"/>
  <c r="N1831" i="2" s="1"/>
  <c r="N1830" i="2"/>
  <c r="L1830" i="2"/>
  <c r="L1829" i="2"/>
  <c r="N1829" i="2" s="1"/>
  <c r="N1828" i="2"/>
  <c r="L1828" i="2"/>
  <c r="L1827" i="2"/>
  <c r="N1827" i="2" s="1"/>
  <c r="N1826" i="2"/>
  <c r="L1826" i="2"/>
  <c r="L1825" i="2"/>
  <c r="N1825" i="2" s="1"/>
  <c r="N1824" i="2"/>
  <c r="L1824" i="2"/>
  <c r="L1823" i="2"/>
  <c r="N1823" i="2" s="1"/>
  <c r="N1822" i="2"/>
  <c r="L1822" i="2"/>
  <c r="L1821" i="2"/>
  <c r="N1821" i="2" s="1"/>
  <c r="N1820" i="2"/>
  <c r="L1820" i="2"/>
  <c r="L1819" i="2"/>
  <c r="N1819" i="2" s="1"/>
  <c r="N1818" i="2"/>
  <c r="L1818" i="2"/>
  <c r="L1817" i="2"/>
  <c r="N1817" i="2" s="1"/>
  <c r="N1816" i="2"/>
  <c r="L1816" i="2"/>
  <c r="L1815" i="2"/>
  <c r="N1815" i="2" s="1"/>
  <c r="N1814" i="2"/>
  <c r="L1814" i="2"/>
  <c r="L1813" i="2"/>
  <c r="N1813" i="2" s="1"/>
  <c r="N1812" i="2"/>
  <c r="L1812" i="2"/>
  <c r="L1811" i="2"/>
  <c r="N1811" i="2" s="1"/>
  <c r="N1810" i="2"/>
  <c r="L1810" i="2"/>
  <c r="L1809" i="2"/>
  <c r="N1809" i="2" s="1"/>
  <c r="N1808" i="2"/>
  <c r="L1808" i="2"/>
  <c r="L1807" i="2"/>
  <c r="N1807" i="2" s="1"/>
  <c r="N1806" i="2"/>
  <c r="L1806" i="2"/>
  <c r="L1805" i="2"/>
  <c r="N1805" i="2" s="1"/>
  <c r="N1804" i="2"/>
  <c r="L1804" i="2"/>
  <c r="L1803" i="2"/>
  <c r="N1803" i="2" s="1"/>
  <c r="N1802" i="2"/>
  <c r="L1802" i="2"/>
  <c r="L1801" i="2"/>
  <c r="N1801" i="2" s="1"/>
  <c r="N1800" i="2"/>
  <c r="L1800" i="2"/>
  <c r="L1799" i="2"/>
  <c r="N1799" i="2" s="1"/>
  <c r="N1798" i="2"/>
  <c r="L1798" i="2"/>
  <c r="L1797" i="2"/>
  <c r="N1797" i="2" s="1"/>
  <c r="N1796" i="2"/>
  <c r="L1796" i="2"/>
  <c r="L1795" i="2"/>
  <c r="N1795" i="2" s="1"/>
  <c r="N1794" i="2"/>
  <c r="L1794" i="2"/>
  <c r="L1793" i="2"/>
  <c r="N1793" i="2" s="1"/>
  <c r="N1792" i="2"/>
  <c r="L1792" i="2"/>
  <c r="L1791" i="2"/>
  <c r="N1791" i="2" s="1"/>
  <c r="N1790" i="2"/>
  <c r="L1790" i="2"/>
  <c r="L1789" i="2"/>
  <c r="N1789" i="2" s="1"/>
  <c r="N1788" i="2"/>
  <c r="L1788" i="2"/>
  <c r="L1787" i="2"/>
  <c r="N1787" i="2" s="1"/>
  <c r="N1786" i="2"/>
  <c r="L1786" i="2"/>
  <c r="L1785" i="2"/>
  <c r="N1785" i="2" s="1"/>
  <c r="N1784" i="2"/>
  <c r="L1784" i="2"/>
  <c r="L1783" i="2"/>
  <c r="N1783" i="2" s="1"/>
  <c r="N1782" i="2"/>
  <c r="L1782" i="2"/>
  <c r="L1781" i="2"/>
  <c r="N1781" i="2" s="1"/>
  <c r="N1780" i="2"/>
  <c r="L1780" i="2"/>
  <c r="L1779" i="2"/>
  <c r="N1779" i="2" s="1"/>
  <c r="N1778" i="2"/>
  <c r="L1778" i="2"/>
  <c r="L1777" i="2"/>
  <c r="N1777" i="2" s="1"/>
  <c r="N1776" i="2"/>
  <c r="L1776" i="2"/>
  <c r="L1775" i="2"/>
  <c r="N1775" i="2" s="1"/>
  <c r="N1774" i="2"/>
  <c r="L1774" i="2"/>
  <c r="L1773" i="2"/>
  <c r="N1773" i="2" s="1"/>
  <c r="N1772" i="2"/>
  <c r="L1772" i="2"/>
  <c r="L1771" i="2"/>
  <c r="N1771" i="2" s="1"/>
  <c r="N1770" i="2"/>
  <c r="L1770" i="2"/>
  <c r="L1769" i="2"/>
  <c r="N1769" i="2" s="1"/>
  <c r="N1768" i="2"/>
  <c r="L1768" i="2"/>
  <c r="L1767" i="2"/>
  <c r="N1767" i="2" s="1"/>
  <c r="N1766" i="2"/>
  <c r="L1766" i="2"/>
  <c r="L1765" i="2"/>
  <c r="N1765" i="2" s="1"/>
  <c r="N1764" i="2"/>
  <c r="L1764" i="2"/>
  <c r="L1763" i="2"/>
  <c r="N1763" i="2" s="1"/>
  <c r="N1762" i="2"/>
  <c r="L1762" i="2"/>
  <c r="L1761" i="2"/>
  <c r="N1761" i="2" s="1"/>
  <c r="N1760" i="2"/>
  <c r="L1760" i="2"/>
  <c r="L1759" i="2"/>
  <c r="N1759" i="2" s="1"/>
  <c r="N1758" i="2"/>
  <c r="L1758" i="2"/>
  <c r="L1757" i="2"/>
  <c r="N1757" i="2" s="1"/>
  <c r="N1756" i="2"/>
  <c r="L1756" i="2"/>
  <c r="L1755" i="2"/>
  <c r="N1755" i="2" s="1"/>
  <c r="N1754" i="2"/>
  <c r="L1754" i="2"/>
  <c r="L1753" i="2"/>
  <c r="N1753" i="2" s="1"/>
  <c r="N1752" i="2"/>
  <c r="L1752" i="2"/>
  <c r="L1751" i="2"/>
  <c r="N1751" i="2" s="1"/>
  <c r="N1750" i="2"/>
  <c r="L1750" i="2"/>
  <c r="L1749" i="2"/>
  <c r="N1749" i="2" s="1"/>
  <c r="N1748" i="2"/>
  <c r="L1748" i="2"/>
  <c r="L1747" i="2"/>
  <c r="N1747" i="2" s="1"/>
  <c r="N1746" i="2"/>
  <c r="L1746" i="2"/>
  <c r="L1745" i="2"/>
  <c r="N1745" i="2" s="1"/>
  <c r="N1744" i="2"/>
  <c r="L1744" i="2"/>
  <c r="L1743" i="2"/>
  <c r="N1743" i="2" s="1"/>
  <c r="N1742" i="2"/>
  <c r="L1742" i="2"/>
  <c r="L1741" i="2"/>
  <c r="N1741" i="2" s="1"/>
  <c r="N1740" i="2"/>
  <c r="L1740" i="2"/>
  <c r="L1739" i="2"/>
  <c r="N1739" i="2" s="1"/>
  <c r="N1738" i="2"/>
  <c r="L1738" i="2"/>
  <c r="L1737" i="2"/>
  <c r="N1737" i="2" s="1"/>
  <c r="N1736" i="2"/>
  <c r="L1736" i="2"/>
  <c r="L1735" i="2"/>
  <c r="N1735" i="2" s="1"/>
  <c r="N1734" i="2"/>
  <c r="L1734" i="2"/>
  <c r="L1733" i="2"/>
  <c r="N1733" i="2" s="1"/>
  <c r="N1732" i="2"/>
  <c r="L1732" i="2"/>
  <c r="L1731" i="2"/>
  <c r="N1731" i="2" s="1"/>
  <c r="N1730" i="2"/>
  <c r="L1730" i="2"/>
  <c r="L1729" i="2"/>
  <c r="N1729" i="2" s="1"/>
  <c r="N1728" i="2"/>
  <c r="L1728" i="2"/>
  <c r="L1727" i="2"/>
  <c r="N1727" i="2" s="1"/>
  <c r="N1726" i="2"/>
  <c r="L1726" i="2"/>
  <c r="L1725" i="2"/>
  <c r="N1725" i="2" s="1"/>
  <c r="N1724" i="2"/>
  <c r="L1724" i="2"/>
  <c r="L1723" i="2"/>
  <c r="N1723" i="2" s="1"/>
  <c r="N1722" i="2"/>
  <c r="L1722" i="2"/>
  <c r="L1721" i="2"/>
  <c r="N1721" i="2" s="1"/>
  <c r="N1720" i="2"/>
  <c r="L1720" i="2"/>
  <c r="L1719" i="2"/>
  <c r="N1719" i="2" s="1"/>
  <c r="N1718" i="2"/>
  <c r="L1718" i="2"/>
  <c r="L1717" i="2"/>
  <c r="N1717" i="2" s="1"/>
  <c r="N1716" i="2"/>
  <c r="L1716" i="2"/>
  <c r="L1715" i="2"/>
  <c r="N1715" i="2" s="1"/>
  <c r="N1714" i="2"/>
  <c r="L1714" i="2"/>
  <c r="L1713" i="2"/>
  <c r="N1713" i="2" s="1"/>
  <c r="N1712" i="2"/>
  <c r="L1712" i="2"/>
  <c r="L1711" i="2"/>
  <c r="N1711" i="2" s="1"/>
  <c r="N1710" i="2"/>
  <c r="L1710" i="2"/>
  <c r="L1709" i="2"/>
  <c r="N1709" i="2" s="1"/>
  <c r="N1708" i="2"/>
  <c r="L1708" i="2"/>
  <c r="L1707" i="2"/>
  <c r="N1707" i="2" s="1"/>
  <c r="N1706" i="2"/>
  <c r="L1706" i="2"/>
  <c r="L1705" i="2"/>
  <c r="N1705" i="2" s="1"/>
  <c r="N1704" i="2"/>
  <c r="L1704" i="2"/>
  <c r="L1703" i="2"/>
  <c r="N1703" i="2" s="1"/>
  <c r="N1702" i="2"/>
  <c r="L1702" i="2"/>
  <c r="L1701" i="2"/>
  <c r="N1701" i="2" s="1"/>
  <c r="N1700" i="2"/>
  <c r="L1700" i="2"/>
  <c r="L1699" i="2"/>
  <c r="N1699" i="2" s="1"/>
  <c r="N1698" i="2"/>
  <c r="L1698" i="2"/>
  <c r="L1697" i="2"/>
  <c r="N1697" i="2" s="1"/>
  <c r="N1696" i="2"/>
  <c r="L1696" i="2"/>
  <c r="L1695" i="2"/>
  <c r="N1695" i="2" s="1"/>
  <c r="N1694" i="2"/>
  <c r="L1694" i="2"/>
  <c r="L1693" i="2"/>
  <c r="N1693" i="2" s="1"/>
  <c r="N1692" i="2"/>
  <c r="L1692" i="2"/>
  <c r="L1691" i="2"/>
  <c r="N1691" i="2" s="1"/>
  <c r="N1690" i="2"/>
  <c r="L1690" i="2"/>
  <c r="L1689" i="2"/>
  <c r="N1689" i="2" s="1"/>
  <c r="N1688" i="2"/>
  <c r="L1688" i="2"/>
  <c r="L1687" i="2"/>
  <c r="N1687" i="2" s="1"/>
  <c r="N1686" i="2"/>
  <c r="L1686" i="2"/>
  <c r="L1685" i="2"/>
  <c r="N1685" i="2" s="1"/>
  <c r="N1684" i="2"/>
  <c r="L1684" i="2"/>
  <c r="L1683" i="2"/>
  <c r="N1683" i="2" s="1"/>
  <c r="N1682" i="2"/>
  <c r="L1682" i="2"/>
  <c r="L1681" i="2"/>
  <c r="N1681" i="2" s="1"/>
  <c r="N1680" i="2"/>
  <c r="L1680" i="2"/>
  <c r="L1679" i="2"/>
  <c r="N1679" i="2" s="1"/>
  <c r="N1678" i="2"/>
  <c r="L1678" i="2"/>
  <c r="L1677" i="2"/>
  <c r="N1677" i="2" s="1"/>
  <c r="N1676" i="2"/>
  <c r="L1676" i="2"/>
  <c r="L1675" i="2"/>
  <c r="N1675" i="2" s="1"/>
  <c r="N1674" i="2"/>
  <c r="L1674" i="2"/>
  <c r="L1673" i="2"/>
  <c r="N1673" i="2" s="1"/>
  <c r="N1672" i="2"/>
  <c r="L1672" i="2"/>
  <c r="L1671" i="2"/>
  <c r="N1671" i="2" s="1"/>
  <c r="N1670" i="2"/>
  <c r="L1670" i="2"/>
  <c r="L1669" i="2"/>
  <c r="N1669" i="2" s="1"/>
  <c r="N1668" i="2"/>
  <c r="L1668" i="2"/>
  <c r="L1667" i="2"/>
  <c r="N1667" i="2" s="1"/>
  <c r="N1666" i="2"/>
  <c r="L1666" i="2"/>
  <c r="L1665" i="2"/>
  <c r="N1665" i="2" s="1"/>
  <c r="N1664" i="2"/>
  <c r="L1664" i="2"/>
  <c r="L1663" i="2"/>
  <c r="N1663" i="2" s="1"/>
  <c r="N1662" i="2"/>
  <c r="L1662" i="2"/>
  <c r="L1661" i="2"/>
  <c r="N1661" i="2" s="1"/>
  <c r="N1660" i="2"/>
  <c r="L1660" i="2"/>
  <c r="L1659" i="2"/>
  <c r="N1659" i="2" s="1"/>
  <c r="N1658" i="2"/>
  <c r="L1658" i="2"/>
  <c r="L1657" i="2"/>
  <c r="N1657" i="2" s="1"/>
  <c r="N1656" i="2"/>
  <c r="L1656" i="2"/>
  <c r="L1655" i="2"/>
  <c r="N1655" i="2" s="1"/>
  <c r="N1654" i="2"/>
  <c r="L1654" i="2"/>
  <c r="L1653" i="2"/>
  <c r="N1653" i="2" s="1"/>
  <c r="N1652" i="2"/>
  <c r="L1652" i="2"/>
  <c r="L1651" i="2"/>
  <c r="N1651" i="2" s="1"/>
  <c r="N1650" i="2"/>
  <c r="L1650" i="2"/>
  <c r="L1649" i="2"/>
  <c r="N1649" i="2" s="1"/>
  <c r="N1648" i="2"/>
  <c r="L1648" i="2"/>
  <c r="L1647" i="2"/>
  <c r="N1647" i="2" s="1"/>
  <c r="N1646" i="2"/>
  <c r="L1646" i="2"/>
  <c r="L1645" i="2"/>
  <c r="N1645" i="2" s="1"/>
  <c r="N1644" i="2"/>
  <c r="L1644" i="2"/>
  <c r="L1643" i="2"/>
  <c r="N1643" i="2" s="1"/>
  <c r="N1642" i="2"/>
  <c r="L1642" i="2"/>
  <c r="L1641" i="2"/>
  <c r="N1641" i="2" s="1"/>
  <c r="N1640" i="2"/>
  <c r="L1640" i="2"/>
  <c r="L1639" i="2"/>
  <c r="N1639" i="2" s="1"/>
  <c r="N1638" i="2"/>
  <c r="L1638" i="2"/>
  <c r="L1637" i="2"/>
  <c r="N1637" i="2" s="1"/>
  <c r="N1636" i="2"/>
  <c r="L1636" i="2"/>
  <c r="L1635" i="2"/>
  <c r="N1635" i="2" s="1"/>
  <c r="N1634" i="2"/>
  <c r="L1634" i="2"/>
  <c r="L1633" i="2"/>
  <c r="N1633" i="2" s="1"/>
  <c r="N1632" i="2"/>
  <c r="L1632" i="2"/>
  <c r="L1631" i="2"/>
  <c r="N1631" i="2" s="1"/>
  <c r="N1630" i="2"/>
  <c r="L1630" i="2"/>
  <c r="L1629" i="2"/>
  <c r="N1629" i="2" s="1"/>
  <c r="N1628" i="2"/>
  <c r="L1628" i="2"/>
  <c r="L1627" i="2"/>
  <c r="N1627" i="2" s="1"/>
  <c r="N1626" i="2"/>
  <c r="L1626" i="2"/>
  <c r="L1625" i="2"/>
  <c r="N1625" i="2" s="1"/>
  <c r="N1624" i="2"/>
  <c r="L1624" i="2"/>
  <c r="L1623" i="2"/>
  <c r="N1623" i="2" s="1"/>
  <c r="N1622" i="2"/>
  <c r="L1622" i="2"/>
  <c r="L1621" i="2"/>
  <c r="N1621" i="2" s="1"/>
  <c r="N1620" i="2"/>
  <c r="L1620" i="2"/>
  <c r="L1619" i="2"/>
  <c r="N1619" i="2" s="1"/>
  <c r="N1618" i="2"/>
  <c r="L1618" i="2"/>
  <c r="L1617" i="2"/>
  <c r="N1617" i="2" s="1"/>
  <c r="N1616" i="2"/>
  <c r="L1616" i="2"/>
  <c r="L1615" i="2"/>
  <c r="N1615" i="2" s="1"/>
  <c r="N1614" i="2"/>
  <c r="L1614" i="2"/>
  <c r="L1613" i="2"/>
  <c r="N1613" i="2" s="1"/>
  <c r="N1612" i="2"/>
  <c r="L1612" i="2"/>
  <c r="L1611" i="2"/>
  <c r="N1611" i="2" s="1"/>
  <c r="N1610" i="2"/>
  <c r="L1610" i="2"/>
  <c r="L1609" i="2"/>
  <c r="N1609" i="2" s="1"/>
  <c r="N1608" i="2"/>
  <c r="L1608" i="2"/>
  <c r="L1607" i="2"/>
  <c r="N1607" i="2" s="1"/>
  <c r="N1606" i="2"/>
  <c r="L1606" i="2"/>
  <c r="L1605" i="2"/>
  <c r="N1605" i="2" s="1"/>
  <c r="N1604" i="2"/>
  <c r="L1604" i="2"/>
  <c r="L1603" i="2"/>
  <c r="N1603" i="2" s="1"/>
  <c r="N1602" i="2"/>
  <c r="L1602" i="2"/>
  <c r="L1601" i="2"/>
  <c r="N1601" i="2" s="1"/>
  <c r="N1600" i="2"/>
  <c r="L1600" i="2"/>
  <c r="L1599" i="2"/>
  <c r="N1599" i="2" s="1"/>
  <c r="N1598" i="2"/>
  <c r="L1598" i="2"/>
  <c r="L1597" i="2"/>
  <c r="N1597" i="2" s="1"/>
  <c r="N1596" i="2"/>
  <c r="L1596" i="2"/>
  <c r="L1595" i="2"/>
  <c r="N1595" i="2" s="1"/>
  <c r="N1594" i="2"/>
  <c r="L1594" i="2"/>
  <c r="L1593" i="2"/>
  <c r="N1593" i="2" s="1"/>
  <c r="N1592" i="2"/>
  <c r="L1592" i="2"/>
  <c r="L1591" i="2"/>
  <c r="N1591" i="2" s="1"/>
  <c r="N1590" i="2"/>
  <c r="L1590" i="2"/>
  <c r="L1589" i="2"/>
  <c r="N1589" i="2" s="1"/>
  <c r="N1588" i="2"/>
  <c r="L1588" i="2"/>
  <c r="L1587" i="2"/>
  <c r="N1587" i="2" s="1"/>
  <c r="N1586" i="2"/>
  <c r="L1586" i="2"/>
  <c r="L1585" i="2"/>
  <c r="N1585" i="2" s="1"/>
  <c r="N1584" i="2"/>
  <c r="L1584" i="2"/>
  <c r="L1583" i="2"/>
  <c r="N1583" i="2" s="1"/>
  <c r="N1582" i="2"/>
  <c r="L1582" i="2"/>
  <c r="L1581" i="2"/>
  <c r="N1581" i="2" s="1"/>
  <c r="N1580" i="2"/>
  <c r="L1580" i="2"/>
  <c r="L1579" i="2"/>
  <c r="N1579" i="2" s="1"/>
  <c r="N1578" i="2"/>
  <c r="L1578" i="2"/>
  <c r="L1577" i="2"/>
  <c r="N1577" i="2" s="1"/>
  <c r="N1576" i="2"/>
  <c r="L1576" i="2"/>
  <c r="L1575" i="2"/>
  <c r="N1575" i="2" s="1"/>
  <c r="N1574" i="2"/>
  <c r="L1574" i="2"/>
  <c r="L1573" i="2"/>
  <c r="N1573" i="2" s="1"/>
  <c r="N1572" i="2"/>
  <c r="L1572" i="2"/>
  <c r="L1571" i="2"/>
  <c r="N1571" i="2" s="1"/>
  <c r="N1570" i="2"/>
  <c r="L1570" i="2"/>
  <c r="L1569" i="2"/>
  <c r="N1569" i="2" s="1"/>
  <c r="N1568" i="2"/>
  <c r="L1568" i="2"/>
  <c r="L1567" i="2"/>
  <c r="N1567" i="2" s="1"/>
  <c r="N1566" i="2"/>
  <c r="L1566" i="2"/>
  <c r="L1565" i="2"/>
  <c r="N1565" i="2" s="1"/>
  <c r="N1564" i="2"/>
  <c r="L1564" i="2"/>
  <c r="L1563" i="2"/>
  <c r="N1563" i="2" s="1"/>
  <c r="N1562" i="2"/>
  <c r="L1562" i="2"/>
  <c r="L1561" i="2"/>
  <c r="N1561" i="2" s="1"/>
  <c r="N1560" i="2"/>
  <c r="L1560" i="2"/>
  <c r="L1559" i="2"/>
  <c r="N1559" i="2" s="1"/>
  <c r="N1558" i="2"/>
  <c r="L1558" i="2"/>
  <c r="L1557" i="2"/>
  <c r="N1557" i="2" s="1"/>
  <c r="N1556" i="2"/>
  <c r="L1556" i="2"/>
  <c r="L1555" i="2"/>
  <c r="N1555" i="2" s="1"/>
  <c r="N1554" i="2"/>
  <c r="L1554" i="2"/>
  <c r="L1553" i="2"/>
  <c r="N1553" i="2" s="1"/>
  <c r="N1552" i="2"/>
  <c r="L1552" i="2"/>
  <c r="L1551" i="2"/>
  <c r="N1551" i="2" s="1"/>
  <c r="N1550" i="2"/>
  <c r="L1550" i="2"/>
  <c r="L1549" i="2"/>
  <c r="N1549" i="2" s="1"/>
  <c r="N1548" i="2"/>
  <c r="L1548" i="2"/>
  <c r="L1547" i="2"/>
  <c r="N1547" i="2" s="1"/>
  <c r="N1546" i="2"/>
  <c r="L1546" i="2"/>
  <c r="L1545" i="2"/>
  <c r="N1545" i="2" s="1"/>
  <c r="N1544" i="2"/>
  <c r="L1544" i="2"/>
  <c r="L1543" i="2"/>
  <c r="N1543" i="2" s="1"/>
  <c r="N1542" i="2"/>
  <c r="L1542" i="2"/>
  <c r="L1541" i="2"/>
  <c r="N1541" i="2" s="1"/>
  <c r="N1540" i="2"/>
  <c r="L1540" i="2"/>
  <c r="L1539" i="2"/>
  <c r="N1539" i="2" s="1"/>
  <c r="N1538" i="2"/>
  <c r="L1538" i="2"/>
  <c r="L1537" i="2"/>
  <c r="N1537" i="2" s="1"/>
  <c r="N1536" i="2"/>
  <c r="L1536" i="2"/>
  <c r="L1535" i="2"/>
  <c r="N1535" i="2" s="1"/>
  <c r="N1534" i="2"/>
  <c r="L1534" i="2"/>
  <c r="L1533" i="2"/>
  <c r="N1533" i="2" s="1"/>
  <c r="N1532" i="2"/>
  <c r="L1532" i="2"/>
  <c r="L1531" i="2"/>
  <c r="N1531" i="2" s="1"/>
  <c r="N1530" i="2"/>
  <c r="L1530" i="2"/>
  <c r="L1529" i="2"/>
  <c r="N1529" i="2" s="1"/>
  <c r="N1528" i="2"/>
  <c r="L1528" i="2"/>
  <c r="L1527" i="2"/>
  <c r="N1527" i="2" s="1"/>
  <c r="N1526" i="2"/>
  <c r="L1526" i="2"/>
  <c r="L1525" i="2"/>
  <c r="N1525" i="2" s="1"/>
  <c r="N1524" i="2"/>
  <c r="L1524" i="2"/>
  <c r="L1523" i="2"/>
  <c r="N1523" i="2" s="1"/>
  <c r="N1522" i="2"/>
  <c r="L1522" i="2"/>
  <c r="L1521" i="2"/>
  <c r="N1521" i="2" s="1"/>
  <c r="N1520" i="2"/>
  <c r="L1520" i="2"/>
  <c r="L1519" i="2"/>
  <c r="N1519" i="2" s="1"/>
  <c r="N1518" i="2"/>
  <c r="L1518" i="2"/>
  <c r="L1517" i="2"/>
  <c r="N1517" i="2" s="1"/>
  <c r="N1516" i="2"/>
  <c r="L1516" i="2"/>
  <c r="L1515" i="2"/>
  <c r="N1515" i="2" s="1"/>
  <c r="N1514" i="2"/>
  <c r="L1514" i="2"/>
  <c r="L1513" i="2"/>
  <c r="N1513" i="2" s="1"/>
  <c r="N1512" i="2"/>
  <c r="L1512" i="2"/>
  <c r="L1511" i="2"/>
  <c r="N1511" i="2" s="1"/>
  <c r="N1510" i="2"/>
  <c r="L1510" i="2"/>
  <c r="L1509" i="2"/>
  <c r="N1509" i="2" s="1"/>
  <c r="N1508" i="2"/>
  <c r="L1508" i="2"/>
  <c r="L1507" i="2"/>
  <c r="N1507" i="2" s="1"/>
  <c r="N1506" i="2"/>
  <c r="L1506" i="2"/>
  <c r="L1505" i="2"/>
  <c r="N1505" i="2" s="1"/>
  <c r="N1504" i="2"/>
  <c r="L1504" i="2"/>
  <c r="L1503" i="2"/>
  <c r="N1503" i="2" s="1"/>
  <c r="N1502" i="2"/>
  <c r="L1502" i="2"/>
  <c r="L1501" i="2"/>
  <c r="N1501" i="2" s="1"/>
  <c r="N1500" i="2"/>
  <c r="L1500" i="2"/>
  <c r="L1499" i="2"/>
  <c r="N1499" i="2" s="1"/>
  <c r="N1498" i="2"/>
  <c r="L1498" i="2"/>
  <c r="L1497" i="2"/>
  <c r="N1497" i="2" s="1"/>
  <c r="N1496" i="2"/>
  <c r="L1496" i="2"/>
  <c r="L1495" i="2"/>
  <c r="N1495" i="2" s="1"/>
  <c r="N1494" i="2"/>
  <c r="L1494" i="2"/>
  <c r="L1493" i="2"/>
  <c r="N1493" i="2" s="1"/>
  <c r="N1492" i="2"/>
  <c r="L1492" i="2"/>
  <c r="L1491" i="2"/>
  <c r="N1491" i="2" s="1"/>
  <c r="N1490" i="2"/>
  <c r="L1490" i="2"/>
  <c r="L1489" i="2"/>
  <c r="N1489" i="2" s="1"/>
  <c r="N1488" i="2"/>
  <c r="L1488" i="2"/>
  <c r="L1487" i="2"/>
  <c r="N1487" i="2" s="1"/>
  <c r="N1486" i="2"/>
  <c r="L1486" i="2"/>
  <c r="L1485" i="2"/>
  <c r="N1485" i="2" s="1"/>
  <c r="N1484" i="2"/>
  <c r="L1484" i="2"/>
  <c r="L1483" i="2"/>
  <c r="N1483" i="2" s="1"/>
  <c r="N1482" i="2"/>
  <c r="L1482" i="2"/>
  <c r="L1481" i="2"/>
  <c r="N1481" i="2" s="1"/>
  <c r="N1480" i="2"/>
  <c r="L1480" i="2"/>
  <c r="L1479" i="2"/>
  <c r="N1479" i="2" s="1"/>
  <c r="N1478" i="2"/>
  <c r="L1478" i="2"/>
  <c r="L1477" i="2"/>
  <c r="N1477" i="2" s="1"/>
  <c r="N1476" i="2"/>
  <c r="L1476" i="2"/>
  <c r="L1475" i="2"/>
  <c r="N1475" i="2" s="1"/>
  <c r="N1474" i="2"/>
  <c r="L1474" i="2"/>
  <c r="L1473" i="2"/>
  <c r="N1473" i="2" s="1"/>
  <c r="N1472" i="2"/>
  <c r="L1472" i="2"/>
  <c r="L1471" i="2"/>
  <c r="N1471" i="2" s="1"/>
  <c r="N1470" i="2"/>
  <c r="L1470" i="2"/>
  <c r="L1469" i="2"/>
  <c r="N1469" i="2" s="1"/>
  <c r="N1468" i="2"/>
  <c r="L1468" i="2"/>
  <c r="L1467" i="2"/>
  <c r="N1467" i="2" s="1"/>
  <c r="N1466" i="2"/>
  <c r="L1466" i="2"/>
  <c r="L1465" i="2"/>
  <c r="N1465" i="2" s="1"/>
  <c r="N1464" i="2"/>
  <c r="L1464" i="2"/>
  <c r="L1463" i="2"/>
  <c r="N1463" i="2" s="1"/>
  <c r="N1462" i="2"/>
  <c r="L1462" i="2"/>
  <c r="L1461" i="2"/>
  <c r="N1461" i="2" s="1"/>
  <c r="N1460" i="2"/>
  <c r="L1460" i="2"/>
  <c r="L1459" i="2"/>
  <c r="N1459" i="2" s="1"/>
  <c r="N1458" i="2"/>
  <c r="L1458" i="2"/>
  <c r="L1457" i="2"/>
  <c r="N1457" i="2" s="1"/>
  <c r="N1456" i="2"/>
  <c r="L1456" i="2"/>
  <c r="L1455" i="2"/>
  <c r="N1455" i="2" s="1"/>
  <c r="N1454" i="2"/>
  <c r="L1454" i="2"/>
  <c r="L1453" i="2"/>
  <c r="N1453" i="2" s="1"/>
  <c r="N1452" i="2"/>
  <c r="L1452" i="2"/>
  <c r="L1451" i="2"/>
  <c r="N1451" i="2" s="1"/>
  <c r="N1450" i="2"/>
  <c r="L1450" i="2"/>
  <c r="L1449" i="2"/>
  <c r="N1449" i="2" s="1"/>
  <c r="N1448" i="2"/>
  <c r="L1448" i="2"/>
  <c r="L1447" i="2"/>
  <c r="N1447" i="2" s="1"/>
  <c r="N1446" i="2"/>
  <c r="L1446" i="2"/>
  <c r="L1445" i="2"/>
  <c r="N1445" i="2" s="1"/>
  <c r="N1444" i="2"/>
  <c r="L1444" i="2"/>
  <c r="L1443" i="2"/>
  <c r="N1443" i="2" s="1"/>
  <c r="N1442" i="2"/>
  <c r="L1442" i="2"/>
  <c r="L1441" i="2"/>
  <c r="N1441" i="2" s="1"/>
  <c r="N1440" i="2"/>
  <c r="L1440" i="2"/>
  <c r="L1439" i="2"/>
  <c r="N1439" i="2" s="1"/>
  <c r="N1438" i="2"/>
  <c r="L1438" i="2"/>
  <c r="L1437" i="2"/>
  <c r="N1437" i="2" s="1"/>
  <c r="N1436" i="2"/>
  <c r="L1436" i="2"/>
  <c r="L1435" i="2"/>
  <c r="N1435" i="2" s="1"/>
  <c r="N1434" i="2"/>
  <c r="L1434" i="2"/>
  <c r="L1433" i="2"/>
  <c r="N1433" i="2" s="1"/>
  <c r="N1432" i="2"/>
  <c r="L1432" i="2"/>
  <c r="L1431" i="2"/>
  <c r="N1431" i="2" s="1"/>
  <c r="N1430" i="2"/>
  <c r="L1430" i="2"/>
  <c r="L1429" i="2"/>
  <c r="N1429" i="2" s="1"/>
  <c r="N1428" i="2"/>
  <c r="L1428" i="2"/>
  <c r="L1427" i="2"/>
  <c r="N1427" i="2" s="1"/>
  <c r="N1426" i="2"/>
  <c r="L1426" i="2"/>
  <c r="L1425" i="2"/>
  <c r="N1425" i="2" s="1"/>
  <c r="N1424" i="2"/>
  <c r="L1424" i="2"/>
  <c r="L1423" i="2"/>
  <c r="N1423" i="2" s="1"/>
  <c r="N1422" i="2"/>
  <c r="L1422" i="2"/>
  <c r="L1421" i="2"/>
  <c r="N1421" i="2" s="1"/>
  <c r="N1420" i="2"/>
  <c r="L1420" i="2"/>
  <c r="L1419" i="2"/>
  <c r="N1419" i="2" s="1"/>
  <c r="N1418" i="2"/>
  <c r="L1418" i="2"/>
  <c r="L1417" i="2"/>
  <c r="N1417" i="2" s="1"/>
  <c r="N1416" i="2"/>
  <c r="L1416" i="2"/>
  <c r="L1415" i="2"/>
  <c r="N1415" i="2" s="1"/>
  <c r="N1414" i="2"/>
  <c r="L1414" i="2"/>
  <c r="L1413" i="2"/>
  <c r="N1413" i="2" s="1"/>
  <c r="N1412" i="2"/>
  <c r="L1412" i="2"/>
  <c r="L1411" i="2"/>
  <c r="N1411" i="2" s="1"/>
  <c r="N1410" i="2"/>
  <c r="L1410" i="2"/>
  <c r="L1409" i="2"/>
  <c r="N1409" i="2" s="1"/>
  <c r="N1408" i="2"/>
  <c r="L1408" i="2"/>
  <c r="L1407" i="2"/>
  <c r="N1407" i="2" s="1"/>
  <c r="N1406" i="2"/>
  <c r="L1406" i="2"/>
  <c r="L1405" i="2"/>
  <c r="N1405" i="2" s="1"/>
  <c r="N1404" i="2"/>
  <c r="L1404" i="2"/>
  <c r="L1403" i="2"/>
  <c r="N1403" i="2" s="1"/>
  <c r="N1402" i="2"/>
  <c r="L1402" i="2"/>
  <c r="L1401" i="2"/>
  <c r="N1401" i="2" s="1"/>
  <c r="N1400" i="2"/>
  <c r="L1400" i="2"/>
  <c r="L1399" i="2"/>
  <c r="N1399" i="2" s="1"/>
  <c r="N1398" i="2"/>
  <c r="L1398" i="2"/>
  <c r="L1397" i="2"/>
  <c r="N1397" i="2" s="1"/>
  <c r="N1396" i="2"/>
  <c r="L1396" i="2"/>
  <c r="L1395" i="2"/>
  <c r="N1395" i="2" s="1"/>
  <c r="N1394" i="2"/>
  <c r="L1394" i="2"/>
  <c r="L1393" i="2"/>
  <c r="N1393" i="2" s="1"/>
  <c r="N1392" i="2"/>
  <c r="L1392" i="2"/>
  <c r="L1391" i="2"/>
  <c r="N1391" i="2" s="1"/>
  <c r="N1390" i="2"/>
  <c r="L1390" i="2"/>
  <c r="L1389" i="2"/>
  <c r="N1389" i="2" s="1"/>
  <c r="N1388" i="2"/>
  <c r="L1388" i="2"/>
  <c r="L1387" i="2"/>
  <c r="N1387" i="2" s="1"/>
  <c r="N1386" i="2"/>
  <c r="L1386" i="2"/>
  <c r="L1385" i="2"/>
  <c r="N1385" i="2" s="1"/>
  <c r="N1384" i="2"/>
  <c r="L1384" i="2"/>
  <c r="L1383" i="2"/>
  <c r="N1383" i="2" s="1"/>
  <c r="N1382" i="2"/>
  <c r="L1382" i="2"/>
  <c r="L1381" i="2"/>
  <c r="N1381" i="2" s="1"/>
  <c r="N1380" i="2"/>
  <c r="L1380" i="2"/>
  <c r="L1379" i="2"/>
  <c r="N1379" i="2" s="1"/>
  <c r="N1378" i="2"/>
  <c r="L1378" i="2"/>
  <c r="L1377" i="2"/>
  <c r="N1377" i="2" s="1"/>
  <c r="N1376" i="2"/>
  <c r="L1376" i="2"/>
  <c r="L1375" i="2"/>
  <c r="N1375" i="2" s="1"/>
  <c r="N1374" i="2"/>
  <c r="L1374" i="2"/>
  <c r="L1373" i="2"/>
  <c r="N1373" i="2" s="1"/>
  <c r="N1372" i="2"/>
  <c r="L1372" i="2"/>
  <c r="L1371" i="2"/>
  <c r="N1371" i="2" s="1"/>
  <c r="N1370" i="2"/>
  <c r="L1370" i="2"/>
  <c r="L1369" i="2"/>
  <c r="N1369" i="2" s="1"/>
  <c r="N1368" i="2"/>
  <c r="L1368" i="2"/>
  <c r="L1367" i="2"/>
  <c r="N1367" i="2" s="1"/>
  <c r="N1366" i="2"/>
  <c r="L1366" i="2"/>
  <c r="L1365" i="2"/>
  <c r="N1365" i="2" s="1"/>
  <c r="N1364" i="2"/>
  <c r="L1364" i="2"/>
  <c r="L1363" i="2"/>
  <c r="N1363" i="2" s="1"/>
  <c r="N1362" i="2"/>
  <c r="L1362" i="2"/>
  <c r="L1361" i="2"/>
  <c r="N1361" i="2" s="1"/>
  <c r="N1360" i="2"/>
  <c r="L1360" i="2"/>
  <c r="L1359" i="2"/>
  <c r="N1359" i="2" s="1"/>
  <c r="N1358" i="2"/>
  <c r="L1358" i="2"/>
  <c r="L1357" i="2"/>
  <c r="N1357" i="2" s="1"/>
  <c r="N1356" i="2"/>
  <c r="L1356" i="2"/>
  <c r="L1355" i="2"/>
  <c r="N1355" i="2" s="1"/>
  <c r="N1354" i="2"/>
  <c r="L1354" i="2"/>
  <c r="L1353" i="2"/>
  <c r="N1353" i="2" s="1"/>
  <c r="N1352" i="2"/>
  <c r="L1352" i="2"/>
  <c r="L1351" i="2"/>
  <c r="N1351" i="2" s="1"/>
  <c r="N1350" i="2"/>
  <c r="L1350" i="2"/>
  <c r="L1349" i="2"/>
  <c r="N1349" i="2" s="1"/>
  <c r="N1348" i="2"/>
  <c r="L1348" i="2"/>
  <c r="L1347" i="2"/>
  <c r="N1347" i="2" s="1"/>
  <c r="N1346" i="2"/>
  <c r="L1346" i="2"/>
  <c r="L1345" i="2"/>
  <c r="N1345" i="2" s="1"/>
  <c r="N1344" i="2"/>
  <c r="L1344" i="2"/>
  <c r="L1343" i="2"/>
  <c r="N1343" i="2" s="1"/>
  <c r="N1342" i="2"/>
  <c r="L1342" i="2"/>
  <c r="L1341" i="2"/>
  <c r="N1341" i="2" s="1"/>
  <c r="N1340" i="2"/>
  <c r="L1340" i="2"/>
  <c r="L1339" i="2"/>
  <c r="N1339" i="2" s="1"/>
  <c r="N1338" i="2"/>
  <c r="L1338" i="2"/>
  <c r="L1337" i="2"/>
  <c r="N1337" i="2" s="1"/>
  <c r="N1336" i="2"/>
  <c r="L1336" i="2"/>
  <c r="L1335" i="2"/>
  <c r="N1335" i="2" s="1"/>
  <c r="N1334" i="2"/>
  <c r="L1334" i="2"/>
  <c r="L1333" i="2"/>
  <c r="N1333" i="2" s="1"/>
  <c r="N1332" i="2"/>
  <c r="L1332" i="2"/>
  <c r="L1331" i="2"/>
  <c r="N1331" i="2" s="1"/>
  <c r="N1330" i="2"/>
  <c r="L1330" i="2"/>
  <c r="L1329" i="2"/>
  <c r="N1329" i="2" s="1"/>
  <c r="N1328" i="2"/>
  <c r="L1328" i="2"/>
  <c r="L1327" i="2"/>
  <c r="N1327" i="2" s="1"/>
  <c r="N1326" i="2"/>
  <c r="L1326" i="2"/>
  <c r="L1325" i="2"/>
  <c r="N1325" i="2" s="1"/>
  <c r="N1324" i="2"/>
  <c r="L1324" i="2"/>
  <c r="L1323" i="2"/>
  <c r="N1323" i="2" s="1"/>
  <c r="N1322" i="2"/>
  <c r="L1322" i="2"/>
  <c r="L1321" i="2"/>
  <c r="N1321" i="2" s="1"/>
  <c r="N1320" i="2"/>
  <c r="L1320" i="2"/>
  <c r="L1319" i="2"/>
  <c r="N1319" i="2" s="1"/>
  <c r="N1318" i="2"/>
  <c r="L1318" i="2"/>
  <c r="L1317" i="2"/>
  <c r="N1317" i="2" s="1"/>
  <c r="N1316" i="2"/>
  <c r="L1316" i="2"/>
  <c r="L1315" i="2"/>
  <c r="N1315" i="2" s="1"/>
  <c r="N1314" i="2"/>
  <c r="L1314" i="2"/>
  <c r="L1313" i="2"/>
  <c r="N1313" i="2" s="1"/>
  <c r="N1312" i="2"/>
  <c r="L1312" i="2"/>
  <c r="L1311" i="2"/>
  <c r="N1311" i="2" s="1"/>
  <c r="N1310" i="2"/>
  <c r="L1310" i="2"/>
  <c r="L1309" i="2"/>
  <c r="N1309" i="2" s="1"/>
  <c r="N1308" i="2"/>
  <c r="L1308" i="2"/>
  <c r="L1307" i="2"/>
  <c r="N1307" i="2" s="1"/>
  <c r="N1306" i="2"/>
  <c r="L1306" i="2"/>
  <c r="L1305" i="2"/>
  <c r="N1305" i="2" s="1"/>
  <c r="N1304" i="2"/>
  <c r="L1304" i="2"/>
  <c r="L1303" i="2"/>
  <c r="N1303" i="2" s="1"/>
  <c r="N1302" i="2"/>
  <c r="L1302" i="2"/>
  <c r="L1301" i="2"/>
  <c r="N1301" i="2" s="1"/>
  <c r="N1300" i="2"/>
  <c r="L1300" i="2"/>
  <c r="L1299" i="2"/>
  <c r="N1299" i="2" s="1"/>
  <c r="N1298" i="2"/>
  <c r="L1298" i="2"/>
  <c r="L1297" i="2"/>
  <c r="N1297" i="2" s="1"/>
  <c r="N1296" i="2"/>
  <c r="L1296" i="2"/>
  <c r="L1295" i="2"/>
  <c r="N1295" i="2" s="1"/>
  <c r="N1294" i="2"/>
  <c r="L1294" i="2"/>
  <c r="L1293" i="2"/>
  <c r="N1293" i="2" s="1"/>
  <c r="N1292" i="2"/>
  <c r="L1292" i="2"/>
  <c r="L1291" i="2"/>
  <c r="N1291" i="2" s="1"/>
  <c r="N1290" i="2"/>
  <c r="L1290" i="2"/>
  <c r="L1289" i="2"/>
  <c r="N1289" i="2" s="1"/>
  <c r="N1288" i="2"/>
  <c r="L1288" i="2"/>
  <c r="L1287" i="2"/>
  <c r="N1287" i="2" s="1"/>
  <c r="N1286" i="2"/>
  <c r="L1286" i="2"/>
  <c r="L1285" i="2"/>
  <c r="N1285" i="2" s="1"/>
  <c r="N1284" i="2"/>
  <c r="L1284" i="2"/>
  <c r="L1283" i="2"/>
  <c r="N1283" i="2" s="1"/>
  <c r="N1282" i="2"/>
  <c r="L1282" i="2"/>
  <c r="L1281" i="2"/>
  <c r="N1281" i="2" s="1"/>
  <c r="N1280" i="2"/>
  <c r="L1280" i="2"/>
  <c r="L1279" i="2"/>
  <c r="N1279" i="2" s="1"/>
  <c r="N1278" i="2"/>
  <c r="L1278" i="2"/>
  <c r="L1277" i="2"/>
  <c r="N1277" i="2" s="1"/>
  <c r="N1276" i="2"/>
  <c r="L1276" i="2"/>
  <c r="L1275" i="2"/>
  <c r="N1275" i="2" s="1"/>
  <c r="N1274" i="2"/>
  <c r="L1274" i="2"/>
  <c r="L1273" i="2"/>
  <c r="N1273" i="2" s="1"/>
  <c r="N1272" i="2"/>
  <c r="L1272" i="2"/>
  <c r="L1271" i="2"/>
  <c r="N1271" i="2" s="1"/>
  <c r="N1270" i="2"/>
  <c r="L1270" i="2"/>
  <c r="L1269" i="2"/>
  <c r="N1269" i="2" s="1"/>
  <c r="N1268" i="2"/>
  <c r="L1268" i="2"/>
  <c r="L1267" i="2"/>
  <c r="N1267" i="2" s="1"/>
  <c r="N1266" i="2"/>
  <c r="L1266" i="2"/>
  <c r="L1265" i="2"/>
  <c r="N1265" i="2" s="1"/>
  <c r="N1264" i="2"/>
  <c r="L1264" i="2"/>
  <c r="L1263" i="2"/>
  <c r="N1263" i="2" s="1"/>
  <c r="N1262" i="2"/>
  <c r="L1262" i="2"/>
  <c r="L1261" i="2"/>
  <c r="N1261" i="2" s="1"/>
  <c r="N1260" i="2"/>
  <c r="L1260" i="2"/>
  <c r="L1259" i="2"/>
  <c r="N1259" i="2" s="1"/>
  <c r="N1258" i="2"/>
  <c r="L1258" i="2"/>
  <c r="L1257" i="2"/>
  <c r="N1257" i="2" s="1"/>
  <c r="N1256" i="2"/>
  <c r="L1256" i="2"/>
  <c r="L1255" i="2"/>
  <c r="N1255" i="2" s="1"/>
  <c r="N1254" i="2"/>
  <c r="L1254" i="2"/>
  <c r="L1253" i="2"/>
  <c r="N1253" i="2" s="1"/>
  <c r="N1252" i="2"/>
  <c r="L1252" i="2"/>
  <c r="L1251" i="2"/>
  <c r="N1251" i="2" s="1"/>
  <c r="N1250" i="2"/>
  <c r="L1250" i="2"/>
  <c r="L1249" i="2"/>
  <c r="N1249" i="2" s="1"/>
  <c r="N1248" i="2"/>
  <c r="L1248" i="2"/>
  <c r="L1247" i="2"/>
  <c r="N1247" i="2" s="1"/>
  <c r="N1246" i="2"/>
  <c r="L1246" i="2"/>
  <c r="L1245" i="2"/>
  <c r="N1245" i="2" s="1"/>
  <c r="N1244" i="2"/>
  <c r="L1244" i="2"/>
  <c r="L1243" i="2"/>
  <c r="N1243" i="2" s="1"/>
  <c r="N1242" i="2"/>
  <c r="L1242" i="2"/>
  <c r="L1241" i="2"/>
  <c r="N1241" i="2" s="1"/>
  <c r="N1240" i="2"/>
  <c r="L1240" i="2"/>
  <c r="L1239" i="2"/>
  <c r="N1239" i="2" s="1"/>
  <c r="N1238" i="2"/>
  <c r="L1238" i="2"/>
  <c r="L1237" i="2"/>
  <c r="N1237" i="2" s="1"/>
  <c r="N1236" i="2"/>
  <c r="L1236" i="2"/>
  <c r="L1235" i="2"/>
  <c r="N1235" i="2" s="1"/>
  <c r="N1234" i="2"/>
  <c r="L1234" i="2"/>
  <c r="L1233" i="2"/>
  <c r="N1233" i="2" s="1"/>
  <c r="N1232" i="2"/>
  <c r="L1232" i="2"/>
  <c r="L1231" i="2"/>
  <c r="N1231" i="2" s="1"/>
  <c r="N1230" i="2"/>
  <c r="L1230" i="2"/>
  <c r="L1229" i="2"/>
  <c r="N1229" i="2" s="1"/>
  <c r="N1228" i="2"/>
  <c r="L1228" i="2"/>
  <c r="L1227" i="2"/>
  <c r="N1227" i="2" s="1"/>
  <c r="N1226" i="2"/>
  <c r="L1226" i="2"/>
  <c r="L1225" i="2"/>
  <c r="N1225" i="2" s="1"/>
  <c r="N1224" i="2"/>
  <c r="L1224" i="2"/>
  <c r="L1223" i="2"/>
  <c r="N1223" i="2" s="1"/>
  <c r="N1222" i="2"/>
  <c r="L1222" i="2"/>
  <c r="L1221" i="2"/>
  <c r="N1221" i="2" s="1"/>
  <c r="N1220" i="2"/>
  <c r="L1220" i="2"/>
  <c r="L1219" i="2"/>
  <c r="N1219" i="2" s="1"/>
  <c r="N1218" i="2"/>
  <c r="L1218" i="2"/>
  <c r="L1217" i="2"/>
  <c r="N1217" i="2" s="1"/>
  <c r="N1216" i="2"/>
  <c r="L1216" i="2"/>
  <c r="L1215" i="2"/>
  <c r="N1215" i="2" s="1"/>
  <c r="N1214" i="2"/>
  <c r="L1214" i="2"/>
  <c r="L1213" i="2"/>
  <c r="N1213" i="2" s="1"/>
  <c r="N1212" i="2"/>
  <c r="L1212" i="2"/>
  <c r="L1211" i="2"/>
  <c r="N1211" i="2" s="1"/>
  <c r="N1210" i="2"/>
  <c r="L1210" i="2"/>
  <c r="L1209" i="2"/>
  <c r="N1209" i="2" s="1"/>
  <c r="N1208" i="2"/>
  <c r="L1208" i="2"/>
  <c r="L1207" i="2"/>
  <c r="N1207" i="2" s="1"/>
  <c r="N1206" i="2"/>
  <c r="L1206" i="2"/>
  <c r="L1205" i="2"/>
  <c r="N1205" i="2" s="1"/>
  <c r="N1204" i="2"/>
  <c r="L1204" i="2"/>
  <c r="L1203" i="2"/>
  <c r="N1203" i="2" s="1"/>
  <c r="N1202" i="2"/>
  <c r="L1202" i="2"/>
  <c r="L1201" i="2"/>
  <c r="N1201" i="2" s="1"/>
  <c r="N1200" i="2"/>
  <c r="L1200" i="2"/>
  <c r="L1199" i="2"/>
  <c r="N1199" i="2" s="1"/>
  <c r="N1198" i="2"/>
  <c r="L1198" i="2"/>
  <c r="L1197" i="2"/>
  <c r="N1197" i="2" s="1"/>
  <c r="N1196" i="2"/>
  <c r="L1196" i="2"/>
  <c r="L1195" i="2"/>
  <c r="N1195" i="2" s="1"/>
  <c r="N1194" i="2"/>
  <c r="L1194" i="2"/>
  <c r="L1193" i="2"/>
  <c r="N1193" i="2" s="1"/>
  <c r="N1192" i="2"/>
  <c r="L1192" i="2"/>
  <c r="L1191" i="2"/>
  <c r="N1191" i="2" s="1"/>
  <c r="N1190" i="2"/>
  <c r="L1190" i="2"/>
  <c r="L1189" i="2"/>
  <c r="N1189" i="2" s="1"/>
  <c r="N1188" i="2"/>
  <c r="L1188" i="2"/>
  <c r="L1187" i="2"/>
  <c r="N1187" i="2" s="1"/>
  <c r="N1186" i="2"/>
  <c r="L1186" i="2"/>
  <c r="L1185" i="2"/>
  <c r="N1185" i="2" s="1"/>
  <c r="N1184" i="2"/>
  <c r="L1184" i="2"/>
  <c r="L1183" i="2"/>
  <c r="N1183" i="2" s="1"/>
  <c r="N1182" i="2"/>
  <c r="L1182" i="2"/>
  <c r="L1181" i="2"/>
  <c r="N1181" i="2" s="1"/>
  <c r="N1180" i="2"/>
  <c r="L1180" i="2"/>
  <c r="L1179" i="2"/>
  <c r="N1179" i="2" s="1"/>
  <c r="N1178" i="2"/>
  <c r="L1178" i="2"/>
  <c r="L1177" i="2"/>
  <c r="N1177" i="2" s="1"/>
  <c r="N1176" i="2"/>
  <c r="L1176" i="2"/>
  <c r="L1175" i="2"/>
  <c r="N1175" i="2" s="1"/>
  <c r="N1174" i="2"/>
  <c r="L1174" i="2"/>
  <c r="L1173" i="2"/>
  <c r="N1173" i="2" s="1"/>
  <c r="N1172" i="2"/>
  <c r="L1172" i="2"/>
  <c r="L1171" i="2"/>
  <c r="N1171" i="2" s="1"/>
  <c r="N1170" i="2"/>
  <c r="L1170" i="2"/>
  <c r="L1169" i="2"/>
  <c r="N1169" i="2" s="1"/>
  <c r="N1168" i="2"/>
  <c r="L1168" i="2"/>
  <c r="L1167" i="2"/>
  <c r="N1167" i="2" s="1"/>
  <c r="N1166" i="2"/>
  <c r="L1166" i="2"/>
  <c r="L1165" i="2"/>
  <c r="N1165" i="2" s="1"/>
  <c r="N1164" i="2"/>
  <c r="L1164" i="2"/>
  <c r="L1163" i="2"/>
  <c r="N1163" i="2" s="1"/>
  <c r="N1162" i="2"/>
  <c r="L1162" i="2"/>
  <c r="L1161" i="2"/>
  <c r="N1161" i="2" s="1"/>
  <c r="N1160" i="2"/>
  <c r="L1160" i="2"/>
  <c r="L1159" i="2"/>
  <c r="N1159" i="2" s="1"/>
  <c r="N1158" i="2"/>
  <c r="L1158" i="2"/>
  <c r="L1157" i="2"/>
  <c r="N1157" i="2" s="1"/>
  <c r="N1156" i="2"/>
  <c r="L1156" i="2"/>
  <c r="L1155" i="2"/>
  <c r="N1155" i="2" s="1"/>
  <c r="N1154" i="2"/>
  <c r="L1154" i="2"/>
  <c r="L1153" i="2"/>
  <c r="N1153" i="2" s="1"/>
  <c r="N1152" i="2"/>
  <c r="L1152" i="2"/>
  <c r="L1151" i="2"/>
  <c r="N1151" i="2" s="1"/>
  <c r="N1150" i="2"/>
  <c r="L1150" i="2"/>
  <c r="L1149" i="2"/>
  <c r="N1149" i="2" s="1"/>
  <c r="N1148" i="2"/>
  <c r="L1148" i="2"/>
  <c r="L1147" i="2"/>
  <c r="N1147" i="2" s="1"/>
  <c r="N1146" i="2"/>
  <c r="L1146" i="2"/>
  <c r="L1145" i="2"/>
  <c r="N1145" i="2" s="1"/>
  <c r="N1144" i="2"/>
  <c r="L1144" i="2"/>
  <c r="L1143" i="2"/>
  <c r="N1143" i="2" s="1"/>
  <c r="N1142" i="2"/>
  <c r="L1142" i="2"/>
  <c r="L1141" i="2"/>
  <c r="N1141" i="2" s="1"/>
  <c r="N1140" i="2"/>
  <c r="L1140" i="2"/>
  <c r="L1139" i="2"/>
  <c r="N1139" i="2" s="1"/>
  <c r="N1138" i="2"/>
  <c r="L1138" i="2"/>
  <c r="L1137" i="2"/>
  <c r="N1137" i="2" s="1"/>
  <c r="N1136" i="2"/>
  <c r="L1136" i="2"/>
  <c r="L1135" i="2"/>
  <c r="N1135" i="2" s="1"/>
  <c r="N1134" i="2"/>
  <c r="L1134" i="2"/>
  <c r="L1133" i="2"/>
  <c r="N1133" i="2" s="1"/>
  <c r="N1132" i="2"/>
  <c r="L1132" i="2"/>
  <c r="L1131" i="2"/>
  <c r="N1131" i="2" s="1"/>
  <c r="N1130" i="2"/>
  <c r="L1130" i="2"/>
  <c r="L1129" i="2"/>
  <c r="N1129" i="2" s="1"/>
  <c r="N1128" i="2"/>
  <c r="L1128" i="2"/>
  <c r="L1127" i="2"/>
  <c r="N1127" i="2" s="1"/>
  <c r="N1126" i="2"/>
  <c r="L1126" i="2"/>
  <c r="L1125" i="2"/>
  <c r="N1125" i="2" s="1"/>
  <c r="N1124" i="2"/>
  <c r="L1124" i="2"/>
  <c r="L1123" i="2"/>
  <c r="N1123" i="2" s="1"/>
  <c r="N1122" i="2"/>
  <c r="L1122" i="2"/>
  <c r="L1121" i="2"/>
  <c r="N1121" i="2" s="1"/>
  <c r="N1120" i="2"/>
  <c r="L1120" i="2"/>
  <c r="L1119" i="2"/>
  <c r="N1119" i="2" s="1"/>
  <c r="N1118" i="2"/>
  <c r="L1118" i="2"/>
  <c r="L1117" i="2"/>
  <c r="N1117" i="2" s="1"/>
  <c r="N1116" i="2"/>
  <c r="L1116" i="2"/>
  <c r="L1115" i="2"/>
  <c r="N1115" i="2" s="1"/>
  <c r="N1114" i="2"/>
  <c r="L1114" i="2"/>
  <c r="L1113" i="2"/>
  <c r="N1113" i="2" s="1"/>
  <c r="N1112" i="2"/>
  <c r="L1112" i="2"/>
  <c r="L1111" i="2"/>
  <c r="N1111" i="2" s="1"/>
  <c r="N1110" i="2"/>
  <c r="L1110" i="2"/>
  <c r="L1109" i="2"/>
  <c r="N1109" i="2" s="1"/>
  <c r="N1108" i="2"/>
  <c r="L1108" i="2"/>
  <c r="L1107" i="2"/>
  <c r="N1107" i="2" s="1"/>
  <c r="N1106" i="2"/>
  <c r="L1106" i="2"/>
  <c r="L1105" i="2"/>
  <c r="N1105" i="2" s="1"/>
  <c r="N1104" i="2"/>
  <c r="L1104" i="2"/>
  <c r="L1103" i="2"/>
  <c r="N1103" i="2" s="1"/>
  <c r="N1102" i="2"/>
  <c r="L1102" i="2"/>
  <c r="L1101" i="2"/>
  <c r="N1101" i="2" s="1"/>
  <c r="N1100" i="2"/>
  <c r="L1100" i="2"/>
  <c r="L1099" i="2"/>
  <c r="N1099" i="2" s="1"/>
  <c r="N1098" i="2"/>
  <c r="L1098" i="2"/>
  <c r="L1097" i="2"/>
  <c r="N1097" i="2" s="1"/>
  <c r="N1096" i="2"/>
  <c r="L1096" i="2"/>
  <c r="L1095" i="2"/>
  <c r="N1095" i="2" s="1"/>
  <c r="N1094" i="2"/>
  <c r="L1094" i="2"/>
  <c r="L1093" i="2"/>
  <c r="N1093" i="2" s="1"/>
  <c r="N1092" i="2"/>
  <c r="L1092" i="2"/>
  <c r="L1091" i="2"/>
  <c r="N1091" i="2" s="1"/>
  <c r="N1090" i="2"/>
  <c r="L1090" i="2"/>
  <c r="L1089" i="2"/>
  <c r="N1089" i="2" s="1"/>
  <c r="N1088" i="2"/>
  <c r="L1088" i="2"/>
  <c r="L1087" i="2"/>
  <c r="N1087" i="2" s="1"/>
  <c r="N1086" i="2"/>
  <c r="L1086" i="2"/>
  <c r="L1085" i="2"/>
  <c r="N1085" i="2" s="1"/>
  <c r="N1084" i="2"/>
  <c r="L1084" i="2"/>
  <c r="L1083" i="2"/>
  <c r="N1083" i="2" s="1"/>
  <c r="N1082" i="2"/>
  <c r="L1082" i="2"/>
  <c r="L1081" i="2"/>
  <c r="N1081" i="2" s="1"/>
  <c r="N1080" i="2"/>
  <c r="L1080" i="2"/>
  <c r="L1079" i="2"/>
  <c r="N1079" i="2" s="1"/>
  <c r="N1078" i="2"/>
  <c r="L1078" i="2"/>
  <c r="L1077" i="2"/>
  <c r="N1077" i="2" s="1"/>
  <c r="N1076" i="2"/>
  <c r="L1076" i="2"/>
  <c r="L1075" i="2"/>
  <c r="N1075" i="2" s="1"/>
  <c r="N1074" i="2"/>
  <c r="L1074" i="2"/>
  <c r="L1073" i="2"/>
  <c r="N1073" i="2" s="1"/>
  <c r="N1072" i="2"/>
  <c r="L1072" i="2"/>
  <c r="L1071" i="2"/>
  <c r="N1071" i="2" s="1"/>
  <c r="N1070" i="2"/>
  <c r="L1070" i="2"/>
  <c r="L1069" i="2"/>
  <c r="N1069" i="2" s="1"/>
  <c r="N1068" i="2"/>
  <c r="L1068" i="2"/>
  <c r="L1067" i="2"/>
  <c r="N1067" i="2" s="1"/>
  <c r="N1066" i="2"/>
  <c r="L1066" i="2"/>
  <c r="L1065" i="2"/>
  <c r="N1065" i="2" s="1"/>
  <c r="N1064" i="2"/>
  <c r="L1064" i="2"/>
  <c r="L1063" i="2"/>
  <c r="N1063" i="2" s="1"/>
  <c r="N1062" i="2"/>
  <c r="L1062" i="2"/>
  <c r="L1061" i="2"/>
  <c r="N1061" i="2" s="1"/>
  <c r="N1060" i="2"/>
  <c r="L1060" i="2"/>
  <c r="L1059" i="2"/>
  <c r="N1059" i="2" s="1"/>
  <c r="N1058" i="2"/>
  <c r="L1058" i="2"/>
  <c r="L1057" i="2"/>
  <c r="N1057" i="2" s="1"/>
  <c r="N1056" i="2"/>
  <c r="L1056" i="2"/>
  <c r="L1055" i="2"/>
  <c r="N1055" i="2" s="1"/>
  <c r="N1054" i="2"/>
  <c r="L1054" i="2"/>
  <c r="L1053" i="2"/>
  <c r="N1053" i="2" s="1"/>
  <c r="N1052" i="2"/>
  <c r="L1052" i="2"/>
  <c r="L1051" i="2"/>
  <c r="N1051" i="2" s="1"/>
  <c r="N1050" i="2"/>
  <c r="L1050" i="2"/>
  <c r="L1049" i="2"/>
  <c r="N1049" i="2" s="1"/>
  <c r="N1048" i="2"/>
  <c r="L1048" i="2"/>
  <c r="L1047" i="2"/>
  <c r="N1047" i="2" s="1"/>
  <c r="N1046" i="2"/>
  <c r="L1046" i="2"/>
  <c r="L1045" i="2"/>
  <c r="N1045" i="2" s="1"/>
  <c r="N1044" i="2"/>
  <c r="L1044" i="2"/>
  <c r="L1043" i="2"/>
  <c r="N1043" i="2" s="1"/>
  <c r="N1042" i="2"/>
  <c r="L1042" i="2"/>
  <c r="L1041" i="2"/>
  <c r="N1041" i="2" s="1"/>
  <c r="N1040" i="2"/>
  <c r="L1040" i="2"/>
  <c r="L1039" i="2"/>
  <c r="N1039" i="2" s="1"/>
  <c r="N1038" i="2"/>
  <c r="L1038" i="2"/>
  <c r="L1037" i="2"/>
  <c r="N1037" i="2" s="1"/>
  <c r="N1036" i="2"/>
  <c r="L1036" i="2"/>
  <c r="L1035" i="2"/>
  <c r="N1035" i="2" s="1"/>
  <c r="N1034" i="2"/>
  <c r="L1034" i="2"/>
  <c r="L1033" i="2"/>
  <c r="N1033" i="2" s="1"/>
  <c r="N1032" i="2"/>
  <c r="L1032" i="2"/>
  <c r="L1031" i="2"/>
  <c r="N1031" i="2" s="1"/>
  <c r="N1030" i="2"/>
  <c r="L1030" i="2"/>
  <c r="L1029" i="2"/>
  <c r="N1029" i="2" s="1"/>
  <c r="N1028" i="2"/>
  <c r="L1028" i="2"/>
  <c r="L1027" i="2"/>
  <c r="N1027" i="2" s="1"/>
  <c r="N1026" i="2"/>
  <c r="L1026" i="2"/>
  <c r="L1025" i="2"/>
  <c r="N1025" i="2" s="1"/>
  <c r="N1024" i="2"/>
  <c r="L1024" i="2"/>
  <c r="L1023" i="2"/>
  <c r="N1023" i="2" s="1"/>
  <c r="N1022" i="2"/>
  <c r="L1022" i="2"/>
  <c r="L1021" i="2"/>
  <c r="N1021" i="2" s="1"/>
  <c r="N1020" i="2"/>
  <c r="L1020" i="2"/>
  <c r="L1019" i="2"/>
  <c r="N1019" i="2" s="1"/>
  <c r="N1018" i="2"/>
  <c r="L1018" i="2"/>
  <c r="L1017" i="2"/>
  <c r="N1017" i="2" s="1"/>
  <c r="N1016" i="2"/>
  <c r="L1016" i="2"/>
  <c r="L1015" i="2"/>
  <c r="N1015" i="2" s="1"/>
  <c r="N1014" i="2"/>
  <c r="L1014" i="2"/>
  <c r="L1013" i="2"/>
  <c r="N1013" i="2" s="1"/>
  <c r="N1012" i="2"/>
  <c r="L1012" i="2"/>
  <c r="L1011" i="2"/>
  <c r="N1011" i="2" s="1"/>
  <c r="N1010" i="2"/>
  <c r="L1010" i="2"/>
  <c r="L1009" i="2"/>
  <c r="N1009" i="2" s="1"/>
  <c r="N1008" i="2"/>
  <c r="L1008" i="2"/>
  <c r="L1007" i="2"/>
  <c r="N1007" i="2" s="1"/>
  <c r="N1006" i="2"/>
  <c r="L1006" i="2"/>
  <c r="L1005" i="2"/>
  <c r="N1005" i="2" s="1"/>
  <c r="N1004" i="2"/>
  <c r="L1004" i="2"/>
  <c r="L1003" i="2"/>
  <c r="N1003" i="2" s="1"/>
  <c r="N1002" i="2"/>
  <c r="L1002" i="2"/>
  <c r="L1001" i="2"/>
  <c r="N1001" i="2" s="1"/>
  <c r="N1000" i="2"/>
  <c r="L1000" i="2"/>
  <c r="L999" i="2"/>
  <c r="N999" i="2" s="1"/>
  <c r="N998" i="2"/>
  <c r="L998" i="2"/>
  <c r="L997" i="2"/>
  <c r="N997" i="2" s="1"/>
  <c r="N996" i="2"/>
  <c r="L996" i="2"/>
  <c r="L995" i="2"/>
  <c r="N995" i="2" s="1"/>
  <c r="N994" i="2"/>
  <c r="L994" i="2"/>
  <c r="L993" i="2"/>
  <c r="N993" i="2" s="1"/>
  <c r="N992" i="2"/>
  <c r="L992" i="2"/>
  <c r="L991" i="2"/>
  <c r="N991" i="2" s="1"/>
  <c r="N990" i="2"/>
  <c r="L990" i="2"/>
  <c r="L989" i="2"/>
  <c r="N989" i="2" s="1"/>
  <c r="N988" i="2"/>
  <c r="L988" i="2"/>
  <c r="L987" i="2"/>
  <c r="N987" i="2" s="1"/>
  <c r="N986" i="2"/>
  <c r="L986" i="2"/>
  <c r="L985" i="2"/>
  <c r="N985" i="2" s="1"/>
  <c r="N984" i="2"/>
  <c r="L984" i="2"/>
  <c r="L983" i="2"/>
  <c r="N983" i="2" s="1"/>
  <c r="N982" i="2"/>
  <c r="L982" i="2"/>
  <c r="L981" i="2"/>
  <c r="N981" i="2" s="1"/>
  <c r="N980" i="2"/>
  <c r="L980" i="2"/>
  <c r="L979" i="2"/>
  <c r="N979" i="2" s="1"/>
  <c r="N978" i="2"/>
  <c r="L978" i="2"/>
  <c r="L977" i="2"/>
  <c r="N977" i="2" s="1"/>
  <c r="N976" i="2"/>
  <c r="L976" i="2"/>
  <c r="L975" i="2"/>
  <c r="N975" i="2" s="1"/>
  <c r="N974" i="2"/>
  <c r="L974" i="2"/>
  <c r="L973" i="2"/>
  <c r="N973" i="2" s="1"/>
  <c r="N972" i="2"/>
  <c r="L972" i="2"/>
  <c r="L971" i="2"/>
  <c r="N971" i="2" s="1"/>
  <c r="N970" i="2"/>
  <c r="L970" i="2"/>
  <c r="L969" i="2"/>
  <c r="N969" i="2" s="1"/>
  <c r="N968" i="2"/>
  <c r="L968" i="2"/>
  <c r="L967" i="2"/>
  <c r="N967" i="2" s="1"/>
  <c r="N966" i="2"/>
  <c r="L966" i="2"/>
  <c r="L965" i="2"/>
  <c r="N965" i="2" s="1"/>
  <c r="N964" i="2"/>
  <c r="L964" i="2"/>
  <c r="L963" i="2"/>
  <c r="N963" i="2" s="1"/>
  <c r="N962" i="2"/>
  <c r="L962" i="2"/>
  <c r="L961" i="2"/>
  <c r="N961" i="2" s="1"/>
  <c r="N960" i="2"/>
  <c r="L960" i="2"/>
  <c r="L959" i="2"/>
  <c r="N959" i="2" s="1"/>
  <c r="N958" i="2"/>
  <c r="L958" i="2"/>
  <c r="L957" i="2"/>
  <c r="N957" i="2" s="1"/>
  <c r="N956" i="2"/>
  <c r="L956" i="2"/>
  <c r="L955" i="2"/>
  <c r="N955" i="2" s="1"/>
  <c r="N954" i="2"/>
  <c r="L954" i="2"/>
  <c r="L953" i="2"/>
  <c r="N953" i="2" s="1"/>
  <c r="N952" i="2"/>
  <c r="L952" i="2"/>
  <c r="L951" i="2"/>
  <c r="N951" i="2" s="1"/>
  <c r="N950" i="2"/>
  <c r="L950" i="2"/>
  <c r="L949" i="2"/>
  <c r="N949" i="2" s="1"/>
  <c r="N948" i="2"/>
  <c r="L948" i="2"/>
  <c r="L947" i="2"/>
  <c r="N947" i="2" s="1"/>
  <c r="N946" i="2"/>
  <c r="L946" i="2"/>
  <c r="L945" i="2"/>
  <c r="N945" i="2" s="1"/>
  <c r="N944" i="2"/>
  <c r="L944" i="2"/>
  <c r="L943" i="2"/>
  <c r="N943" i="2" s="1"/>
  <c r="N942" i="2"/>
  <c r="L942" i="2"/>
  <c r="L941" i="2"/>
  <c r="N941" i="2" s="1"/>
  <c r="N940" i="2"/>
  <c r="L940" i="2"/>
  <c r="L939" i="2"/>
  <c r="N939" i="2" s="1"/>
  <c r="N938" i="2"/>
  <c r="L938" i="2"/>
  <c r="L937" i="2"/>
  <c r="N937" i="2" s="1"/>
  <c r="N936" i="2"/>
  <c r="L936" i="2"/>
  <c r="L935" i="2"/>
  <c r="N935" i="2" s="1"/>
  <c r="N934" i="2"/>
  <c r="L934" i="2"/>
  <c r="L933" i="2"/>
  <c r="N933" i="2" s="1"/>
  <c r="N932" i="2"/>
  <c r="L932" i="2"/>
  <c r="L931" i="2"/>
  <c r="N931" i="2" s="1"/>
  <c r="N930" i="2"/>
  <c r="L930" i="2"/>
  <c r="L929" i="2"/>
  <c r="N929" i="2" s="1"/>
  <c r="N928" i="2"/>
  <c r="L928" i="2"/>
  <c r="L927" i="2"/>
  <c r="N927" i="2" s="1"/>
  <c r="N926" i="2"/>
  <c r="L926" i="2"/>
  <c r="L925" i="2"/>
  <c r="N925" i="2" s="1"/>
  <c r="N924" i="2"/>
  <c r="L924" i="2"/>
  <c r="L923" i="2"/>
  <c r="N923" i="2" s="1"/>
  <c r="N922" i="2"/>
  <c r="L922" i="2"/>
  <c r="L921" i="2"/>
  <c r="N921" i="2" s="1"/>
  <c r="N920" i="2"/>
  <c r="L920" i="2"/>
  <c r="L919" i="2"/>
  <c r="N919" i="2" s="1"/>
  <c r="N918" i="2"/>
  <c r="L918" i="2"/>
  <c r="L917" i="2"/>
  <c r="N917" i="2" s="1"/>
  <c r="N916" i="2"/>
  <c r="L916" i="2"/>
  <c r="L915" i="2"/>
  <c r="N915" i="2" s="1"/>
  <c r="N914" i="2"/>
  <c r="L914" i="2"/>
  <c r="L913" i="2"/>
  <c r="N913" i="2" s="1"/>
  <c r="N912" i="2"/>
  <c r="L912" i="2"/>
  <c r="L911" i="2"/>
  <c r="N911" i="2" s="1"/>
  <c r="N910" i="2"/>
  <c r="L910" i="2"/>
  <c r="L909" i="2"/>
  <c r="N909" i="2" s="1"/>
  <c r="N908" i="2"/>
  <c r="L908" i="2"/>
  <c r="L907" i="2"/>
  <c r="N907" i="2" s="1"/>
  <c r="N906" i="2"/>
  <c r="L906" i="2"/>
  <c r="L905" i="2"/>
  <c r="N905" i="2" s="1"/>
  <c r="N904" i="2"/>
  <c r="L904" i="2"/>
  <c r="L903" i="2"/>
  <c r="N903" i="2" s="1"/>
  <c r="N902" i="2"/>
  <c r="L902" i="2"/>
  <c r="L901" i="2"/>
  <c r="N901" i="2" s="1"/>
  <c r="N900" i="2"/>
  <c r="L900" i="2"/>
  <c r="L899" i="2"/>
  <c r="N899" i="2" s="1"/>
  <c r="N898" i="2"/>
  <c r="L898" i="2"/>
  <c r="L897" i="2"/>
  <c r="N897" i="2" s="1"/>
  <c r="N896" i="2"/>
  <c r="L896" i="2"/>
  <c r="L895" i="2"/>
  <c r="N895" i="2" s="1"/>
  <c r="N894" i="2"/>
  <c r="L894" i="2"/>
  <c r="L893" i="2"/>
  <c r="N893" i="2" s="1"/>
  <c r="N892" i="2"/>
  <c r="L892" i="2"/>
  <c r="L891" i="2"/>
  <c r="N891" i="2" s="1"/>
  <c r="N890" i="2"/>
  <c r="L890" i="2"/>
  <c r="L889" i="2"/>
  <c r="N889" i="2" s="1"/>
  <c r="N888" i="2"/>
  <c r="L888" i="2"/>
  <c r="L887" i="2"/>
  <c r="N887" i="2" s="1"/>
  <c r="N886" i="2"/>
  <c r="L886" i="2"/>
  <c r="L885" i="2"/>
  <c r="N885" i="2" s="1"/>
  <c r="N884" i="2"/>
  <c r="L884" i="2"/>
  <c r="L883" i="2"/>
  <c r="N883" i="2" s="1"/>
  <c r="N882" i="2"/>
  <c r="L882" i="2"/>
  <c r="L881" i="2"/>
  <c r="N881" i="2" s="1"/>
  <c r="N880" i="2"/>
  <c r="L880" i="2"/>
  <c r="L879" i="2"/>
  <c r="N879" i="2" s="1"/>
  <c r="N878" i="2"/>
  <c r="L878" i="2"/>
  <c r="L877" i="2"/>
  <c r="N877" i="2" s="1"/>
  <c r="N876" i="2"/>
  <c r="L876" i="2"/>
  <c r="L875" i="2"/>
  <c r="N875" i="2" s="1"/>
  <c r="N874" i="2"/>
  <c r="L874" i="2"/>
  <c r="L873" i="2"/>
  <c r="N873" i="2" s="1"/>
  <c r="N872" i="2"/>
  <c r="L872" i="2"/>
  <c r="L871" i="2"/>
  <c r="N871" i="2" s="1"/>
  <c r="N870" i="2"/>
  <c r="L870" i="2"/>
  <c r="L869" i="2"/>
  <c r="N869" i="2" s="1"/>
  <c r="N868" i="2"/>
  <c r="L868" i="2"/>
  <c r="L867" i="2"/>
  <c r="N867" i="2" s="1"/>
  <c r="N866" i="2"/>
  <c r="L866" i="2"/>
  <c r="L865" i="2"/>
  <c r="N865" i="2" s="1"/>
  <c r="N864" i="2"/>
  <c r="L864" i="2"/>
  <c r="L863" i="2"/>
  <c r="N863" i="2" s="1"/>
  <c r="N862" i="2"/>
  <c r="L862" i="2"/>
  <c r="L861" i="2"/>
  <c r="N861" i="2" s="1"/>
  <c r="N860" i="2"/>
  <c r="L860" i="2"/>
  <c r="L859" i="2"/>
  <c r="N859" i="2" s="1"/>
  <c r="N858" i="2"/>
  <c r="L858" i="2"/>
  <c r="L857" i="2"/>
  <c r="N857" i="2" s="1"/>
  <c r="N856" i="2"/>
  <c r="L856" i="2"/>
  <c r="L855" i="2"/>
  <c r="N855" i="2" s="1"/>
  <c r="N854" i="2"/>
  <c r="L854" i="2"/>
  <c r="L853" i="2"/>
  <c r="N853" i="2" s="1"/>
  <c r="N852" i="2"/>
  <c r="L852" i="2"/>
  <c r="L851" i="2"/>
  <c r="N851" i="2" s="1"/>
  <c r="N850" i="2"/>
  <c r="L850" i="2"/>
  <c r="L849" i="2"/>
  <c r="N849" i="2" s="1"/>
  <c r="N848" i="2"/>
  <c r="L848" i="2"/>
  <c r="L847" i="2"/>
  <c r="N847" i="2" s="1"/>
  <c r="N846" i="2"/>
  <c r="L846" i="2"/>
  <c r="L845" i="2"/>
  <c r="N845" i="2" s="1"/>
  <c r="N844" i="2"/>
  <c r="L844" i="2"/>
  <c r="L843" i="2"/>
  <c r="N843" i="2" s="1"/>
  <c r="N842" i="2"/>
  <c r="L842" i="2"/>
  <c r="L841" i="2"/>
  <c r="N841" i="2" s="1"/>
  <c r="N840" i="2"/>
  <c r="L840" i="2"/>
  <c r="L839" i="2"/>
  <c r="N839" i="2" s="1"/>
  <c r="N838" i="2"/>
  <c r="L838" i="2"/>
  <c r="L837" i="2"/>
  <c r="N837" i="2" s="1"/>
  <c r="N836" i="2"/>
  <c r="L836" i="2"/>
  <c r="L835" i="2"/>
  <c r="N835" i="2" s="1"/>
  <c r="N834" i="2"/>
  <c r="L834" i="2"/>
  <c r="L833" i="2"/>
  <c r="N833" i="2" s="1"/>
  <c r="N832" i="2"/>
  <c r="L832" i="2"/>
  <c r="L831" i="2"/>
  <c r="N831" i="2" s="1"/>
  <c r="N830" i="2"/>
  <c r="L830" i="2"/>
  <c r="L829" i="2"/>
  <c r="N829" i="2" s="1"/>
  <c r="N828" i="2"/>
  <c r="L828" i="2"/>
  <c r="L827" i="2"/>
  <c r="N827" i="2" s="1"/>
  <c r="N826" i="2"/>
  <c r="L826" i="2"/>
  <c r="L825" i="2"/>
  <c r="N825" i="2" s="1"/>
  <c r="N824" i="2"/>
  <c r="L824" i="2"/>
  <c r="L823" i="2"/>
  <c r="N823" i="2" s="1"/>
  <c r="N822" i="2"/>
  <c r="L822" i="2"/>
  <c r="L821" i="2"/>
  <c r="N821" i="2" s="1"/>
  <c r="N820" i="2"/>
  <c r="L820" i="2"/>
  <c r="L819" i="2"/>
  <c r="N819" i="2" s="1"/>
  <c r="N818" i="2"/>
  <c r="L818" i="2"/>
  <c r="L817" i="2"/>
  <c r="N817" i="2" s="1"/>
  <c r="N816" i="2"/>
  <c r="L816" i="2"/>
  <c r="L815" i="2"/>
  <c r="N815" i="2" s="1"/>
  <c r="N814" i="2"/>
  <c r="L814" i="2"/>
  <c r="L813" i="2"/>
  <c r="N813" i="2" s="1"/>
  <c r="N812" i="2"/>
  <c r="L812" i="2"/>
  <c r="L811" i="2"/>
  <c r="N811" i="2" s="1"/>
  <c r="N810" i="2"/>
  <c r="L810" i="2"/>
  <c r="L809" i="2"/>
  <c r="N809" i="2" s="1"/>
  <c r="N808" i="2"/>
  <c r="L808" i="2"/>
  <c r="L807" i="2"/>
  <c r="N807" i="2" s="1"/>
  <c r="N806" i="2"/>
  <c r="L806" i="2"/>
  <c r="L805" i="2"/>
  <c r="N805" i="2" s="1"/>
  <c r="N804" i="2"/>
  <c r="L804" i="2"/>
  <c r="L803" i="2"/>
  <c r="N803" i="2" s="1"/>
  <c r="N802" i="2"/>
  <c r="L802" i="2"/>
  <c r="L801" i="2"/>
  <c r="N801" i="2" s="1"/>
  <c r="N800" i="2"/>
  <c r="L800" i="2"/>
  <c r="L799" i="2"/>
  <c r="N799" i="2" s="1"/>
  <c r="N798" i="2"/>
  <c r="L798" i="2"/>
  <c r="L797" i="2"/>
  <c r="N797" i="2" s="1"/>
  <c r="N796" i="2"/>
  <c r="L796" i="2"/>
  <c r="L795" i="2"/>
  <c r="N795" i="2" s="1"/>
  <c r="N794" i="2"/>
  <c r="L794" i="2"/>
  <c r="L793" i="2"/>
  <c r="N793" i="2" s="1"/>
  <c r="N792" i="2"/>
  <c r="L792" i="2"/>
  <c r="L791" i="2"/>
  <c r="N791" i="2" s="1"/>
  <c r="N790" i="2"/>
  <c r="L790" i="2"/>
  <c r="L789" i="2"/>
  <c r="N789" i="2" s="1"/>
  <c r="N788" i="2"/>
  <c r="L788" i="2"/>
  <c r="L787" i="2"/>
  <c r="N787" i="2" s="1"/>
  <c r="N786" i="2"/>
  <c r="L786" i="2"/>
  <c r="L785" i="2"/>
  <c r="N785" i="2" s="1"/>
  <c r="N784" i="2"/>
  <c r="L784" i="2"/>
  <c r="L783" i="2"/>
  <c r="N783" i="2" s="1"/>
  <c r="N782" i="2"/>
  <c r="L782" i="2"/>
  <c r="L781" i="2"/>
  <c r="N781" i="2" s="1"/>
  <c r="N780" i="2"/>
  <c r="L780" i="2"/>
  <c r="L779" i="2"/>
  <c r="N779" i="2" s="1"/>
  <c r="N778" i="2"/>
  <c r="L778" i="2"/>
  <c r="L777" i="2"/>
  <c r="N777" i="2" s="1"/>
  <c r="N776" i="2"/>
  <c r="L776" i="2"/>
  <c r="L775" i="2"/>
  <c r="N775" i="2" s="1"/>
  <c r="N774" i="2"/>
  <c r="L774" i="2"/>
  <c r="L773" i="2"/>
  <c r="N773" i="2" s="1"/>
  <c r="N772" i="2"/>
  <c r="L772" i="2"/>
  <c r="L771" i="2"/>
  <c r="N771" i="2" s="1"/>
  <c r="N770" i="2"/>
  <c r="L770" i="2"/>
  <c r="L769" i="2"/>
  <c r="N769" i="2" s="1"/>
  <c r="N768" i="2"/>
  <c r="L768" i="2"/>
  <c r="L767" i="2"/>
  <c r="N767" i="2" s="1"/>
  <c r="N766" i="2"/>
  <c r="L766" i="2"/>
  <c r="L765" i="2"/>
  <c r="N765" i="2" s="1"/>
  <c r="N764" i="2"/>
  <c r="L764" i="2"/>
  <c r="L763" i="2"/>
  <c r="N763" i="2" s="1"/>
  <c r="N762" i="2"/>
  <c r="L762" i="2"/>
  <c r="L761" i="2"/>
  <c r="N761" i="2" s="1"/>
  <c r="N760" i="2"/>
  <c r="L760" i="2"/>
  <c r="L759" i="2"/>
  <c r="N759" i="2" s="1"/>
  <c r="N758" i="2"/>
  <c r="L758" i="2"/>
  <c r="L757" i="2"/>
  <c r="N757" i="2" s="1"/>
  <c r="N756" i="2"/>
  <c r="L756" i="2"/>
  <c r="L755" i="2"/>
  <c r="N755" i="2" s="1"/>
  <c r="N754" i="2"/>
  <c r="L754" i="2"/>
  <c r="L753" i="2"/>
  <c r="N753" i="2" s="1"/>
  <c r="N752" i="2"/>
  <c r="L752" i="2"/>
  <c r="L751" i="2"/>
  <c r="N751" i="2" s="1"/>
  <c r="N750" i="2"/>
  <c r="L750" i="2"/>
  <c r="L749" i="2"/>
  <c r="N749" i="2" s="1"/>
  <c r="N748" i="2"/>
  <c r="L748" i="2"/>
  <c r="L747" i="2"/>
  <c r="N747" i="2" s="1"/>
  <c r="N746" i="2"/>
  <c r="L746" i="2"/>
  <c r="L745" i="2"/>
  <c r="N745" i="2" s="1"/>
  <c r="N744" i="2"/>
  <c r="L744" i="2"/>
  <c r="L743" i="2"/>
  <c r="N743" i="2" s="1"/>
  <c r="N742" i="2"/>
  <c r="L742" i="2"/>
  <c r="L741" i="2"/>
  <c r="N741" i="2" s="1"/>
  <c r="N740" i="2"/>
  <c r="L740" i="2"/>
  <c r="L739" i="2"/>
  <c r="N739" i="2" s="1"/>
  <c r="N738" i="2"/>
  <c r="L738" i="2"/>
  <c r="L737" i="2"/>
  <c r="N737" i="2" s="1"/>
  <c r="N736" i="2"/>
  <c r="L736" i="2"/>
  <c r="L735" i="2"/>
  <c r="N735" i="2" s="1"/>
  <c r="N734" i="2"/>
  <c r="L734" i="2"/>
  <c r="L733" i="2"/>
  <c r="N733" i="2" s="1"/>
  <c r="N732" i="2"/>
  <c r="L732" i="2"/>
  <c r="L731" i="2"/>
  <c r="N731" i="2" s="1"/>
  <c r="N730" i="2"/>
  <c r="L730" i="2"/>
  <c r="L729" i="2"/>
  <c r="N729" i="2" s="1"/>
  <c r="N728" i="2"/>
  <c r="L728" i="2"/>
  <c r="L727" i="2"/>
  <c r="N727" i="2" s="1"/>
  <c r="N726" i="2"/>
  <c r="L726" i="2"/>
  <c r="L725" i="2"/>
  <c r="N725" i="2" s="1"/>
  <c r="N724" i="2"/>
  <c r="L724" i="2"/>
  <c r="L723" i="2"/>
  <c r="N723" i="2" s="1"/>
  <c r="N722" i="2"/>
  <c r="L722" i="2"/>
  <c r="L721" i="2"/>
  <c r="N721" i="2" s="1"/>
  <c r="N720" i="2"/>
  <c r="L720" i="2"/>
  <c r="L719" i="2"/>
  <c r="N719" i="2" s="1"/>
  <c r="N718" i="2"/>
  <c r="L718" i="2"/>
  <c r="L717" i="2"/>
  <c r="N717" i="2" s="1"/>
  <c r="N716" i="2"/>
  <c r="L716" i="2"/>
  <c r="L715" i="2"/>
  <c r="N715" i="2" s="1"/>
  <c r="N714" i="2"/>
  <c r="L714" i="2"/>
  <c r="L713" i="2"/>
  <c r="N713" i="2" s="1"/>
  <c r="N712" i="2"/>
  <c r="L712" i="2"/>
  <c r="L711" i="2"/>
  <c r="N711" i="2" s="1"/>
  <c r="N710" i="2"/>
  <c r="L710" i="2"/>
  <c r="L709" i="2"/>
  <c r="N709" i="2" s="1"/>
  <c r="N708" i="2"/>
  <c r="L708" i="2"/>
  <c r="L707" i="2"/>
  <c r="N707" i="2" s="1"/>
  <c r="N706" i="2"/>
  <c r="L706" i="2"/>
  <c r="L705" i="2"/>
  <c r="N705" i="2" s="1"/>
  <c r="N704" i="2"/>
  <c r="L704" i="2"/>
  <c r="L703" i="2"/>
  <c r="N703" i="2" s="1"/>
  <c r="N702" i="2"/>
  <c r="L702" i="2"/>
  <c r="L701" i="2"/>
  <c r="N701" i="2" s="1"/>
  <c r="N700" i="2"/>
  <c r="L700" i="2"/>
  <c r="L699" i="2"/>
  <c r="N699" i="2" s="1"/>
  <c r="N698" i="2"/>
  <c r="L698" i="2"/>
  <c r="L697" i="2"/>
  <c r="N697" i="2" s="1"/>
  <c r="N696" i="2"/>
  <c r="L696" i="2"/>
  <c r="L695" i="2"/>
  <c r="N695" i="2" s="1"/>
  <c r="N694" i="2"/>
  <c r="L694" i="2"/>
  <c r="L693" i="2"/>
  <c r="N693" i="2" s="1"/>
  <c r="N692" i="2"/>
  <c r="L692" i="2"/>
  <c r="L691" i="2"/>
  <c r="N691" i="2" s="1"/>
  <c r="N690" i="2"/>
  <c r="L690" i="2"/>
  <c r="L689" i="2"/>
  <c r="N689" i="2" s="1"/>
  <c r="N688" i="2"/>
  <c r="L688" i="2"/>
  <c r="L687" i="2"/>
  <c r="N687" i="2" s="1"/>
  <c r="N686" i="2"/>
  <c r="L686" i="2"/>
  <c r="L685" i="2"/>
  <c r="N685" i="2" s="1"/>
  <c r="N684" i="2"/>
  <c r="L684" i="2"/>
  <c r="L683" i="2"/>
  <c r="N683" i="2" s="1"/>
  <c r="N682" i="2"/>
  <c r="L682" i="2"/>
  <c r="L681" i="2"/>
  <c r="N681" i="2" s="1"/>
  <c r="N680" i="2"/>
  <c r="L680" i="2"/>
  <c r="L679" i="2"/>
  <c r="N679" i="2" s="1"/>
  <c r="N678" i="2"/>
  <c r="L678" i="2"/>
  <c r="L677" i="2"/>
  <c r="N677" i="2" s="1"/>
  <c r="N676" i="2"/>
  <c r="L676" i="2"/>
  <c r="L675" i="2"/>
  <c r="N675" i="2" s="1"/>
  <c r="N674" i="2"/>
  <c r="L674" i="2"/>
  <c r="L673" i="2"/>
  <c r="N673" i="2" s="1"/>
  <c r="N672" i="2"/>
  <c r="L672" i="2"/>
  <c r="L671" i="2"/>
  <c r="N671" i="2" s="1"/>
  <c r="N670" i="2"/>
  <c r="L670" i="2"/>
  <c r="L669" i="2"/>
  <c r="N669" i="2" s="1"/>
  <c r="N668" i="2"/>
  <c r="L668" i="2"/>
  <c r="L667" i="2"/>
  <c r="N667" i="2" s="1"/>
  <c r="N666" i="2"/>
  <c r="L666" i="2"/>
  <c r="L665" i="2"/>
  <c r="N665" i="2" s="1"/>
  <c r="N664" i="2"/>
  <c r="L664" i="2"/>
  <c r="L663" i="2"/>
  <c r="N663" i="2" s="1"/>
  <c r="N662" i="2"/>
  <c r="L662" i="2"/>
  <c r="L661" i="2"/>
  <c r="N661" i="2" s="1"/>
  <c r="N660" i="2"/>
  <c r="L660" i="2"/>
  <c r="L659" i="2"/>
  <c r="N659" i="2" s="1"/>
  <c r="N658" i="2"/>
  <c r="L658" i="2"/>
  <c r="L657" i="2"/>
  <c r="N657" i="2" s="1"/>
  <c r="N656" i="2"/>
  <c r="L656" i="2"/>
  <c r="L655" i="2"/>
  <c r="N655" i="2" s="1"/>
  <c r="N654" i="2"/>
  <c r="L654" i="2"/>
  <c r="L653" i="2"/>
  <c r="N653" i="2" s="1"/>
  <c r="N652" i="2"/>
  <c r="L652" i="2"/>
  <c r="L651" i="2"/>
  <c r="N651" i="2" s="1"/>
  <c r="N650" i="2"/>
  <c r="L650" i="2"/>
  <c r="L649" i="2"/>
  <c r="N649" i="2" s="1"/>
  <c r="N648" i="2"/>
  <c r="L648" i="2"/>
  <c r="L647" i="2"/>
  <c r="N647" i="2" s="1"/>
  <c r="N646" i="2"/>
  <c r="L646" i="2"/>
  <c r="L645" i="2"/>
  <c r="N645" i="2" s="1"/>
  <c r="N644" i="2"/>
  <c r="L644" i="2"/>
  <c r="L643" i="2"/>
  <c r="N643" i="2" s="1"/>
  <c r="N642" i="2"/>
  <c r="L642" i="2"/>
  <c r="L641" i="2"/>
  <c r="N641" i="2" s="1"/>
  <c r="N640" i="2"/>
  <c r="L640" i="2"/>
  <c r="L639" i="2"/>
  <c r="N639" i="2" s="1"/>
  <c r="N638" i="2"/>
  <c r="L638" i="2"/>
  <c r="L637" i="2"/>
  <c r="N637" i="2" s="1"/>
  <c r="N636" i="2"/>
  <c r="L636" i="2"/>
  <c r="L635" i="2"/>
  <c r="N635" i="2" s="1"/>
  <c r="N634" i="2"/>
  <c r="L634" i="2"/>
  <c r="L633" i="2"/>
  <c r="N633" i="2" s="1"/>
  <c r="N632" i="2"/>
  <c r="L632" i="2"/>
  <c r="L631" i="2"/>
  <c r="N631" i="2" s="1"/>
  <c r="N630" i="2"/>
  <c r="L630" i="2"/>
  <c r="L629" i="2"/>
  <c r="N629" i="2" s="1"/>
  <c r="N628" i="2"/>
  <c r="L628" i="2"/>
  <c r="L627" i="2"/>
  <c r="N627" i="2" s="1"/>
  <c r="N626" i="2"/>
  <c r="L626" i="2"/>
  <c r="L625" i="2"/>
  <c r="N625" i="2" s="1"/>
  <c r="N624" i="2"/>
  <c r="L624" i="2"/>
  <c r="L623" i="2"/>
  <c r="N623" i="2" s="1"/>
  <c r="N622" i="2"/>
  <c r="L622" i="2"/>
  <c r="L621" i="2"/>
  <c r="N621" i="2" s="1"/>
  <c r="N620" i="2"/>
  <c r="L620" i="2"/>
  <c r="L619" i="2"/>
  <c r="N619" i="2" s="1"/>
  <c r="N618" i="2"/>
  <c r="L618" i="2"/>
  <c r="L617" i="2"/>
  <c r="N617" i="2" s="1"/>
  <c r="N616" i="2"/>
  <c r="L616" i="2"/>
  <c r="L615" i="2"/>
  <c r="N615" i="2" s="1"/>
  <c r="N614" i="2"/>
  <c r="L614" i="2"/>
  <c r="L613" i="2"/>
  <c r="N613" i="2" s="1"/>
  <c r="N612" i="2"/>
  <c r="L612" i="2"/>
  <c r="L611" i="2"/>
  <c r="N611" i="2" s="1"/>
  <c r="N610" i="2"/>
  <c r="L610" i="2"/>
  <c r="L609" i="2"/>
  <c r="N609" i="2" s="1"/>
  <c r="N608" i="2"/>
  <c r="L608" i="2"/>
  <c r="L607" i="2"/>
  <c r="N607" i="2" s="1"/>
  <c r="N606" i="2"/>
  <c r="L606" i="2"/>
  <c r="L605" i="2"/>
  <c r="N605" i="2" s="1"/>
  <c r="N604" i="2"/>
  <c r="L604" i="2"/>
  <c r="L603" i="2"/>
  <c r="N603" i="2" s="1"/>
  <c r="N602" i="2"/>
  <c r="L602" i="2"/>
  <c r="L601" i="2"/>
  <c r="N601" i="2" s="1"/>
  <c r="N600" i="2"/>
  <c r="L600" i="2"/>
  <c r="L599" i="2"/>
  <c r="N599" i="2" s="1"/>
  <c r="N598" i="2"/>
  <c r="L598" i="2"/>
  <c r="L597" i="2"/>
  <c r="N597" i="2" s="1"/>
  <c r="N596" i="2"/>
  <c r="L596" i="2"/>
  <c r="L595" i="2"/>
  <c r="N595" i="2" s="1"/>
  <c r="N594" i="2"/>
  <c r="L594" i="2"/>
  <c r="L593" i="2"/>
  <c r="N593" i="2" s="1"/>
  <c r="N592" i="2"/>
  <c r="L592" i="2"/>
  <c r="L591" i="2"/>
  <c r="N591" i="2" s="1"/>
  <c r="N590" i="2"/>
  <c r="L590" i="2"/>
  <c r="L589" i="2"/>
  <c r="N589" i="2" s="1"/>
  <c r="N588" i="2"/>
  <c r="L588" i="2"/>
  <c r="L587" i="2"/>
  <c r="N587" i="2" s="1"/>
  <c r="N586" i="2"/>
  <c r="L586" i="2"/>
  <c r="L585" i="2"/>
  <c r="N585" i="2" s="1"/>
  <c r="N584" i="2"/>
  <c r="L584" i="2"/>
  <c r="L583" i="2"/>
  <c r="N583" i="2" s="1"/>
  <c r="N582" i="2"/>
  <c r="L582" i="2"/>
  <c r="L581" i="2"/>
  <c r="N581" i="2" s="1"/>
  <c r="N580" i="2"/>
  <c r="L580" i="2"/>
  <c r="L579" i="2"/>
  <c r="N579" i="2" s="1"/>
  <c r="N578" i="2"/>
  <c r="L578" i="2"/>
  <c r="L577" i="2"/>
  <c r="N577" i="2" s="1"/>
  <c r="N576" i="2"/>
  <c r="L576" i="2"/>
  <c r="L575" i="2"/>
  <c r="N575" i="2" s="1"/>
  <c r="N574" i="2"/>
  <c r="L574" i="2"/>
  <c r="L573" i="2"/>
  <c r="N573" i="2" s="1"/>
  <c r="N572" i="2"/>
  <c r="L572" i="2"/>
  <c r="L571" i="2"/>
  <c r="N571" i="2" s="1"/>
  <c r="N570" i="2"/>
  <c r="L570" i="2"/>
  <c r="L569" i="2"/>
  <c r="N569" i="2" s="1"/>
  <c r="N568" i="2"/>
  <c r="L568" i="2"/>
  <c r="L567" i="2"/>
  <c r="N567" i="2" s="1"/>
  <c r="N566" i="2"/>
  <c r="L566" i="2"/>
  <c r="L565" i="2"/>
  <c r="N565" i="2" s="1"/>
  <c r="N564" i="2"/>
  <c r="L564" i="2"/>
  <c r="L563" i="2"/>
  <c r="N563" i="2" s="1"/>
  <c r="N562" i="2"/>
  <c r="L562" i="2"/>
  <c r="L561" i="2"/>
  <c r="N561" i="2" s="1"/>
  <c r="N560" i="2"/>
  <c r="L560" i="2"/>
  <c r="L559" i="2"/>
  <c r="N559" i="2" s="1"/>
  <c r="N558" i="2"/>
  <c r="L558" i="2"/>
  <c r="L557" i="2"/>
  <c r="N557" i="2" s="1"/>
  <c r="N556" i="2"/>
  <c r="L556" i="2"/>
  <c r="L555" i="2"/>
  <c r="N555" i="2" s="1"/>
  <c r="N554" i="2"/>
  <c r="L554" i="2"/>
  <c r="L553" i="2"/>
  <c r="N553" i="2" s="1"/>
  <c r="N552" i="2"/>
  <c r="L552" i="2"/>
  <c r="L551" i="2"/>
  <c r="N551" i="2" s="1"/>
  <c r="N550" i="2"/>
  <c r="L550" i="2"/>
  <c r="L549" i="2"/>
  <c r="N549" i="2" s="1"/>
  <c r="N548" i="2"/>
  <c r="L548" i="2"/>
  <c r="L547" i="2"/>
  <c r="N547" i="2" s="1"/>
  <c r="N546" i="2"/>
  <c r="L546" i="2"/>
  <c r="L545" i="2"/>
  <c r="N545" i="2" s="1"/>
  <c r="N544" i="2"/>
  <c r="L544" i="2"/>
  <c r="L543" i="2"/>
  <c r="N543" i="2" s="1"/>
  <c r="N542" i="2"/>
  <c r="L542" i="2"/>
  <c r="L541" i="2"/>
  <c r="N541" i="2" s="1"/>
  <c r="N540" i="2"/>
  <c r="L540" i="2"/>
  <c r="L539" i="2"/>
  <c r="N539" i="2" s="1"/>
  <c r="N538" i="2"/>
  <c r="L538" i="2"/>
  <c r="L537" i="2"/>
  <c r="N537" i="2" s="1"/>
  <c r="N536" i="2"/>
  <c r="L536" i="2"/>
  <c r="L535" i="2"/>
  <c r="N535" i="2" s="1"/>
  <c r="N534" i="2"/>
  <c r="L534" i="2"/>
  <c r="L533" i="2"/>
  <c r="N533" i="2" s="1"/>
  <c r="N532" i="2"/>
  <c r="L532" i="2"/>
  <c r="L531" i="2"/>
  <c r="N531" i="2" s="1"/>
  <c r="N530" i="2"/>
  <c r="L530" i="2"/>
  <c r="L529" i="2"/>
  <c r="N529" i="2" s="1"/>
  <c r="N528" i="2"/>
  <c r="L528" i="2"/>
  <c r="L527" i="2"/>
  <c r="N527" i="2" s="1"/>
  <c r="N526" i="2"/>
  <c r="L526" i="2"/>
  <c r="L525" i="2"/>
  <c r="N525" i="2" s="1"/>
  <c r="N524" i="2"/>
  <c r="L524" i="2"/>
  <c r="L523" i="2"/>
  <c r="N523" i="2" s="1"/>
  <c r="N522" i="2"/>
  <c r="L522" i="2"/>
  <c r="L521" i="2"/>
  <c r="N521" i="2" s="1"/>
  <c r="N520" i="2"/>
  <c r="L520" i="2"/>
  <c r="L519" i="2"/>
  <c r="N519" i="2" s="1"/>
  <c r="N518" i="2"/>
  <c r="L518" i="2"/>
  <c r="L517" i="2"/>
  <c r="N517" i="2" s="1"/>
  <c r="N516" i="2"/>
  <c r="L516" i="2"/>
  <c r="L515" i="2"/>
  <c r="N515" i="2" s="1"/>
  <c r="N514" i="2"/>
  <c r="L514" i="2"/>
  <c r="L513" i="2"/>
  <c r="N513" i="2" s="1"/>
  <c r="N512" i="2"/>
  <c r="L512" i="2"/>
  <c r="L511" i="2"/>
  <c r="N511" i="2" s="1"/>
  <c r="N510" i="2"/>
  <c r="L510" i="2"/>
  <c r="L509" i="2"/>
  <c r="N509" i="2" s="1"/>
  <c r="N508" i="2"/>
  <c r="L508" i="2"/>
  <c r="L507" i="2"/>
  <c r="N507" i="2" s="1"/>
  <c r="N506" i="2"/>
  <c r="L506" i="2"/>
  <c r="L505" i="2"/>
  <c r="N505" i="2" s="1"/>
  <c r="N504" i="2"/>
  <c r="L504" i="2"/>
  <c r="L503" i="2"/>
  <c r="N503" i="2" s="1"/>
  <c r="N502" i="2"/>
  <c r="L502" i="2"/>
  <c r="L501" i="2"/>
  <c r="N501" i="2" s="1"/>
  <c r="N500" i="2"/>
  <c r="L500" i="2"/>
  <c r="L499" i="2"/>
  <c r="N499" i="2" s="1"/>
  <c r="N498" i="2"/>
  <c r="L498" i="2"/>
  <c r="L497" i="2"/>
  <c r="N497" i="2" s="1"/>
  <c r="N496" i="2"/>
  <c r="L496" i="2"/>
  <c r="L495" i="2"/>
  <c r="N495" i="2" s="1"/>
  <c r="N494" i="2"/>
  <c r="L494" i="2"/>
  <c r="L493" i="2"/>
  <c r="N493" i="2" s="1"/>
  <c r="N492" i="2"/>
  <c r="L492" i="2"/>
  <c r="L491" i="2"/>
  <c r="N491" i="2" s="1"/>
  <c r="N490" i="2"/>
  <c r="L490" i="2"/>
  <c r="L489" i="2"/>
  <c r="N489" i="2" s="1"/>
  <c r="N488" i="2"/>
  <c r="L488" i="2"/>
  <c r="L487" i="2"/>
  <c r="N487" i="2" s="1"/>
  <c r="N486" i="2"/>
  <c r="L486" i="2"/>
  <c r="L485" i="2"/>
  <c r="N485" i="2" s="1"/>
  <c r="N484" i="2"/>
  <c r="L484" i="2"/>
  <c r="L483" i="2"/>
  <c r="N483" i="2" s="1"/>
  <c r="N482" i="2"/>
  <c r="L482" i="2"/>
  <c r="L481" i="2"/>
  <c r="N481" i="2" s="1"/>
  <c r="N480" i="2"/>
  <c r="L480" i="2"/>
  <c r="L479" i="2"/>
  <c r="N479" i="2" s="1"/>
  <c r="N478" i="2"/>
  <c r="L478" i="2"/>
  <c r="L477" i="2"/>
  <c r="N477" i="2" s="1"/>
  <c r="N476" i="2"/>
  <c r="L476" i="2"/>
  <c r="L475" i="2"/>
  <c r="N475" i="2" s="1"/>
  <c r="N474" i="2"/>
  <c r="L474" i="2"/>
  <c r="L473" i="2"/>
  <c r="N473" i="2" s="1"/>
  <c r="N472" i="2"/>
  <c r="L472" i="2"/>
  <c r="L471" i="2"/>
  <c r="N471" i="2" s="1"/>
  <c r="N470" i="2"/>
  <c r="L470" i="2"/>
  <c r="L469" i="2"/>
  <c r="N469" i="2" s="1"/>
  <c r="N468" i="2"/>
  <c r="L468" i="2"/>
  <c r="L467" i="2"/>
  <c r="N467" i="2" s="1"/>
  <c r="N466" i="2"/>
  <c r="L466" i="2"/>
  <c r="L465" i="2"/>
  <c r="N465" i="2" s="1"/>
  <c r="N464" i="2"/>
  <c r="L464" i="2"/>
  <c r="L463" i="2"/>
  <c r="N463" i="2" s="1"/>
  <c r="N462" i="2"/>
  <c r="L462" i="2"/>
  <c r="L461" i="2"/>
  <c r="N461" i="2" s="1"/>
  <c r="N460" i="2"/>
  <c r="L460" i="2"/>
  <c r="L459" i="2"/>
  <c r="N459" i="2" s="1"/>
  <c r="N458" i="2"/>
  <c r="L458" i="2"/>
  <c r="L457" i="2"/>
  <c r="N457" i="2" s="1"/>
  <c r="N456" i="2"/>
  <c r="L456" i="2"/>
  <c r="L455" i="2"/>
  <c r="N455" i="2" s="1"/>
  <c r="N454" i="2"/>
  <c r="L454" i="2"/>
  <c r="L453" i="2"/>
  <c r="N453" i="2" s="1"/>
  <c r="N452" i="2"/>
  <c r="L452" i="2"/>
  <c r="L451" i="2"/>
  <c r="N451" i="2" s="1"/>
  <c r="N450" i="2"/>
  <c r="L450" i="2"/>
  <c r="L449" i="2"/>
  <c r="N449" i="2" s="1"/>
  <c r="N448" i="2"/>
  <c r="L448" i="2"/>
  <c r="L447" i="2"/>
  <c r="N447" i="2" s="1"/>
  <c r="N446" i="2"/>
  <c r="L446" i="2"/>
  <c r="L445" i="2"/>
  <c r="N445" i="2" s="1"/>
  <c r="N444" i="2"/>
  <c r="L444" i="2"/>
  <c r="L443" i="2"/>
  <c r="N443" i="2" s="1"/>
  <c r="N442" i="2"/>
  <c r="L442" i="2"/>
  <c r="L441" i="2"/>
  <c r="N441" i="2" s="1"/>
  <c r="N440" i="2"/>
  <c r="L440" i="2"/>
  <c r="L439" i="2"/>
  <c r="N439" i="2" s="1"/>
  <c r="N438" i="2"/>
  <c r="L438" i="2"/>
  <c r="L437" i="2"/>
  <c r="N437" i="2" s="1"/>
  <c r="N436" i="2"/>
  <c r="L436" i="2"/>
  <c r="L435" i="2"/>
  <c r="N435" i="2" s="1"/>
  <c r="N434" i="2"/>
  <c r="L434" i="2"/>
  <c r="L433" i="2"/>
  <c r="N433" i="2" s="1"/>
  <c r="N432" i="2"/>
  <c r="L432" i="2"/>
  <c r="L431" i="2"/>
  <c r="N431" i="2" s="1"/>
  <c r="N430" i="2"/>
  <c r="L430" i="2"/>
  <c r="L429" i="2"/>
  <c r="N429" i="2" s="1"/>
  <c r="N428" i="2"/>
  <c r="L428" i="2"/>
  <c r="L427" i="2"/>
  <c r="N427" i="2" s="1"/>
  <c r="N426" i="2"/>
  <c r="L426" i="2"/>
  <c r="L425" i="2"/>
  <c r="N425" i="2" s="1"/>
  <c r="N424" i="2"/>
  <c r="L424" i="2"/>
  <c r="L423" i="2"/>
  <c r="N423" i="2" s="1"/>
  <c r="N422" i="2"/>
  <c r="L422" i="2"/>
  <c r="L421" i="2"/>
  <c r="N421" i="2" s="1"/>
  <c r="N420" i="2"/>
  <c r="L420" i="2"/>
  <c r="L419" i="2"/>
  <c r="N419" i="2" s="1"/>
  <c r="N418" i="2"/>
  <c r="L418" i="2"/>
  <c r="L417" i="2"/>
  <c r="N417" i="2" s="1"/>
  <c r="N416" i="2"/>
  <c r="L416" i="2"/>
  <c r="L415" i="2"/>
  <c r="N415" i="2" s="1"/>
  <c r="N414" i="2"/>
  <c r="L414" i="2"/>
  <c r="L413" i="2"/>
  <c r="N413" i="2" s="1"/>
  <c r="N412" i="2"/>
  <c r="L412" i="2"/>
  <c r="L411" i="2"/>
  <c r="N411" i="2" s="1"/>
  <c r="N410" i="2"/>
  <c r="L410" i="2"/>
  <c r="L409" i="2"/>
  <c r="N409" i="2" s="1"/>
  <c r="N408" i="2"/>
  <c r="L408" i="2"/>
  <c r="L407" i="2"/>
  <c r="N407" i="2" s="1"/>
  <c r="N406" i="2"/>
  <c r="L406" i="2"/>
  <c r="L405" i="2"/>
  <c r="N405" i="2" s="1"/>
  <c r="N404" i="2"/>
  <c r="L404" i="2"/>
  <c r="L403" i="2"/>
  <c r="N403" i="2" s="1"/>
  <c r="N402" i="2"/>
  <c r="L402" i="2"/>
  <c r="L401" i="2"/>
  <c r="N401" i="2" s="1"/>
  <c r="N400" i="2"/>
  <c r="L400" i="2"/>
  <c r="L399" i="2"/>
  <c r="N399" i="2" s="1"/>
  <c r="N398" i="2"/>
  <c r="L398" i="2"/>
  <c r="L397" i="2"/>
  <c r="N397" i="2" s="1"/>
  <c r="N396" i="2"/>
  <c r="L396" i="2"/>
  <c r="L395" i="2"/>
  <c r="N395" i="2" s="1"/>
  <c r="N394" i="2"/>
  <c r="L394" i="2"/>
  <c r="L393" i="2"/>
  <c r="N393" i="2" s="1"/>
  <c r="N392" i="2"/>
  <c r="L392" i="2"/>
  <c r="L391" i="2"/>
  <c r="N391" i="2" s="1"/>
  <c r="N390" i="2"/>
  <c r="L390" i="2"/>
  <c r="L389" i="2"/>
  <c r="N389" i="2" s="1"/>
  <c r="N388" i="2"/>
  <c r="L388" i="2"/>
  <c r="L387" i="2"/>
  <c r="N387" i="2" s="1"/>
  <c r="N386" i="2"/>
  <c r="L386" i="2"/>
  <c r="L385" i="2"/>
  <c r="N385" i="2" s="1"/>
  <c r="N384" i="2"/>
  <c r="L384" i="2"/>
  <c r="L383" i="2"/>
  <c r="N383" i="2" s="1"/>
  <c r="N382" i="2"/>
  <c r="L382" i="2"/>
  <c r="L381" i="2"/>
  <c r="N381" i="2" s="1"/>
  <c r="N380" i="2"/>
  <c r="L380" i="2"/>
  <c r="L379" i="2"/>
  <c r="N379" i="2" s="1"/>
  <c r="N378" i="2"/>
  <c r="L378" i="2"/>
  <c r="L377" i="2"/>
  <c r="N377" i="2" s="1"/>
  <c r="N376" i="2"/>
  <c r="L376" i="2"/>
  <c r="L375" i="2"/>
  <c r="N375" i="2" s="1"/>
  <c r="N374" i="2"/>
  <c r="L374" i="2"/>
  <c r="L373" i="2"/>
  <c r="N373" i="2" s="1"/>
  <c r="N372" i="2"/>
  <c r="L372" i="2"/>
  <c r="L371" i="2"/>
  <c r="N371" i="2" s="1"/>
  <c r="N370" i="2"/>
  <c r="L370" i="2"/>
  <c r="L369" i="2"/>
  <c r="N369" i="2" s="1"/>
  <c r="N368" i="2"/>
  <c r="L368" i="2"/>
  <c r="L367" i="2"/>
  <c r="N367" i="2" s="1"/>
  <c r="N366" i="2"/>
  <c r="L366" i="2"/>
  <c r="L365" i="2"/>
  <c r="N365" i="2" s="1"/>
  <c r="N364" i="2"/>
  <c r="L364" i="2"/>
  <c r="L363" i="2"/>
  <c r="N363" i="2" s="1"/>
  <c r="N362" i="2"/>
  <c r="L362" i="2"/>
  <c r="L361" i="2"/>
  <c r="N361" i="2" s="1"/>
  <c r="N360" i="2"/>
  <c r="L360" i="2"/>
  <c r="L359" i="2"/>
  <c r="N359" i="2" s="1"/>
  <c r="N358" i="2"/>
  <c r="L358" i="2"/>
  <c r="L357" i="2"/>
  <c r="N357" i="2" s="1"/>
  <c r="N356" i="2"/>
  <c r="L356" i="2"/>
  <c r="L355" i="2"/>
  <c r="N355" i="2" s="1"/>
  <c r="N354" i="2"/>
  <c r="L354" i="2"/>
  <c r="L353" i="2"/>
  <c r="N353" i="2" s="1"/>
  <c r="N352" i="2"/>
  <c r="L352" i="2"/>
  <c r="L351" i="2"/>
  <c r="N351" i="2" s="1"/>
  <c r="N350" i="2"/>
  <c r="L350" i="2"/>
  <c r="L349" i="2"/>
  <c r="N349" i="2" s="1"/>
  <c r="N348" i="2"/>
  <c r="L348" i="2"/>
  <c r="L347" i="2"/>
  <c r="N347" i="2" s="1"/>
  <c r="N346" i="2"/>
  <c r="L346" i="2"/>
  <c r="L345" i="2"/>
  <c r="N345" i="2" s="1"/>
  <c r="N344" i="2"/>
  <c r="L344" i="2"/>
  <c r="L343" i="2"/>
  <c r="N343" i="2" s="1"/>
  <c r="N342" i="2"/>
  <c r="L342" i="2"/>
  <c r="L341" i="2"/>
  <c r="N341" i="2" s="1"/>
  <c r="N340" i="2"/>
  <c r="L340" i="2"/>
  <c r="L339" i="2"/>
  <c r="N339" i="2" s="1"/>
  <c r="N338" i="2"/>
  <c r="L338" i="2"/>
  <c r="L337" i="2"/>
  <c r="N337" i="2" s="1"/>
  <c r="N336" i="2"/>
  <c r="L336" i="2"/>
  <c r="L335" i="2"/>
  <c r="N335" i="2" s="1"/>
  <c r="N334" i="2"/>
  <c r="L334" i="2"/>
  <c r="L333" i="2"/>
  <c r="N333" i="2" s="1"/>
  <c r="N332" i="2"/>
  <c r="L332" i="2"/>
  <c r="L331" i="2"/>
  <c r="N331" i="2" s="1"/>
  <c r="N330" i="2"/>
  <c r="L330" i="2"/>
  <c r="L329" i="2"/>
  <c r="N329" i="2" s="1"/>
  <c r="N328" i="2"/>
  <c r="L328" i="2"/>
  <c r="L327" i="2"/>
  <c r="N327" i="2" s="1"/>
  <c r="N326" i="2"/>
  <c r="L326" i="2"/>
  <c r="L325" i="2"/>
  <c r="N325" i="2" s="1"/>
  <c r="N324" i="2"/>
  <c r="L324" i="2"/>
  <c r="L323" i="2"/>
  <c r="N323" i="2" s="1"/>
  <c r="N322" i="2"/>
  <c r="L322" i="2"/>
  <c r="L321" i="2"/>
  <c r="N321" i="2" s="1"/>
  <c r="N320" i="2"/>
  <c r="L320" i="2"/>
  <c r="L319" i="2"/>
  <c r="N319" i="2" s="1"/>
  <c r="N318" i="2"/>
  <c r="L318" i="2"/>
  <c r="L317" i="2"/>
  <c r="N317" i="2" s="1"/>
  <c r="N316" i="2"/>
  <c r="L316" i="2"/>
  <c r="L315" i="2"/>
  <c r="N315" i="2" s="1"/>
  <c r="N314" i="2"/>
  <c r="L314" i="2"/>
  <c r="L313" i="2"/>
  <c r="N313" i="2" s="1"/>
  <c r="N312" i="2"/>
  <c r="L312" i="2"/>
  <c r="L311" i="2"/>
  <c r="N311" i="2" s="1"/>
  <c r="N310" i="2"/>
  <c r="L310" i="2"/>
  <c r="L309" i="2"/>
  <c r="N309" i="2" s="1"/>
  <c r="N308" i="2"/>
  <c r="L308" i="2"/>
  <c r="L307" i="2"/>
  <c r="N307" i="2" s="1"/>
  <c r="N306" i="2"/>
  <c r="L306" i="2"/>
  <c r="L305" i="2"/>
  <c r="N305" i="2" s="1"/>
  <c r="N304" i="2"/>
  <c r="L304" i="2"/>
  <c r="L303" i="2"/>
  <c r="N303" i="2" s="1"/>
  <c r="N302" i="2"/>
  <c r="L302" i="2"/>
  <c r="L301" i="2"/>
  <c r="N301" i="2" s="1"/>
  <c r="N300" i="2"/>
  <c r="L300" i="2"/>
  <c r="L299" i="2"/>
  <c r="N299" i="2" s="1"/>
  <c r="N298" i="2"/>
  <c r="L298" i="2"/>
  <c r="L297" i="2"/>
  <c r="N297" i="2" s="1"/>
  <c r="N296" i="2"/>
  <c r="L296" i="2"/>
  <c r="L295" i="2"/>
  <c r="N295" i="2" s="1"/>
  <c r="N294" i="2"/>
  <c r="L294" i="2"/>
  <c r="L293" i="2"/>
  <c r="N293" i="2" s="1"/>
  <c r="N292" i="2"/>
  <c r="L292" i="2"/>
  <c r="L291" i="2"/>
  <c r="N291" i="2" s="1"/>
  <c r="N290" i="2"/>
  <c r="L290" i="2"/>
  <c r="L289" i="2"/>
  <c r="N289" i="2" s="1"/>
  <c r="N288" i="2"/>
  <c r="L288" i="2"/>
  <c r="L287" i="2"/>
  <c r="N287" i="2" s="1"/>
  <c r="N286" i="2"/>
  <c r="L286" i="2"/>
  <c r="L285" i="2"/>
  <c r="N285" i="2" s="1"/>
  <c r="N284" i="2"/>
  <c r="L284" i="2"/>
  <c r="L283" i="2"/>
  <c r="N283" i="2" s="1"/>
  <c r="N282" i="2"/>
  <c r="L282" i="2"/>
  <c r="L281" i="2"/>
  <c r="N281" i="2" s="1"/>
  <c r="N280" i="2"/>
  <c r="L280" i="2"/>
  <c r="L279" i="2"/>
  <c r="N279" i="2" s="1"/>
  <c r="N278" i="2"/>
  <c r="L278" i="2"/>
  <c r="L277" i="2"/>
  <c r="N277" i="2" s="1"/>
  <c r="N276" i="2"/>
  <c r="L276" i="2"/>
  <c r="L275" i="2"/>
  <c r="N275" i="2" s="1"/>
  <c r="N274" i="2"/>
  <c r="L274" i="2"/>
  <c r="L273" i="2"/>
  <c r="N273" i="2" s="1"/>
  <c r="N272" i="2"/>
  <c r="L272" i="2"/>
  <c r="L271" i="2"/>
  <c r="N271" i="2" s="1"/>
  <c r="N270" i="2"/>
  <c r="L270" i="2"/>
  <c r="L269" i="2"/>
  <c r="N269" i="2" s="1"/>
  <c r="N268" i="2"/>
  <c r="L268" i="2"/>
  <c r="L267" i="2"/>
  <c r="N267" i="2" s="1"/>
  <c r="N266" i="2"/>
  <c r="L266" i="2"/>
  <c r="L265" i="2"/>
  <c r="N265" i="2" s="1"/>
  <c r="N264" i="2"/>
  <c r="L264" i="2"/>
  <c r="L263" i="2"/>
  <c r="N263" i="2" s="1"/>
  <c r="N262" i="2"/>
  <c r="L262" i="2"/>
  <c r="L261" i="2"/>
  <c r="N261" i="2" s="1"/>
  <c r="N260" i="2"/>
  <c r="L260" i="2"/>
  <c r="L259" i="2"/>
  <c r="N259" i="2" s="1"/>
  <c r="N258" i="2"/>
  <c r="L258" i="2"/>
  <c r="L257" i="2"/>
  <c r="N257" i="2" s="1"/>
  <c r="N256" i="2"/>
  <c r="L256" i="2"/>
  <c r="L255" i="2"/>
  <c r="N255" i="2" s="1"/>
  <c r="N254" i="2"/>
  <c r="L254" i="2"/>
  <c r="L253" i="2"/>
  <c r="N253" i="2" s="1"/>
  <c r="N252" i="2"/>
  <c r="L252" i="2"/>
  <c r="L251" i="2"/>
  <c r="N251" i="2" s="1"/>
  <c r="N250" i="2"/>
  <c r="L250" i="2"/>
  <c r="L249" i="2"/>
  <c r="N249" i="2" s="1"/>
  <c r="N248" i="2"/>
  <c r="L248" i="2"/>
  <c r="L247" i="2"/>
  <c r="N247" i="2" s="1"/>
  <c r="N246" i="2"/>
  <c r="L246" i="2"/>
  <c r="L245" i="2"/>
  <c r="N245" i="2" s="1"/>
  <c r="N244" i="2"/>
  <c r="L244" i="2"/>
  <c r="L243" i="2"/>
  <c r="N243" i="2" s="1"/>
  <c r="N242" i="2"/>
  <c r="L242" i="2"/>
  <c r="L241" i="2"/>
  <c r="N241" i="2" s="1"/>
  <c r="N240" i="2"/>
  <c r="L240" i="2"/>
  <c r="L239" i="2"/>
  <c r="N239" i="2" s="1"/>
  <c r="N238" i="2"/>
  <c r="L238" i="2"/>
  <c r="L237" i="2"/>
  <c r="N237" i="2" s="1"/>
  <c r="N236" i="2"/>
  <c r="L236" i="2"/>
  <c r="L235" i="2"/>
  <c r="N235" i="2" s="1"/>
  <c r="N234" i="2"/>
  <c r="L234" i="2"/>
  <c r="L233" i="2"/>
  <c r="N233" i="2" s="1"/>
  <c r="N232" i="2"/>
  <c r="L232" i="2"/>
  <c r="L231" i="2"/>
  <c r="N231" i="2" s="1"/>
  <c r="N230" i="2"/>
  <c r="L230" i="2"/>
  <c r="L229" i="2"/>
  <c r="N229" i="2" s="1"/>
  <c r="N228" i="2"/>
  <c r="L228" i="2"/>
  <c r="L227" i="2"/>
  <c r="N227" i="2" s="1"/>
  <c r="N226" i="2"/>
  <c r="L226" i="2"/>
  <c r="L225" i="2"/>
  <c r="N225" i="2" s="1"/>
  <c r="N224" i="2"/>
  <c r="L224" i="2"/>
  <c r="L223" i="2"/>
  <c r="N223" i="2" s="1"/>
  <c r="N222" i="2"/>
  <c r="L222" i="2"/>
  <c r="L221" i="2"/>
  <c r="N221" i="2" s="1"/>
  <c r="N220" i="2"/>
  <c r="L220" i="2"/>
  <c r="L219" i="2"/>
  <c r="N219" i="2" s="1"/>
  <c r="N218" i="2"/>
  <c r="L218" i="2"/>
  <c r="L217" i="2"/>
  <c r="N217" i="2" s="1"/>
  <c r="N216" i="2"/>
  <c r="L216" i="2"/>
  <c r="L215" i="2"/>
  <c r="N215" i="2" s="1"/>
  <c r="N214" i="2"/>
  <c r="L214" i="2"/>
  <c r="L213" i="2"/>
  <c r="N213" i="2" s="1"/>
  <c r="N212" i="2"/>
  <c r="L212" i="2"/>
  <c r="L211" i="2"/>
  <c r="N211" i="2" s="1"/>
  <c r="N210" i="2"/>
  <c r="L210" i="2"/>
  <c r="L209" i="2"/>
  <c r="N209" i="2" s="1"/>
  <c r="N208" i="2"/>
  <c r="L208" i="2"/>
  <c r="L207" i="2"/>
  <c r="N207" i="2" s="1"/>
  <c r="N206" i="2"/>
  <c r="L206" i="2"/>
  <c r="L205" i="2"/>
  <c r="N205" i="2" s="1"/>
  <c r="N204" i="2"/>
  <c r="L204" i="2"/>
  <c r="L203" i="2"/>
  <c r="N203" i="2" s="1"/>
  <c r="N202" i="2"/>
  <c r="L202" i="2"/>
  <c r="L201" i="2"/>
  <c r="N201" i="2" s="1"/>
  <c r="N200" i="2"/>
  <c r="L200" i="2"/>
  <c r="L199" i="2"/>
  <c r="N199" i="2" s="1"/>
  <c r="N198" i="2"/>
  <c r="L198" i="2"/>
  <c r="L197" i="2"/>
  <c r="N197" i="2" s="1"/>
  <c r="N196" i="2"/>
  <c r="L196" i="2"/>
  <c r="L195" i="2"/>
  <c r="N195" i="2" s="1"/>
  <c r="N194" i="2"/>
  <c r="L194" i="2"/>
  <c r="L193" i="2"/>
  <c r="N193" i="2" s="1"/>
  <c r="N192" i="2"/>
  <c r="L192" i="2"/>
  <c r="L191" i="2"/>
  <c r="N191" i="2" s="1"/>
  <c r="N190" i="2"/>
  <c r="L190" i="2"/>
  <c r="L189" i="2"/>
  <c r="N189" i="2" s="1"/>
  <c r="N188" i="2"/>
  <c r="L188" i="2"/>
  <c r="L187" i="2"/>
  <c r="N187" i="2" s="1"/>
  <c r="N186" i="2"/>
  <c r="L186" i="2"/>
  <c r="L185" i="2"/>
  <c r="N185" i="2" s="1"/>
  <c r="N184" i="2"/>
  <c r="L184" i="2"/>
  <c r="L183" i="2"/>
  <c r="N183" i="2" s="1"/>
  <c r="N182" i="2"/>
  <c r="L182" i="2"/>
  <c r="L181" i="2"/>
  <c r="N181" i="2" s="1"/>
  <c r="N180" i="2"/>
  <c r="L180" i="2"/>
  <c r="L179" i="2"/>
  <c r="N179" i="2" s="1"/>
  <c r="N178" i="2"/>
  <c r="L178" i="2"/>
  <c r="L177" i="2"/>
  <c r="N177" i="2" s="1"/>
  <c r="N176" i="2"/>
  <c r="L176" i="2"/>
  <c r="L175" i="2"/>
  <c r="N175" i="2" s="1"/>
  <c r="N174" i="2"/>
  <c r="L174" i="2"/>
  <c r="L173" i="2"/>
  <c r="N173" i="2" s="1"/>
  <c r="N172" i="2"/>
  <c r="L172" i="2"/>
  <c r="L171" i="2"/>
  <c r="N171" i="2" s="1"/>
  <c r="N170" i="2"/>
  <c r="L170" i="2"/>
  <c r="L169" i="2"/>
  <c r="N169" i="2" s="1"/>
  <c r="N168" i="2"/>
  <c r="L168" i="2"/>
  <c r="L167" i="2"/>
  <c r="N167" i="2" s="1"/>
  <c r="N166" i="2"/>
  <c r="L166" i="2"/>
  <c r="L165" i="2"/>
  <c r="N165" i="2" s="1"/>
  <c r="N164" i="2"/>
  <c r="L164" i="2"/>
  <c r="L163" i="2"/>
  <c r="N163" i="2" s="1"/>
  <c r="N162" i="2"/>
  <c r="L162" i="2"/>
  <c r="L161" i="2"/>
  <c r="N161" i="2" s="1"/>
  <c r="N160" i="2"/>
  <c r="L160" i="2"/>
  <c r="L159" i="2"/>
  <c r="N159" i="2" s="1"/>
  <c r="N158" i="2"/>
  <c r="L158" i="2"/>
  <c r="L157" i="2"/>
  <c r="N157" i="2" s="1"/>
  <c r="N156" i="2"/>
  <c r="L156" i="2"/>
  <c r="L155" i="2"/>
  <c r="N155" i="2" s="1"/>
  <c r="N154" i="2"/>
  <c r="L154" i="2"/>
  <c r="L153" i="2"/>
  <c r="N153" i="2" s="1"/>
  <c r="N152" i="2"/>
  <c r="L152" i="2"/>
  <c r="L151" i="2"/>
  <c r="N151" i="2" s="1"/>
  <c r="N150" i="2"/>
  <c r="L150" i="2"/>
  <c r="L149" i="2"/>
  <c r="N149" i="2" s="1"/>
  <c r="N148" i="2"/>
  <c r="L148" i="2"/>
  <c r="L147" i="2"/>
  <c r="N147" i="2" s="1"/>
  <c r="N146" i="2"/>
  <c r="L146" i="2"/>
  <c r="L145" i="2"/>
  <c r="N145" i="2" s="1"/>
  <c r="N144" i="2"/>
  <c r="L144" i="2"/>
  <c r="L143" i="2"/>
  <c r="N143" i="2" s="1"/>
  <c r="N142" i="2"/>
  <c r="L142" i="2"/>
  <c r="L141" i="2"/>
  <c r="N141" i="2" s="1"/>
  <c r="N140" i="2"/>
  <c r="L140" i="2"/>
  <c r="L139" i="2"/>
  <c r="N139" i="2" s="1"/>
  <c r="N138" i="2"/>
  <c r="L138" i="2"/>
  <c r="L137" i="2"/>
  <c r="N137" i="2" s="1"/>
  <c r="N136" i="2"/>
  <c r="L136" i="2"/>
  <c r="L135" i="2"/>
  <c r="N135" i="2" s="1"/>
  <c r="N134" i="2"/>
  <c r="L134" i="2"/>
  <c r="L133" i="2"/>
  <c r="N133" i="2" s="1"/>
  <c r="N132" i="2"/>
  <c r="L132" i="2"/>
  <c r="L131" i="2"/>
  <c r="N131" i="2" s="1"/>
  <c r="N130" i="2"/>
  <c r="L130" i="2"/>
  <c r="L129" i="2"/>
  <c r="N129" i="2" s="1"/>
  <c r="N128" i="2"/>
  <c r="L128" i="2"/>
  <c r="L127" i="2"/>
  <c r="N127" i="2" s="1"/>
  <c r="N126" i="2"/>
  <c r="L126" i="2"/>
  <c r="L125" i="2"/>
  <c r="N125" i="2" s="1"/>
  <c r="N124" i="2"/>
  <c r="L124" i="2"/>
  <c r="L123" i="2"/>
  <c r="N123" i="2" s="1"/>
  <c r="N122" i="2"/>
  <c r="L122" i="2"/>
  <c r="L121" i="2"/>
  <c r="N121" i="2" s="1"/>
  <c r="N120" i="2"/>
  <c r="L120" i="2"/>
  <c r="L119" i="2"/>
  <c r="N119" i="2" s="1"/>
  <c r="N118" i="2"/>
  <c r="L118" i="2"/>
  <c r="L117" i="2"/>
  <c r="N117" i="2" s="1"/>
  <c r="N116" i="2"/>
  <c r="L116" i="2"/>
  <c r="L115" i="2"/>
  <c r="N115" i="2" s="1"/>
  <c r="N114" i="2"/>
  <c r="L114" i="2"/>
  <c r="L113" i="2"/>
  <c r="N113" i="2" s="1"/>
  <c r="N112" i="2"/>
  <c r="L112" i="2"/>
  <c r="L111" i="2"/>
  <c r="N111" i="2" s="1"/>
  <c r="N110" i="2"/>
  <c r="L110" i="2"/>
  <c r="L109" i="2"/>
  <c r="N109" i="2" s="1"/>
  <c r="N108" i="2"/>
  <c r="L108" i="2"/>
  <c r="L107" i="2"/>
  <c r="N107" i="2" s="1"/>
  <c r="N106" i="2"/>
  <c r="L106" i="2"/>
  <c r="L105" i="2"/>
  <c r="N105" i="2" s="1"/>
  <c r="N104" i="2"/>
  <c r="L104" i="2"/>
  <c r="L103" i="2"/>
  <c r="N103" i="2" s="1"/>
  <c r="N102" i="2"/>
  <c r="L102" i="2"/>
  <c r="L101" i="2"/>
  <c r="N101" i="2" s="1"/>
  <c r="N100" i="2"/>
  <c r="L100" i="2"/>
  <c r="L99" i="2"/>
  <c r="N99" i="2" s="1"/>
  <c r="N98" i="2"/>
  <c r="L98" i="2"/>
  <c r="L97" i="2"/>
  <c r="N97" i="2" s="1"/>
  <c r="N96" i="2"/>
  <c r="L96" i="2"/>
  <c r="L95" i="2"/>
  <c r="N95" i="2" s="1"/>
  <c r="N94" i="2"/>
  <c r="L94" i="2"/>
  <c r="L93" i="2"/>
  <c r="N93" i="2" s="1"/>
  <c r="N92" i="2"/>
  <c r="L92" i="2"/>
  <c r="L91" i="2"/>
  <c r="N91" i="2" s="1"/>
  <c r="N90" i="2"/>
  <c r="L90" i="2"/>
  <c r="L89" i="2"/>
  <c r="N89" i="2" s="1"/>
  <c r="N88" i="2"/>
  <c r="L88" i="2"/>
  <c r="L87" i="2"/>
  <c r="N87" i="2" s="1"/>
  <c r="N86" i="2"/>
  <c r="L86" i="2"/>
  <c r="L85" i="2"/>
  <c r="N85" i="2" s="1"/>
  <c r="N84" i="2"/>
  <c r="L84" i="2"/>
  <c r="L83" i="2"/>
  <c r="N83" i="2" s="1"/>
  <c r="N82" i="2"/>
  <c r="L82" i="2"/>
  <c r="L81" i="2"/>
  <c r="N81" i="2" s="1"/>
  <c r="N80" i="2"/>
  <c r="L80" i="2"/>
  <c r="L79" i="2"/>
  <c r="N79" i="2" s="1"/>
  <c r="N78" i="2"/>
  <c r="L78" i="2"/>
  <c r="L77" i="2"/>
  <c r="N77" i="2" s="1"/>
  <c r="N76" i="2"/>
  <c r="L76" i="2"/>
  <c r="L75" i="2"/>
  <c r="N75" i="2" s="1"/>
  <c r="N74" i="2"/>
  <c r="L74" i="2"/>
  <c r="L73" i="2"/>
  <c r="N73" i="2" s="1"/>
  <c r="N72" i="2"/>
  <c r="L72" i="2"/>
  <c r="L71" i="2"/>
  <c r="N71" i="2" s="1"/>
  <c r="N70" i="2"/>
  <c r="L70" i="2"/>
  <c r="L69" i="2"/>
  <c r="N69" i="2" s="1"/>
  <c r="N68" i="2"/>
  <c r="L68" i="2"/>
  <c r="L67" i="2"/>
  <c r="N67" i="2" s="1"/>
  <c r="N66" i="2"/>
  <c r="L66" i="2"/>
  <c r="L65" i="2"/>
  <c r="N65" i="2" s="1"/>
  <c r="N64" i="2"/>
  <c r="L64" i="2"/>
  <c r="L63" i="2"/>
  <c r="N63" i="2" s="1"/>
  <c r="N62" i="2"/>
  <c r="L62" i="2"/>
  <c r="L61" i="2"/>
  <c r="N61" i="2" s="1"/>
  <c r="N60" i="2"/>
  <c r="L60" i="2"/>
  <c r="L59" i="2"/>
  <c r="N59" i="2" s="1"/>
  <c r="N58" i="2"/>
  <c r="L58" i="2"/>
  <c r="L57" i="2"/>
  <c r="N57" i="2" s="1"/>
  <c r="N56" i="2"/>
  <c r="L56" i="2"/>
  <c r="L55" i="2"/>
  <c r="N55" i="2" s="1"/>
  <c r="N54" i="2"/>
  <c r="L54" i="2"/>
  <c r="L53" i="2"/>
  <c r="N53" i="2" s="1"/>
  <c r="N52" i="2"/>
  <c r="L52" i="2"/>
  <c r="L51" i="2"/>
  <c r="N51" i="2" s="1"/>
  <c r="N50" i="2"/>
  <c r="L50" i="2"/>
  <c r="L49" i="2"/>
  <c r="N49" i="2" s="1"/>
  <c r="N48" i="2"/>
  <c r="L48" i="2"/>
  <c r="L47" i="2"/>
  <c r="N47" i="2" s="1"/>
  <c r="N46" i="2"/>
  <c r="L46" i="2"/>
  <c r="L45" i="2"/>
  <c r="N45" i="2" s="1"/>
  <c r="N44" i="2"/>
  <c r="L44" i="2"/>
  <c r="L43" i="2"/>
  <c r="N43" i="2" s="1"/>
  <c r="N42" i="2"/>
  <c r="L42" i="2"/>
  <c r="L41" i="2"/>
  <c r="N41" i="2" s="1"/>
  <c r="N40" i="2"/>
  <c r="L40" i="2"/>
  <c r="L39" i="2"/>
  <c r="N39" i="2" s="1"/>
  <c r="N38" i="2"/>
  <c r="L38" i="2"/>
  <c r="L37" i="2"/>
  <c r="N37" i="2" s="1"/>
  <c r="N36" i="2"/>
  <c r="L36" i="2"/>
  <c r="L35" i="2"/>
  <c r="N35" i="2" s="1"/>
  <c r="N34" i="2"/>
  <c r="L34" i="2"/>
  <c r="L33" i="2"/>
  <c r="N33" i="2" s="1"/>
  <c r="N32" i="2"/>
  <c r="L32" i="2"/>
  <c r="L31" i="2"/>
  <c r="N31" i="2" s="1"/>
  <c r="N30" i="2"/>
  <c r="L30" i="2"/>
  <c r="L29" i="2"/>
  <c r="N29" i="2" s="1"/>
  <c r="N28" i="2"/>
  <c r="L28" i="2"/>
  <c r="L27" i="2"/>
  <c r="N27" i="2" s="1"/>
  <c r="N26" i="2"/>
  <c r="L26" i="2"/>
  <c r="L25" i="2"/>
  <c r="N25" i="2" s="1"/>
  <c r="N24" i="2"/>
  <c r="L24" i="2"/>
  <c r="L23" i="2"/>
  <c r="N23" i="2" s="1"/>
  <c r="N22" i="2"/>
  <c r="L22" i="2"/>
  <c r="L21" i="2"/>
  <c r="N21" i="2" s="1"/>
  <c r="L20" i="2"/>
  <c r="L19" i="2"/>
  <c r="N19" i="2" s="1"/>
  <c r="L18" i="2"/>
  <c r="L17" i="2"/>
  <c r="N17" i="2" s="1"/>
  <c r="L16" i="2"/>
  <c r="L15" i="2"/>
  <c r="N15" i="2" s="1"/>
  <c r="L14" i="2"/>
  <c r="L13" i="2"/>
  <c r="N13" i="2" s="1"/>
  <c r="L12" i="2"/>
  <c r="L11" i="2"/>
  <c r="N20" i="2" s="1"/>
  <c r="N11" i="2" l="1"/>
  <c r="N12" i="2"/>
  <c r="N14" i="2"/>
  <c r="N16" i="2"/>
  <c r="N18" i="2"/>
  <c r="AY94" i="3"/>
  <c r="AY93" i="3"/>
  <c r="AY92" i="3"/>
  <c r="AY91" i="3"/>
  <c r="AZ91" i="3" s="1"/>
  <c r="AY90" i="3"/>
  <c r="AZ90" i="3" s="1"/>
  <c r="BB90" i="3" s="1"/>
  <c r="AY89" i="3"/>
  <c r="AY88" i="3"/>
  <c r="AZ88" i="3" s="1"/>
  <c r="AY87" i="3"/>
  <c r="AY86" i="3"/>
  <c r="AZ86" i="3" s="1"/>
  <c r="BB86" i="3" s="1"/>
  <c r="AY85" i="3"/>
  <c r="B340" i="3"/>
  <c r="B339" i="3"/>
  <c r="B338" i="3"/>
  <c r="B337" i="3"/>
  <c r="B336" i="3"/>
  <c r="B335" i="3"/>
  <c r="B334" i="3"/>
  <c r="B329" i="3"/>
  <c r="B328" i="3"/>
  <c r="B327" i="3"/>
  <c r="B326" i="3"/>
  <c r="B325" i="3"/>
  <c r="B324" i="3"/>
  <c r="B323" i="3"/>
  <c r="B318" i="3"/>
  <c r="B317" i="3"/>
  <c r="B316" i="3"/>
  <c r="B315" i="3"/>
  <c r="B314" i="3"/>
  <c r="B313" i="3"/>
  <c r="B312" i="3"/>
  <c r="B307" i="3"/>
  <c r="B306" i="3"/>
  <c r="B305" i="3"/>
  <c r="B304" i="3"/>
  <c r="B303" i="3"/>
  <c r="B302" i="3"/>
  <c r="B301" i="3"/>
  <c r="B296" i="3"/>
  <c r="B295" i="3"/>
  <c r="B294" i="3"/>
  <c r="B293" i="3"/>
  <c r="B292" i="3"/>
  <c r="B291" i="3"/>
  <c r="B290" i="3"/>
  <c r="B289" i="3"/>
  <c r="B288" i="3"/>
  <c r="B287" i="3"/>
  <c r="B286" i="3"/>
  <c r="B285" i="3"/>
  <c r="B284" i="3"/>
  <c r="B283" i="3"/>
  <c r="B282" i="3"/>
  <c r="B281" i="3"/>
  <c r="B280" i="3"/>
  <c r="B279" i="3"/>
  <c r="B278" i="3"/>
  <c r="B277" i="3"/>
  <c r="B276" i="3"/>
  <c r="B275" i="3"/>
  <c r="B274" i="3"/>
  <c r="B273" i="3"/>
  <c r="B263" i="3"/>
  <c r="B262" i="3"/>
  <c r="B261" i="3"/>
  <c r="B260" i="3"/>
  <c r="B259" i="3"/>
  <c r="B258" i="3"/>
  <c r="B257" i="3"/>
  <c r="B256" i="3"/>
  <c r="B255" i="3"/>
  <c r="B254" i="3"/>
  <c r="B253" i="3"/>
  <c r="B252" i="3"/>
  <c r="B251" i="3"/>
  <c r="B250" i="3"/>
  <c r="B249" i="3"/>
  <c r="B248" i="3"/>
  <c r="B247" i="3"/>
  <c r="B246" i="3"/>
  <c r="B245" i="3"/>
  <c r="B244" i="3"/>
  <c r="B243" i="3"/>
  <c r="B242" i="3"/>
  <c r="B241" i="3"/>
  <c r="B240" i="3"/>
  <c r="B230" i="3"/>
  <c r="B229" i="3"/>
  <c r="B228" i="3"/>
  <c r="B227" i="3"/>
  <c r="B226" i="3"/>
  <c r="B225" i="3"/>
  <c r="B224" i="3"/>
  <c r="B223" i="3"/>
  <c r="B222" i="3"/>
  <c r="B221" i="3"/>
  <c r="B220" i="3"/>
  <c r="B219" i="3"/>
  <c r="B218" i="3"/>
  <c r="B217" i="3"/>
  <c r="B216" i="3"/>
  <c r="B215" i="3"/>
  <c r="B214" i="3"/>
  <c r="B213" i="3"/>
  <c r="B212" i="3"/>
  <c r="B211" i="3"/>
  <c r="B210" i="3"/>
  <c r="B209" i="3"/>
  <c r="B208" i="3"/>
  <c r="B207" i="3"/>
  <c r="B197" i="3"/>
  <c r="B196" i="3"/>
  <c r="B195" i="3"/>
  <c r="B194" i="3"/>
  <c r="B193" i="3"/>
  <c r="B192" i="3"/>
  <c r="B191" i="3"/>
  <c r="B190" i="3"/>
  <c r="B189" i="3"/>
  <c r="B188" i="3"/>
  <c r="B187" i="3"/>
  <c r="B186" i="3"/>
  <c r="B185" i="3"/>
  <c r="B184" i="3"/>
  <c r="B183" i="3"/>
  <c r="B182" i="3"/>
  <c r="B181" i="3"/>
  <c r="B180" i="3"/>
  <c r="B179" i="3"/>
  <c r="B178" i="3"/>
  <c r="B177" i="3"/>
  <c r="B176" i="3"/>
  <c r="B175" i="3"/>
  <c r="B174" i="3"/>
  <c r="BG146" i="3"/>
  <c r="BF146" i="3"/>
  <c r="BE146" i="3"/>
  <c r="BD146" i="3"/>
  <c r="BB146" i="3"/>
  <c r="BA146" i="3"/>
  <c r="AZ146" i="3"/>
  <c r="AY145" i="3"/>
  <c r="AY75" i="3" s="1"/>
  <c r="AY144" i="3"/>
  <c r="BE144" i="3" s="1"/>
  <c r="BG141" i="3"/>
  <c r="BF141" i="3"/>
  <c r="BE141" i="3"/>
  <c r="BD141" i="3"/>
  <c r="AY140" i="3"/>
  <c r="BE140" i="3" s="1"/>
  <c r="AY139" i="3"/>
  <c r="BD139" i="3" s="1"/>
  <c r="AY135" i="3"/>
  <c r="BE135" i="3" s="1"/>
  <c r="BE134" i="3"/>
  <c r="AY134" i="3"/>
  <c r="AY133" i="3"/>
  <c r="BE133" i="3" s="1"/>
  <c r="AY132" i="3"/>
  <c r="BE132" i="3" s="1"/>
  <c r="BE131" i="3"/>
  <c r="AY131" i="3"/>
  <c r="AY130" i="3"/>
  <c r="AY129" i="3"/>
  <c r="BE129" i="3" s="1"/>
  <c r="AY128" i="3"/>
  <c r="AY127" i="3"/>
  <c r="BE127" i="3" s="1"/>
  <c r="AY126" i="3"/>
  <c r="BE126" i="3" s="1"/>
  <c r="AZ76" i="3"/>
  <c r="AY76" i="3"/>
  <c r="AY74" i="3"/>
  <c r="AY71" i="3"/>
  <c r="AY70" i="3"/>
  <c r="AY65" i="3"/>
  <c r="AY55" i="3"/>
  <c r="AY54" i="3"/>
  <c r="AY53" i="3"/>
  <c r="AY52" i="3"/>
  <c r="AY51" i="3"/>
  <c r="AY50" i="3"/>
  <c r="AY49" i="3"/>
  <c r="AY48" i="3"/>
  <c r="AY47" i="3"/>
  <c r="AY46" i="3"/>
  <c r="AY30" i="3"/>
  <c r="B2" i="3"/>
  <c r="AD2510" i="2"/>
  <c r="AB2510" i="2"/>
  <c r="Z2510" i="2"/>
  <c r="T2510" i="2"/>
  <c r="R2510" i="2" s="1"/>
  <c r="AB2509" i="2"/>
  <c r="AD2509" i="2" s="1"/>
  <c r="Z2509" i="2"/>
  <c r="T2509" i="2"/>
  <c r="R2509" i="2" s="1"/>
  <c r="AB2508" i="2"/>
  <c r="AD2508" i="2" s="1"/>
  <c r="Z2508" i="2"/>
  <c r="T2508" i="2"/>
  <c r="R2508" i="2" s="1"/>
  <c r="AD2507" i="2"/>
  <c r="AB2507" i="2"/>
  <c r="Z2507" i="2"/>
  <c r="T2507" i="2"/>
  <c r="R2507" i="2"/>
  <c r="AD2506" i="2"/>
  <c r="AB2506" i="2"/>
  <c r="Z2506" i="2"/>
  <c r="T2506" i="2"/>
  <c r="R2506" i="2" s="1"/>
  <c r="AD2505" i="2"/>
  <c r="AB2505" i="2"/>
  <c r="Z2505" i="2"/>
  <c r="T2505" i="2"/>
  <c r="R2505" i="2" s="1"/>
  <c r="AB2504" i="2"/>
  <c r="AD2504" i="2" s="1"/>
  <c r="Z2504" i="2"/>
  <c r="T2504" i="2"/>
  <c r="R2504" i="2" s="1"/>
  <c r="AB2503" i="2"/>
  <c r="AD2503" i="2" s="1"/>
  <c r="Z2503" i="2"/>
  <c r="T2503" i="2"/>
  <c r="R2503" i="2"/>
  <c r="AD2502" i="2"/>
  <c r="AB2502" i="2"/>
  <c r="Z2502" i="2"/>
  <c r="T2502" i="2"/>
  <c r="R2502" i="2"/>
  <c r="AD2501" i="2"/>
  <c r="AB2501" i="2"/>
  <c r="Z2501" i="2"/>
  <c r="T2501" i="2"/>
  <c r="R2501" i="2" s="1"/>
  <c r="AB2500" i="2"/>
  <c r="AD2500" i="2" s="1"/>
  <c r="Z2500" i="2"/>
  <c r="T2500" i="2"/>
  <c r="R2500" i="2" s="1"/>
  <c r="AB2499" i="2"/>
  <c r="AD2499" i="2" s="1"/>
  <c r="Z2499" i="2"/>
  <c r="T2499" i="2"/>
  <c r="R2499" i="2"/>
  <c r="AD2498" i="2"/>
  <c r="AB2498" i="2"/>
  <c r="Z2498" i="2"/>
  <c r="T2498" i="2"/>
  <c r="R2498" i="2"/>
  <c r="AD2497" i="2"/>
  <c r="AB2497" i="2"/>
  <c r="Z2497" i="2"/>
  <c r="T2497" i="2"/>
  <c r="R2497" i="2" s="1"/>
  <c r="AB2496" i="2"/>
  <c r="AD2496" i="2" s="1"/>
  <c r="Z2496" i="2"/>
  <c r="T2496" i="2"/>
  <c r="R2496" i="2" s="1"/>
  <c r="AD2495" i="2"/>
  <c r="AB2495" i="2"/>
  <c r="Z2495" i="2"/>
  <c r="T2495" i="2"/>
  <c r="R2495" i="2"/>
  <c r="AD2494" i="2"/>
  <c r="AB2494" i="2"/>
  <c r="Z2494" i="2"/>
  <c r="T2494" i="2"/>
  <c r="R2494" i="2" s="1"/>
  <c r="AD2493" i="2"/>
  <c r="AB2493" i="2"/>
  <c r="Z2493" i="2"/>
  <c r="T2493" i="2"/>
  <c r="R2493" i="2" s="1"/>
  <c r="AB2492" i="2"/>
  <c r="AD2492" i="2" s="1"/>
  <c r="Z2492" i="2"/>
  <c r="T2492" i="2"/>
  <c r="R2492" i="2" s="1"/>
  <c r="AD2491" i="2"/>
  <c r="AB2491" i="2"/>
  <c r="Z2491" i="2"/>
  <c r="T2491" i="2"/>
  <c r="R2491" i="2"/>
  <c r="AD2490" i="2"/>
  <c r="AB2490" i="2"/>
  <c r="Z2490" i="2"/>
  <c r="T2490" i="2"/>
  <c r="R2490" i="2" s="1"/>
  <c r="AD2489" i="2"/>
  <c r="AB2489" i="2"/>
  <c r="Z2489" i="2"/>
  <c r="T2489" i="2"/>
  <c r="R2489" i="2" s="1"/>
  <c r="AB2488" i="2"/>
  <c r="AD2488" i="2" s="1"/>
  <c r="Z2488" i="2"/>
  <c r="T2488" i="2"/>
  <c r="R2488" i="2" s="1"/>
  <c r="AB2487" i="2"/>
  <c r="AD2487" i="2" s="1"/>
  <c r="Z2487" i="2"/>
  <c r="T2487" i="2"/>
  <c r="R2487" i="2"/>
  <c r="AD2486" i="2"/>
  <c r="AB2486" i="2"/>
  <c r="Z2486" i="2"/>
  <c r="T2486" i="2"/>
  <c r="R2486" i="2"/>
  <c r="AD2485" i="2"/>
  <c r="AB2485" i="2"/>
  <c r="Z2485" i="2"/>
  <c r="T2485" i="2"/>
  <c r="R2485" i="2" s="1"/>
  <c r="AB2484" i="2"/>
  <c r="AD2484" i="2" s="1"/>
  <c r="Z2484" i="2"/>
  <c r="T2484" i="2"/>
  <c r="R2484" i="2" s="1"/>
  <c r="AB2483" i="2"/>
  <c r="AD2483" i="2" s="1"/>
  <c r="Z2483" i="2"/>
  <c r="T2483" i="2"/>
  <c r="R2483" i="2"/>
  <c r="AD2482" i="2"/>
  <c r="AB2482" i="2"/>
  <c r="Z2482" i="2"/>
  <c r="T2482" i="2"/>
  <c r="R2482" i="2"/>
  <c r="AD2481" i="2"/>
  <c r="AB2481" i="2"/>
  <c r="Z2481" i="2"/>
  <c r="T2481" i="2"/>
  <c r="R2481" i="2" s="1"/>
  <c r="AB2480" i="2"/>
  <c r="AD2480" i="2" s="1"/>
  <c r="Z2480" i="2"/>
  <c r="T2480" i="2"/>
  <c r="R2480" i="2" s="1"/>
  <c r="AD2479" i="2"/>
  <c r="AB2479" i="2"/>
  <c r="Z2479" i="2"/>
  <c r="T2479" i="2"/>
  <c r="R2479" i="2"/>
  <c r="AD2478" i="2"/>
  <c r="AB2478" i="2"/>
  <c r="Z2478" i="2"/>
  <c r="T2478" i="2"/>
  <c r="R2478" i="2" s="1"/>
  <c r="AD2477" i="2"/>
  <c r="AB2477" i="2"/>
  <c r="Z2477" i="2"/>
  <c r="T2477" i="2"/>
  <c r="R2477" i="2" s="1"/>
  <c r="AB2476" i="2"/>
  <c r="AD2476" i="2" s="1"/>
  <c r="Z2476" i="2"/>
  <c r="T2476" i="2"/>
  <c r="R2476" i="2" s="1"/>
  <c r="AD2475" i="2"/>
  <c r="AB2475" i="2"/>
  <c r="Z2475" i="2"/>
  <c r="T2475" i="2"/>
  <c r="R2475" i="2"/>
  <c r="AD2474" i="2"/>
  <c r="AB2474" i="2"/>
  <c r="Z2474" i="2"/>
  <c r="T2474" i="2"/>
  <c r="R2474" i="2" s="1"/>
  <c r="AD2473" i="2"/>
  <c r="AB2473" i="2"/>
  <c r="Z2473" i="2"/>
  <c r="T2473" i="2"/>
  <c r="R2473" i="2" s="1"/>
  <c r="AB2472" i="2"/>
  <c r="AD2472" i="2" s="1"/>
  <c r="Z2472" i="2"/>
  <c r="T2472" i="2"/>
  <c r="R2472" i="2" s="1"/>
  <c r="AB2471" i="2"/>
  <c r="AD2471" i="2" s="1"/>
  <c r="Z2471" i="2"/>
  <c r="T2471" i="2"/>
  <c r="R2471" i="2"/>
  <c r="AD2470" i="2"/>
  <c r="AB2470" i="2"/>
  <c r="Z2470" i="2"/>
  <c r="T2470" i="2"/>
  <c r="R2470" i="2"/>
  <c r="AD2469" i="2"/>
  <c r="AB2469" i="2"/>
  <c r="Z2469" i="2"/>
  <c r="T2469" i="2"/>
  <c r="R2469" i="2" s="1"/>
  <c r="AB2468" i="2"/>
  <c r="AD2468" i="2" s="1"/>
  <c r="Z2468" i="2"/>
  <c r="T2468" i="2"/>
  <c r="R2468" i="2" s="1"/>
  <c r="AB2467" i="2"/>
  <c r="AD2467" i="2" s="1"/>
  <c r="Z2467" i="2"/>
  <c r="T2467" i="2"/>
  <c r="R2467" i="2"/>
  <c r="AD2466" i="2"/>
  <c r="AB2466" i="2"/>
  <c r="Z2466" i="2"/>
  <c r="T2466" i="2"/>
  <c r="R2466" i="2"/>
  <c r="AD2465" i="2"/>
  <c r="AB2465" i="2"/>
  <c r="Z2465" i="2"/>
  <c r="T2465" i="2"/>
  <c r="R2465" i="2" s="1"/>
  <c r="AB2464" i="2"/>
  <c r="AD2464" i="2" s="1"/>
  <c r="Z2464" i="2"/>
  <c r="T2464" i="2"/>
  <c r="R2464" i="2" s="1"/>
  <c r="AD2463" i="2"/>
  <c r="AB2463" i="2"/>
  <c r="Z2463" i="2"/>
  <c r="T2463" i="2"/>
  <c r="R2463" i="2"/>
  <c r="AD2462" i="2"/>
  <c r="AB2462" i="2"/>
  <c r="Z2462" i="2"/>
  <c r="T2462" i="2"/>
  <c r="R2462" i="2" s="1"/>
  <c r="AD2461" i="2"/>
  <c r="AB2461" i="2"/>
  <c r="Z2461" i="2"/>
  <c r="T2461" i="2"/>
  <c r="R2461" i="2" s="1"/>
  <c r="AB2460" i="2"/>
  <c r="AD2460" i="2" s="1"/>
  <c r="Z2460" i="2"/>
  <c r="T2460" i="2"/>
  <c r="R2460" i="2" s="1"/>
  <c r="AD2459" i="2"/>
  <c r="AB2459" i="2"/>
  <c r="Z2459" i="2"/>
  <c r="T2459" i="2"/>
  <c r="R2459" i="2"/>
  <c r="AD2458" i="2"/>
  <c r="AB2458" i="2"/>
  <c r="Z2458" i="2"/>
  <c r="T2458" i="2"/>
  <c r="R2458" i="2" s="1"/>
  <c r="AD2457" i="2"/>
  <c r="AB2457" i="2"/>
  <c r="Z2457" i="2"/>
  <c r="T2457" i="2"/>
  <c r="R2457" i="2" s="1"/>
  <c r="AB2456" i="2"/>
  <c r="AD2456" i="2" s="1"/>
  <c r="Z2456" i="2"/>
  <c r="T2456" i="2"/>
  <c r="R2456" i="2" s="1"/>
  <c r="AB2455" i="2"/>
  <c r="AD2455" i="2" s="1"/>
  <c r="Z2455" i="2"/>
  <c r="T2455" i="2"/>
  <c r="R2455" i="2"/>
  <c r="AD2454" i="2"/>
  <c r="AB2454" i="2"/>
  <c r="Z2454" i="2"/>
  <c r="T2454" i="2"/>
  <c r="R2454" i="2"/>
  <c r="AD2453" i="2"/>
  <c r="AB2453" i="2"/>
  <c r="Z2453" i="2"/>
  <c r="T2453" i="2"/>
  <c r="R2453" i="2" s="1"/>
  <c r="AB2452" i="2"/>
  <c r="AD2452" i="2" s="1"/>
  <c r="Z2452" i="2"/>
  <c r="T2452" i="2"/>
  <c r="R2452" i="2" s="1"/>
  <c r="AB2451" i="2"/>
  <c r="AD2451" i="2" s="1"/>
  <c r="Z2451" i="2"/>
  <c r="T2451" i="2"/>
  <c r="R2451" i="2"/>
  <c r="AD2450" i="2"/>
  <c r="AB2450" i="2"/>
  <c r="Z2450" i="2"/>
  <c r="T2450" i="2"/>
  <c r="R2450" i="2"/>
  <c r="AD2449" i="2"/>
  <c r="AB2449" i="2"/>
  <c r="Z2449" i="2"/>
  <c r="T2449" i="2"/>
  <c r="R2449" i="2" s="1"/>
  <c r="AB2448" i="2"/>
  <c r="AD2448" i="2" s="1"/>
  <c r="Z2448" i="2"/>
  <c r="T2448" i="2"/>
  <c r="R2448" i="2" s="1"/>
  <c r="AD2447" i="2"/>
  <c r="AB2447" i="2"/>
  <c r="Z2447" i="2"/>
  <c r="T2447" i="2"/>
  <c r="R2447" i="2"/>
  <c r="AD2446" i="2"/>
  <c r="AB2446" i="2"/>
  <c r="Z2446" i="2"/>
  <c r="T2446" i="2"/>
  <c r="R2446" i="2" s="1"/>
  <c r="AD2445" i="2"/>
  <c r="AB2445" i="2"/>
  <c r="Z2445" i="2"/>
  <c r="T2445" i="2"/>
  <c r="R2445" i="2" s="1"/>
  <c r="AB2444" i="2"/>
  <c r="AD2444" i="2" s="1"/>
  <c r="Z2444" i="2"/>
  <c r="T2444" i="2"/>
  <c r="R2444" i="2" s="1"/>
  <c r="AD2443" i="2"/>
  <c r="AB2443" i="2"/>
  <c r="Z2443" i="2"/>
  <c r="T2443" i="2"/>
  <c r="R2443" i="2"/>
  <c r="AD2442" i="2"/>
  <c r="AB2442" i="2"/>
  <c r="Z2442" i="2"/>
  <c r="T2442" i="2"/>
  <c r="R2442" i="2" s="1"/>
  <c r="AD2441" i="2"/>
  <c r="AB2441" i="2"/>
  <c r="Z2441" i="2"/>
  <c r="T2441" i="2"/>
  <c r="R2441" i="2" s="1"/>
  <c r="AB2440" i="2"/>
  <c r="AD2440" i="2" s="1"/>
  <c r="Z2440" i="2"/>
  <c r="T2440" i="2"/>
  <c r="R2440" i="2" s="1"/>
  <c r="AB2439" i="2"/>
  <c r="AD2439" i="2" s="1"/>
  <c r="Z2439" i="2"/>
  <c r="T2439" i="2"/>
  <c r="R2439" i="2"/>
  <c r="AD2438" i="2"/>
  <c r="AB2438" i="2"/>
  <c r="Z2438" i="2"/>
  <c r="T2438" i="2"/>
  <c r="R2438" i="2"/>
  <c r="AD2437" i="2"/>
  <c r="AB2437" i="2"/>
  <c r="Z2437" i="2"/>
  <c r="T2437" i="2"/>
  <c r="R2437" i="2" s="1"/>
  <c r="AB2436" i="2"/>
  <c r="AD2436" i="2" s="1"/>
  <c r="Z2436" i="2"/>
  <c r="T2436" i="2"/>
  <c r="R2436" i="2" s="1"/>
  <c r="AB2435" i="2"/>
  <c r="AD2435" i="2" s="1"/>
  <c r="Z2435" i="2"/>
  <c r="T2435" i="2"/>
  <c r="R2435" i="2"/>
  <c r="AD2434" i="2"/>
  <c r="AB2434" i="2"/>
  <c r="Z2434" i="2"/>
  <c r="T2434" i="2"/>
  <c r="R2434" i="2"/>
  <c r="AD2433" i="2"/>
  <c r="AB2433" i="2"/>
  <c r="Z2433" i="2"/>
  <c r="T2433" i="2"/>
  <c r="R2433" i="2" s="1"/>
  <c r="AB2432" i="2"/>
  <c r="AD2432" i="2" s="1"/>
  <c r="Z2432" i="2"/>
  <c r="T2432" i="2"/>
  <c r="R2432" i="2" s="1"/>
  <c r="AD2431" i="2"/>
  <c r="AB2431" i="2"/>
  <c r="Z2431" i="2"/>
  <c r="T2431" i="2"/>
  <c r="R2431" i="2"/>
  <c r="AD2430" i="2"/>
  <c r="AB2430" i="2"/>
  <c r="Z2430" i="2"/>
  <c r="T2430" i="2"/>
  <c r="R2430" i="2" s="1"/>
  <c r="AD2429" i="2"/>
  <c r="AB2429" i="2"/>
  <c r="Z2429" i="2"/>
  <c r="T2429" i="2"/>
  <c r="R2429" i="2" s="1"/>
  <c r="AB2428" i="2"/>
  <c r="AD2428" i="2" s="1"/>
  <c r="Z2428" i="2"/>
  <c r="T2428" i="2"/>
  <c r="R2428" i="2" s="1"/>
  <c r="AB2427" i="2"/>
  <c r="AD2427" i="2" s="1"/>
  <c r="Z2427" i="2"/>
  <c r="T2427" i="2"/>
  <c r="R2427" i="2"/>
  <c r="AB2426" i="2"/>
  <c r="AD2426" i="2" s="1"/>
  <c r="Z2426" i="2"/>
  <c r="T2426" i="2"/>
  <c r="R2426" i="2"/>
  <c r="AD2425" i="2"/>
  <c r="AB2425" i="2"/>
  <c r="Z2425" i="2"/>
  <c r="T2425" i="2"/>
  <c r="R2425" i="2"/>
  <c r="AB2424" i="2"/>
  <c r="AD2424" i="2" s="1"/>
  <c r="Z2424" i="2"/>
  <c r="T2424" i="2"/>
  <c r="R2424" i="2" s="1"/>
  <c r="AD2423" i="2"/>
  <c r="AB2423" i="2"/>
  <c r="Z2423" i="2"/>
  <c r="T2423" i="2"/>
  <c r="R2423" i="2"/>
  <c r="AD2422" i="2"/>
  <c r="AB2422" i="2"/>
  <c r="Z2422" i="2"/>
  <c r="T2422" i="2"/>
  <c r="R2422" i="2" s="1"/>
  <c r="AD2421" i="2"/>
  <c r="AB2421" i="2"/>
  <c r="Z2421" i="2"/>
  <c r="T2421" i="2"/>
  <c r="R2421" i="2" s="1"/>
  <c r="AB2420" i="2"/>
  <c r="AD2420" i="2" s="1"/>
  <c r="Z2420" i="2"/>
  <c r="T2420" i="2"/>
  <c r="R2420" i="2" s="1"/>
  <c r="AB2419" i="2"/>
  <c r="AD2419" i="2" s="1"/>
  <c r="Z2419" i="2"/>
  <c r="T2419" i="2"/>
  <c r="R2419" i="2"/>
  <c r="AB2418" i="2"/>
  <c r="AD2418" i="2" s="1"/>
  <c r="Z2418" i="2"/>
  <c r="T2418" i="2"/>
  <c r="R2418" i="2"/>
  <c r="AD2417" i="2"/>
  <c r="AB2417" i="2"/>
  <c r="Z2417" i="2"/>
  <c r="T2417" i="2"/>
  <c r="R2417" i="2"/>
  <c r="AB2416" i="2"/>
  <c r="AD2416" i="2" s="1"/>
  <c r="Z2416" i="2"/>
  <c r="T2416" i="2"/>
  <c r="R2416" i="2" s="1"/>
  <c r="AD2415" i="2"/>
  <c r="AB2415" i="2"/>
  <c r="Z2415" i="2"/>
  <c r="T2415" i="2"/>
  <c r="R2415" i="2"/>
  <c r="AB2414" i="2"/>
  <c r="AD2414" i="2" s="1"/>
  <c r="Z2414" i="2"/>
  <c r="T2414" i="2"/>
  <c r="R2414" i="2" s="1"/>
  <c r="AD2413" i="2"/>
  <c r="AB2413" i="2"/>
  <c r="Z2413" i="2"/>
  <c r="T2413" i="2"/>
  <c r="R2413" i="2"/>
  <c r="AB2412" i="2"/>
  <c r="AD2412" i="2" s="1"/>
  <c r="Z2412" i="2"/>
  <c r="T2412" i="2"/>
  <c r="R2412" i="2" s="1"/>
  <c r="AB2411" i="2"/>
  <c r="AD2411" i="2" s="1"/>
  <c r="Z2411" i="2"/>
  <c r="T2411" i="2"/>
  <c r="R2411" i="2"/>
  <c r="AB2410" i="2"/>
  <c r="AD2410" i="2" s="1"/>
  <c r="Z2410" i="2"/>
  <c r="T2410" i="2"/>
  <c r="R2410" i="2"/>
  <c r="AD2409" i="2"/>
  <c r="AB2409" i="2"/>
  <c r="Z2409" i="2"/>
  <c r="T2409" i="2"/>
  <c r="R2409" i="2"/>
  <c r="AB2408" i="2"/>
  <c r="AD2408" i="2" s="1"/>
  <c r="Z2408" i="2"/>
  <c r="T2408" i="2"/>
  <c r="R2408" i="2" s="1"/>
  <c r="AD2407" i="2"/>
  <c r="AB2407" i="2"/>
  <c r="Z2407" i="2"/>
  <c r="T2407" i="2"/>
  <c r="R2407" i="2"/>
  <c r="AB2406" i="2"/>
  <c r="AD2406" i="2" s="1"/>
  <c r="Z2406" i="2"/>
  <c r="T2406" i="2"/>
  <c r="R2406" i="2" s="1"/>
  <c r="AB2405" i="2"/>
  <c r="AD2405" i="2" s="1"/>
  <c r="Z2405" i="2"/>
  <c r="T2405" i="2"/>
  <c r="R2405" i="2"/>
  <c r="AB2404" i="2"/>
  <c r="AD2404" i="2" s="1"/>
  <c r="Z2404" i="2"/>
  <c r="T2404" i="2"/>
  <c r="R2404" i="2"/>
  <c r="AD2403" i="2"/>
  <c r="AB2403" i="2"/>
  <c r="Z2403" i="2"/>
  <c r="T2403" i="2"/>
  <c r="R2403" i="2"/>
  <c r="AB2402" i="2"/>
  <c r="AD2402" i="2" s="1"/>
  <c r="Z2402" i="2"/>
  <c r="T2402" i="2"/>
  <c r="R2402" i="2" s="1"/>
  <c r="AB2401" i="2"/>
  <c r="AD2401" i="2" s="1"/>
  <c r="Z2401" i="2"/>
  <c r="T2401" i="2"/>
  <c r="R2401" i="2"/>
  <c r="AB2400" i="2"/>
  <c r="AD2400" i="2" s="1"/>
  <c r="Z2400" i="2"/>
  <c r="T2400" i="2"/>
  <c r="R2400" i="2"/>
  <c r="AD2399" i="2"/>
  <c r="AB2399" i="2"/>
  <c r="Z2399" i="2"/>
  <c r="T2399" i="2"/>
  <c r="R2399" i="2"/>
  <c r="AB2398" i="2"/>
  <c r="AD2398" i="2" s="1"/>
  <c r="Z2398" i="2"/>
  <c r="T2398" i="2"/>
  <c r="R2398" i="2" s="1"/>
  <c r="AB2397" i="2"/>
  <c r="AD2397" i="2" s="1"/>
  <c r="Z2397" i="2"/>
  <c r="T2397" i="2"/>
  <c r="R2397" i="2"/>
  <c r="AB2396" i="2"/>
  <c r="AD2396" i="2" s="1"/>
  <c r="Z2396" i="2"/>
  <c r="T2396" i="2"/>
  <c r="R2396" i="2"/>
  <c r="AD2395" i="2"/>
  <c r="AB2395" i="2"/>
  <c r="Z2395" i="2"/>
  <c r="T2395" i="2"/>
  <c r="R2395" i="2"/>
  <c r="AB2394" i="2"/>
  <c r="AD2394" i="2" s="1"/>
  <c r="Z2394" i="2"/>
  <c r="T2394" i="2"/>
  <c r="R2394" i="2" s="1"/>
  <c r="AB2393" i="2"/>
  <c r="AD2393" i="2" s="1"/>
  <c r="Z2393" i="2"/>
  <c r="T2393" i="2"/>
  <c r="R2393" i="2"/>
  <c r="AB2392" i="2"/>
  <c r="AD2392" i="2" s="1"/>
  <c r="Z2392" i="2"/>
  <c r="T2392" i="2"/>
  <c r="R2392" i="2"/>
  <c r="AD2391" i="2"/>
  <c r="AB2391" i="2"/>
  <c r="Z2391" i="2"/>
  <c r="T2391" i="2"/>
  <c r="R2391" i="2"/>
  <c r="AB2390" i="2"/>
  <c r="AD2390" i="2" s="1"/>
  <c r="Z2390" i="2"/>
  <c r="T2390" i="2"/>
  <c r="R2390" i="2" s="1"/>
  <c r="AB2389" i="2"/>
  <c r="AD2389" i="2" s="1"/>
  <c r="Z2389" i="2"/>
  <c r="T2389" i="2"/>
  <c r="R2389" i="2"/>
  <c r="AD2388" i="2"/>
  <c r="AB2388" i="2"/>
  <c r="Z2388" i="2"/>
  <c r="T2388" i="2"/>
  <c r="R2388" i="2"/>
  <c r="AD2387" i="2"/>
  <c r="AB2387" i="2"/>
  <c r="Z2387" i="2"/>
  <c r="T2387" i="2"/>
  <c r="R2387" i="2" s="1"/>
  <c r="AB2386" i="2"/>
  <c r="AD2386" i="2" s="1"/>
  <c r="Z2386" i="2"/>
  <c r="T2386" i="2"/>
  <c r="R2386" i="2" s="1"/>
  <c r="AB2385" i="2"/>
  <c r="AD2385" i="2" s="1"/>
  <c r="Z2385" i="2"/>
  <c r="T2385" i="2"/>
  <c r="R2385" i="2"/>
  <c r="AD2384" i="2"/>
  <c r="AB2384" i="2"/>
  <c r="Z2384" i="2"/>
  <c r="T2384" i="2"/>
  <c r="R2384" i="2"/>
  <c r="AD2383" i="2"/>
  <c r="AB2383" i="2"/>
  <c r="Z2383" i="2"/>
  <c r="T2383" i="2"/>
  <c r="R2383" i="2" s="1"/>
  <c r="AB2382" i="2"/>
  <c r="AD2382" i="2" s="1"/>
  <c r="Z2382" i="2"/>
  <c r="T2382" i="2"/>
  <c r="R2382" i="2" s="1"/>
  <c r="AB2381" i="2"/>
  <c r="AD2381" i="2" s="1"/>
  <c r="Z2381" i="2"/>
  <c r="T2381" i="2"/>
  <c r="R2381" i="2"/>
  <c r="AB2380" i="2"/>
  <c r="AD2380" i="2" s="1"/>
  <c r="Z2380" i="2"/>
  <c r="T2380" i="2"/>
  <c r="R2380" i="2"/>
  <c r="AD2379" i="2"/>
  <c r="AB2379" i="2"/>
  <c r="Z2379" i="2"/>
  <c r="T2379" i="2"/>
  <c r="R2379" i="2"/>
  <c r="AB2378" i="2"/>
  <c r="AD2378" i="2" s="1"/>
  <c r="Z2378" i="2"/>
  <c r="T2378" i="2"/>
  <c r="R2378" i="2" s="1"/>
  <c r="AB2377" i="2"/>
  <c r="AD2377" i="2" s="1"/>
  <c r="Z2377" i="2"/>
  <c r="T2377" i="2"/>
  <c r="R2377" i="2"/>
  <c r="AB2376" i="2"/>
  <c r="AD2376" i="2" s="1"/>
  <c r="Z2376" i="2"/>
  <c r="T2376" i="2"/>
  <c r="R2376" i="2"/>
  <c r="AD2375" i="2"/>
  <c r="AB2375" i="2"/>
  <c r="Z2375" i="2"/>
  <c r="T2375" i="2"/>
  <c r="R2375" i="2"/>
  <c r="AB2374" i="2"/>
  <c r="AD2374" i="2" s="1"/>
  <c r="Z2374" i="2"/>
  <c r="T2374" i="2"/>
  <c r="R2374" i="2" s="1"/>
  <c r="AB2373" i="2"/>
  <c r="AD2373" i="2" s="1"/>
  <c r="Z2373" i="2"/>
  <c r="T2373" i="2"/>
  <c r="R2373" i="2"/>
  <c r="AD2372" i="2"/>
  <c r="AB2372" i="2"/>
  <c r="Z2372" i="2"/>
  <c r="T2372" i="2"/>
  <c r="R2372" i="2"/>
  <c r="AD2371" i="2"/>
  <c r="AB2371" i="2"/>
  <c r="Z2371" i="2"/>
  <c r="T2371" i="2"/>
  <c r="R2371" i="2" s="1"/>
  <c r="AB2370" i="2"/>
  <c r="AD2370" i="2" s="1"/>
  <c r="Z2370" i="2"/>
  <c r="T2370" i="2"/>
  <c r="R2370" i="2" s="1"/>
  <c r="AB2369" i="2"/>
  <c r="AD2369" i="2" s="1"/>
  <c r="Z2369" i="2"/>
  <c r="T2369" i="2"/>
  <c r="R2369" i="2"/>
  <c r="AD2368" i="2"/>
  <c r="AB2368" i="2"/>
  <c r="Z2368" i="2"/>
  <c r="T2368" i="2"/>
  <c r="R2368" i="2"/>
  <c r="AD2367" i="2"/>
  <c r="AB2367" i="2"/>
  <c r="Z2367" i="2"/>
  <c r="T2367" i="2"/>
  <c r="R2367" i="2" s="1"/>
  <c r="AB2366" i="2"/>
  <c r="AD2366" i="2" s="1"/>
  <c r="Z2366" i="2"/>
  <c r="T2366" i="2"/>
  <c r="R2366" i="2" s="1"/>
  <c r="AB2365" i="2"/>
  <c r="AD2365" i="2" s="1"/>
  <c r="Z2365" i="2"/>
  <c r="T2365" i="2"/>
  <c r="R2365" i="2"/>
  <c r="AB2364" i="2"/>
  <c r="AD2364" i="2" s="1"/>
  <c r="Z2364" i="2"/>
  <c r="T2364" i="2"/>
  <c r="R2364" i="2"/>
  <c r="AD2363" i="2"/>
  <c r="AB2363" i="2"/>
  <c r="Z2363" i="2"/>
  <c r="T2363" i="2"/>
  <c r="R2363" i="2"/>
  <c r="AB2362" i="2"/>
  <c r="AD2362" i="2" s="1"/>
  <c r="Z2362" i="2"/>
  <c r="T2362" i="2"/>
  <c r="R2362" i="2" s="1"/>
  <c r="AB2361" i="2"/>
  <c r="AD2361" i="2" s="1"/>
  <c r="Z2361" i="2"/>
  <c r="T2361" i="2"/>
  <c r="R2361" i="2"/>
  <c r="AB2360" i="2"/>
  <c r="AD2360" i="2" s="1"/>
  <c r="Z2360" i="2"/>
  <c r="T2360" i="2"/>
  <c r="R2360" i="2"/>
  <c r="AD2359" i="2"/>
  <c r="AB2359" i="2"/>
  <c r="Z2359" i="2"/>
  <c r="T2359" i="2"/>
  <c r="R2359" i="2"/>
  <c r="AB2358" i="2"/>
  <c r="AD2358" i="2" s="1"/>
  <c r="Z2358" i="2"/>
  <c r="T2358" i="2"/>
  <c r="R2358" i="2" s="1"/>
  <c r="AB2357" i="2"/>
  <c r="AD2357" i="2" s="1"/>
  <c r="Z2357" i="2"/>
  <c r="T2357" i="2"/>
  <c r="R2357" i="2"/>
  <c r="AD2356" i="2"/>
  <c r="AB2356" i="2"/>
  <c r="Z2356" i="2"/>
  <c r="T2356" i="2"/>
  <c r="R2356" i="2"/>
  <c r="AD2355" i="2"/>
  <c r="AB2355" i="2"/>
  <c r="Z2355" i="2"/>
  <c r="T2355" i="2"/>
  <c r="R2355" i="2" s="1"/>
  <c r="AB2354" i="2"/>
  <c r="AD2354" i="2" s="1"/>
  <c r="Z2354" i="2"/>
  <c r="T2354" i="2"/>
  <c r="R2354" i="2" s="1"/>
  <c r="AB2353" i="2"/>
  <c r="AD2353" i="2" s="1"/>
  <c r="Z2353" i="2"/>
  <c r="T2353" i="2"/>
  <c r="R2353" i="2"/>
  <c r="AB2352" i="2"/>
  <c r="AD2352" i="2" s="1"/>
  <c r="Z2352" i="2"/>
  <c r="T2352" i="2"/>
  <c r="R2352" i="2"/>
  <c r="AD2351" i="2"/>
  <c r="AB2351" i="2"/>
  <c r="Z2351" i="2"/>
  <c r="T2351" i="2"/>
  <c r="R2351" i="2"/>
  <c r="AB2350" i="2"/>
  <c r="AD2350" i="2" s="1"/>
  <c r="Z2350" i="2"/>
  <c r="T2350" i="2"/>
  <c r="R2350" i="2" s="1"/>
  <c r="AB2349" i="2"/>
  <c r="AD2349" i="2" s="1"/>
  <c r="Z2349" i="2"/>
  <c r="T2349" i="2"/>
  <c r="R2349" i="2"/>
  <c r="AB2348" i="2"/>
  <c r="AD2348" i="2" s="1"/>
  <c r="Z2348" i="2"/>
  <c r="T2348" i="2"/>
  <c r="R2348" i="2"/>
  <c r="AD2347" i="2"/>
  <c r="AB2347" i="2"/>
  <c r="Z2347" i="2"/>
  <c r="T2347" i="2"/>
  <c r="R2347" i="2"/>
  <c r="AB2346" i="2"/>
  <c r="AD2346" i="2" s="1"/>
  <c r="Z2346" i="2"/>
  <c r="T2346" i="2"/>
  <c r="R2346" i="2" s="1"/>
  <c r="AB2345" i="2"/>
  <c r="AD2345" i="2" s="1"/>
  <c r="Z2345" i="2"/>
  <c r="T2345" i="2"/>
  <c r="R2345" i="2"/>
  <c r="AB2344" i="2"/>
  <c r="AD2344" i="2" s="1"/>
  <c r="Z2344" i="2"/>
  <c r="T2344" i="2"/>
  <c r="R2344" i="2"/>
  <c r="AD2343" i="2"/>
  <c r="AB2343" i="2"/>
  <c r="Z2343" i="2"/>
  <c r="T2343" i="2"/>
  <c r="R2343" i="2"/>
  <c r="AB2342" i="2"/>
  <c r="AD2342" i="2" s="1"/>
  <c r="Z2342" i="2"/>
  <c r="T2342" i="2"/>
  <c r="R2342" i="2" s="1"/>
  <c r="AB2341" i="2"/>
  <c r="AD2341" i="2" s="1"/>
  <c r="Z2341" i="2"/>
  <c r="T2341" i="2"/>
  <c r="R2341" i="2"/>
  <c r="AD2340" i="2"/>
  <c r="AB2340" i="2"/>
  <c r="Z2340" i="2"/>
  <c r="T2340" i="2"/>
  <c r="R2340" i="2"/>
  <c r="AD2339" i="2"/>
  <c r="AB2339" i="2"/>
  <c r="Z2339" i="2"/>
  <c r="T2339" i="2"/>
  <c r="R2339" i="2" s="1"/>
  <c r="AB2338" i="2"/>
  <c r="AD2338" i="2" s="1"/>
  <c r="Z2338" i="2"/>
  <c r="T2338" i="2"/>
  <c r="R2338" i="2" s="1"/>
  <c r="AB2337" i="2"/>
  <c r="AD2337" i="2" s="1"/>
  <c r="Z2337" i="2"/>
  <c r="T2337" i="2"/>
  <c r="R2337" i="2"/>
  <c r="AB2336" i="2"/>
  <c r="AD2336" i="2" s="1"/>
  <c r="Z2336" i="2"/>
  <c r="T2336" i="2"/>
  <c r="R2336" i="2"/>
  <c r="AD2335" i="2"/>
  <c r="AB2335" i="2"/>
  <c r="Z2335" i="2"/>
  <c r="T2335" i="2"/>
  <c r="R2335" i="2"/>
  <c r="AB2334" i="2"/>
  <c r="AD2334" i="2" s="1"/>
  <c r="Z2334" i="2"/>
  <c r="T2334" i="2"/>
  <c r="R2334" i="2" s="1"/>
  <c r="AB2333" i="2"/>
  <c r="AD2333" i="2" s="1"/>
  <c r="Z2333" i="2"/>
  <c r="T2333" i="2"/>
  <c r="R2333" i="2"/>
  <c r="AB2332" i="2"/>
  <c r="AD2332" i="2" s="1"/>
  <c r="Z2332" i="2"/>
  <c r="T2332" i="2"/>
  <c r="R2332" i="2"/>
  <c r="AD2331" i="2"/>
  <c r="AB2331" i="2"/>
  <c r="Z2331" i="2"/>
  <c r="T2331" i="2"/>
  <c r="R2331" i="2"/>
  <c r="AB2330" i="2"/>
  <c r="AD2330" i="2" s="1"/>
  <c r="Z2330" i="2"/>
  <c r="T2330" i="2"/>
  <c r="R2330" i="2" s="1"/>
  <c r="AB2329" i="2"/>
  <c r="AD2329" i="2" s="1"/>
  <c r="Z2329" i="2"/>
  <c r="T2329" i="2"/>
  <c r="R2329" i="2"/>
  <c r="AB2328" i="2"/>
  <c r="AD2328" i="2" s="1"/>
  <c r="Z2328" i="2"/>
  <c r="T2328" i="2"/>
  <c r="R2328" i="2"/>
  <c r="AD2327" i="2"/>
  <c r="AB2327" i="2"/>
  <c r="Z2327" i="2"/>
  <c r="T2327" i="2"/>
  <c r="R2327" i="2"/>
  <c r="AB2326" i="2"/>
  <c r="AD2326" i="2" s="1"/>
  <c r="Z2326" i="2"/>
  <c r="T2326" i="2"/>
  <c r="R2326" i="2" s="1"/>
  <c r="AB2325" i="2"/>
  <c r="AD2325" i="2" s="1"/>
  <c r="Z2325" i="2"/>
  <c r="T2325" i="2"/>
  <c r="R2325" i="2"/>
  <c r="AD2324" i="2"/>
  <c r="AB2324" i="2"/>
  <c r="Z2324" i="2"/>
  <c r="T2324" i="2"/>
  <c r="R2324" i="2"/>
  <c r="AD2323" i="2"/>
  <c r="AB2323" i="2"/>
  <c r="Z2323" i="2"/>
  <c r="T2323" i="2"/>
  <c r="R2323" i="2" s="1"/>
  <c r="AB2322" i="2"/>
  <c r="AD2322" i="2" s="1"/>
  <c r="Z2322" i="2"/>
  <c r="T2322" i="2"/>
  <c r="R2322" i="2" s="1"/>
  <c r="AB2321" i="2"/>
  <c r="AD2321" i="2" s="1"/>
  <c r="Z2321" i="2"/>
  <c r="T2321" i="2"/>
  <c r="R2321" i="2"/>
  <c r="AB2320" i="2"/>
  <c r="AD2320" i="2" s="1"/>
  <c r="Z2320" i="2"/>
  <c r="T2320" i="2"/>
  <c r="R2320" i="2"/>
  <c r="AD2319" i="2"/>
  <c r="AB2319" i="2"/>
  <c r="Z2319" i="2"/>
  <c r="T2319" i="2"/>
  <c r="R2319" i="2"/>
  <c r="AB2318" i="2"/>
  <c r="AD2318" i="2" s="1"/>
  <c r="Z2318" i="2"/>
  <c r="T2318" i="2"/>
  <c r="R2318" i="2" s="1"/>
  <c r="AB2317" i="2"/>
  <c r="AD2317" i="2" s="1"/>
  <c r="Z2317" i="2"/>
  <c r="T2317" i="2"/>
  <c r="R2317" i="2"/>
  <c r="AB2316" i="2"/>
  <c r="AD2316" i="2" s="1"/>
  <c r="Z2316" i="2"/>
  <c r="T2316" i="2"/>
  <c r="R2316" i="2"/>
  <c r="AD2315" i="2"/>
  <c r="AB2315" i="2"/>
  <c r="Z2315" i="2"/>
  <c r="T2315" i="2"/>
  <c r="R2315" i="2"/>
  <c r="AB2314" i="2"/>
  <c r="AD2314" i="2" s="1"/>
  <c r="Z2314" i="2"/>
  <c r="T2314" i="2"/>
  <c r="R2314" i="2" s="1"/>
  <c r="AB2313" i="2"/>
  <c r="AD2313" i="2" s="1"/>
  <c r="Z2313" i="2"/>
  <c r="T2313" i="2"/>
  <c r="R2313" i="2"/>
  <c r="AB2312" i="2"/>
  <c r="AD2312" i="2" s="1"/>
  <c r="Z2312" i="2"/>
  <c r="T2312" i="2"/>
  <c r="R2312" i="2"/>
  <c r="AD2311" i="2"/>
  <c r="AB2311" i="2"/>
  <c r="Z2311" i="2"/>
  <c r="T2311" i="2"/>
  <c r="R2311" i="2"/>
  <c r="AB2310" i="2"/>
  <c r="AD2310" i="2" s="1"/>
  <c r="Z2310" i="2"/>
  <c r="T2310" i="2"/>
  <c r="R2310" i="2" s="1"/>
  <c r="AB2309" i="2"/>
  <c r="AD2309" i="2" s="1"/>
  <c r="Z2309" i="2"/>
  <c r="T2309" i="2"/>
  <c r="R2309" i="2"/>
  <c r="AD2308" i="2"/>
  <c r="AB2308" i="2"/>
  <c r="Z2308" i="2"/>
  <c r="T2308" i="2"/>
  <c r="R2308" i="2"/>
  <c r="AD2307" i="2"/>
  <c r="AB2307" i="2"/>
  <c r="Z2307" i="2"/>
  <c r="T2307" i="2"/>
  <c r="R2307" i="2" s="1"/>
  <c r="AB2306" i="2"/>
  <c r="AD2306" i="2" s="1"/>
  <c r="Z2306" i="2"/>
  <c r="T2306" i="2"/>
  <c r="R2306" i="2" s="1"/>
  <c r="AB2305" i="2"/>
  <c r="AD2305" i="2" s="1"/>
  <c r="Z2305" i="2"/>
  <c r="T2305" i="2"/>
  <c r="R2305" i="2"/>
  <c r="AB2304" i="2"/>
  <c r="AD2304" i="2" s="1"/>
  <c r="Z2304" i="2"/>
  <c r="T2304" i="2"/>
  <c r="R2304" i="2"/>
  <c r="AD2303" i="2"/>
  <c r="AB2303" i="2"/>
  <c r="Z2303" i="2"/>
  <c r="T2303" i="2"/>
  <c r="R2303" i="2"/>
  <c r="AB2302" i="2"/>
  <c r="AD2302" i="2" s="1"/>
  <c r="Z2302" i="2"/>
  <c r="T2302" i="2"/>
  <c r="R2302" i="2" s="1"/>
  <c r="AB2301" i="2"/>
  <c r="AD2301" i="2" s="1"/>
  <c r="Z2301" i="2"/>
  <c r="T2301" i="2"/>
  <c r="R2301" i="2"/>
  <c r="AB2300" i="2"/>
  <c r="AD2300" i="2" s="1"/>
  <c r="Z2300" i="2"/>
  <c r="T2300" i="2"/>
  <c r="R2300" i="2"/>
  <c r="AD2299" i="2"/>
  <c r="AB2299" i="2"/>
  <c r="Z2299" i="2"/>
  <c r="T2299" i="2"/>
  <c r="R2299" i="2"/>
  <c r="AB2298" i="2"/>
  <c r="AD2298" i="2" s="1"/>
  <c r="Z2298" i="2"/>
  <c r="T2298" i="2"/>
  <c r="R2298" i="2" s="1"/>
  <c r="AB2297" i="2"/>
  <c r="AD2297" i="2" s="1"/>
  <c r="Z2297" i="2"/>
  <c r="T2297" i="2"/>
  <c r="R2297" i="2"/>
  <c r="AB2296" i="2"/>
  <c r="AD2296" i="2" s="1"/>
  <c r="Z2296" i="2"/>
  <c r="T2296" i="2"/>
  <c r="R2296" i="2"/>
  <c r="AD2295" i="2"/>
  <c r="AB2295" i="2"/>
  <c r="Z2295" i="2"/>
  <c r="T2295" i="2"/>
  <c r="R2295" i="2"/>
  <c r="AB2294" i="2"/>
  <c r="AD2294" i="2" s="1"/>
  <c r="Z2294" i="2"/>
  <c r="T2294" i="2"/>
  <c r="R2294" i="2" s="1"/>
  <c r="AB2293" i="2"/>
  <c r="AD2293" i="2" s="1"/>
  <c r="Z2293" i="2"/>
  <c r="T2293" i="2"/>
  <c r="R2293" i="2"/>
  <c r="AD2292" i="2"/>
  <c r="AB2292" i="2"/>
  <c r="Z2292" i="2"/>
  <c r="T2292" i="2"/>
  <c r="R2292" i="2"/>
  <c r="AD2291" i="2"/>
  <c r="AB2291" i="2"/>
  <c r="Z2291" i="2"/>
  <c r="T2291" i="2"/>
  <c r="R2291" i="2" s="1"/>
  <c r="AB2290" i="2"/>
  <c r="AD2290" i="2" s="1"/>
  <c r="Z2290" i="2"/>
  <c r="T2290" i="2"/>
  <c r="R2290" i="2" s="1"/>
  <c r="AB2289" i="2"/>
  <c r="AD2289" i="2" s="1"/>
  <c r="Z2289" i="2"/>
  <c r="T2289" i="2"/>
  <c r="R2289" i="2"/>
  <c r="AB2288" i="2"/>
  <c r="AD2288" i="2" s="1"/>
  <c r="Z2288" i="2"/>
  <c r="T2288" i="2"/>
  <c r="R2288" i="2"/>
  <c r="AD2287" i="2"/>
  <c r="AB2287" i="2"/>
  <c r="Z2287" i="2"/>
  <c r="T2287" i="2"/>
  <c r="R2287" i="2"/>
  <c r="AB2286" i="2"/>
  <c r="AD2286" i="2" s="1"/>
  <c r="Z2286" i="2"/>
  <c r="T2286" i="2"/>
  <c r="R2286" i="2" s="1"/>
  <c r="AB2285" i="2"/>
  <c r="AD2285" i="2" s="1"/>
  <c r="Z2285" i="2"/>
  <c r="T2285" i="2"/>
  <c r="R2285" i="2"/>
  <c r="AB2284" i="2"/>
  <c r="AD2284" i="2" s="1"/>
  <c r="Z2284" i="2"/>
  <c r="T2284" i="2"/>
  <c r="R2284" i="2"/>
  <c r="AD2283" i="2"/>
  <c r="AB2283" i="2"/>
  <c r="Z2283" i="2"/>
  <c r="T2283" i="2"/>
  <c r="R2283" i="2"/>
  <c r="AB2282" i="2"/>
  <c r="AD2282" i="2" s="1"/>
  <c r="Z2282" i="2"/>
  <c r="T2282" i="2"/>
  <c r="R2282" i="2" s="1"/>
  <c r="AB2281" i="2"/>
  <c r="AD2281" i="2" s="1"/>
  <c r="Z2281" i="2"/>
  <c r="T2281" i="2"/>
  <c r="R2281" i="2"/>
  <c r="AB2280" i="2"/>
  <c r="AD2280" i="2" s="1"/>
  <c r="Z2280" i="2"/>
  <c r="T2280" i="2"/>
  <c r="R2280" i="2"/>
  <c r="AD2279" i="2"/>
  <c r="AB2279" i="2"/>
  <c r="Z2279" i="2"/>
  <c r="T2279" i="2"/>
  <c r="R2279" i="2"/>
  <c r="AB2278" i="2"/>
  <c r="AD2278" i="2" s="1"/>
  <c r="Z2278" i="2"/>
  <c r="T2278" i="2"/>
  <c r="R2278" i="2" s="1"/>
  <c r="AB2277" i="2"/>
  <c r="AD2277" i="2" s="1"/>
  <c r="Z2277" i="2"/>
  <c r="T2277" i="2"/>
  <c r="R2277" i="2"/>
  <c r="AD2276" i="2"/>
  <c r="AB2276" i="2"/>
  <c r="Z2276" i="2"/>
  <c r="T2276" i="2"/>
  <c r="R2276" i="2"/>
  <c r="AD2275" i="2"/>
  <c r="AB2275" i="2"/>
  <c r="Z2275" i="2"/>
  <c r="T2275" i="2"/>
  <c r="R2275" i="2" s="1"/>
  <c r="AB2274" i="2"/>
  <c r="AD2274" i="2" s="1"/>
  <c r="Z2274" i="2"/>
  <c r="T2274" i="2"/>
  <c r="R2274" i="2" s="1"/>
  <c r="AB2273" i="2"/>
  <c r="AD2273" i="2" s="1"/>
  <c r="Z2273" i="2"/>
  <c r="T2273" i="2"/>
  <c r="R2273" i="2"/>
  <c r="AB2272" i="2"/>
  <c r="AD2272" i="2" s="1"/>
  <c r="Z2272" i="2"/>
  <c r="T2272" i="2"/>
  <c r="R2272" i="2"/>
  <c r="AD2271" i="2"/>
  <c r="AB2271" i="2"/>
  <c r="Z2271" i="2"/>
  <c r="T2271" i="2"/>
  <c r="R2271" i="2"/>
  <c r="AB2270" i="2"/>
  <c r="AD2270" i="2" s="1"/>
  <c r="Z2270" i="2"/>
  <c r="T2270" i="2"/>
  <c r="R2270" i="2" s="1"/>
  <c r="AB2269" i="2"/>
  <c r="AD2269" i="2" s="1"/>
  <c r="Z2269" i="2"/>
  <c r="T2269" i="2"/>
  <c r="R2269" i="2"/>
  <c r="AD2268" i="2"/>
  <c r="AB2268" i="2"/>
  <c r="Z2268" i="2"/>
  <c r="T2268" i="2"/>
  <c r="R2268" i="2"/>
  <c r="AB2267" i="2"/>
  <c r="AD2267" i="2" s="1"/>
  <c r="Z2267" i="2"/>
  <c r="T2267" i="2"/>
  <c r="R2267" i="2" s="1"/>
  <c r="AB2266" i="2"/>
  <c r="AD2266" i="2" s="1"/>
  <c r="Z2266" i="2"/>
  <c r="T2266" i="2"/>
  <c r="R2266" i="2"/>
  <c r="AB2265" i="2"/>
  <c r="AD2265" i="2" s="1"/>
  <c r="Z2265" i="2"/>
  <c r="T2265" i="2"/>
  <c r="R2265" i="2"/>
  <c r="AD2264" i="2"/>
  <c r="AB2264" i="2"/>
  <c r="Z2264" i="2"/>
  <c r="T2264" i="2"/>
  <c r="R2264" i="2"/>
  <c r="AB2263" i="2"/>
  <c r="AD2263" i="2" s="1"/>
  <c r="Z2263" i="2"/>
  <c r="T2263" i="2"/>
  <c r="R2263" i="2" s="1"/>
  <c r="AB2262" i="2"/>
  <c r="AD2262" i="2" s="1"/>
  <c r="Z2262" i="2"/>
  <c r="T2262" i="2"/>
  <c r="R2262" i="2"/>
  <c r="AB2261" i="2"/>
  <c r="AD2261" i="2" s="1"/>
  <c r="Z2261" i="2"/>
  <c r="T2261" i="2"/>
  <c r="R2261" i="2"/>
  <c r="AD2260" i="2"/>
  <c r="AB2260" i="2"/>
  <c r="Z2260" i="2"/>
  <c r="T2260" i="2"/>
  <c r="R2260" i="2"/>
  <c r="AB2259" i="2"/>
  <c r="AD2259" i="2" s="1"/>
  <c r="Z2259" i="2"/>
  <c r="T2259" i="2"/>
  <c r="R2259" i="2" s="1"/>
  <c r="AB2258" i="2"/>
  <c r="AD2258" i="2" s="1"/>
  <c r="Z2258" i="2"/>
  <c r="T2258" i="2"/>
  <c r="R2258" i="2"/>
  <c r="AB2257" i="2"/>
  <c r="AD2257" i="2" s="1"/>
  <c r="Z2257" i="2"/>
  <c r="T2257" i="2"/>
  <c r="R2257" i="2"/>
  <c r="AD2256" i="2"/>
  <c r="AB2256" i="2"/>
  <c r="Z2256" i="2"/>
  <c r="T2256" i="2"/>
  <c r="R2256" i="2"/>
  <c r="AB2255" i="2"/>
  <c r="AD2255" i="2" s="1"/>
  <c r="Z2255" i="2"/>
  <c r="T2255" i="2"/>
  <c r="R2255" i="2" s="1"/>
  <c r="AB2254" i="2"/>
  <c r="AD2254" i="2" s="1"/>
  <c r="Z2254" i="2"/>
  <c r="T2254" i="2"/>
  <c r="R2254" i="2"/>
  <c r="AB2253" i="2"/>
  <c r="AD2253" i="2" s="1"/>
  <c r="Z2253" i="2"/>
  <c r="T2253" i="2"/>
  <c r="R2253" i="2"/>
  <c r="AD2252" i="2"/>
  <c r="AB2252" i="2"/>
  <c r="Z2252" i="2"/>
  <c r="T2252" i="2"/>
  <c r="R2252" i="2"/>
  <c r="AB2251" i="2"/>
  <c r="AD2251" i="2" s="1"/>
  <c r="Z2251" i="2"/>
  <c r="T2251" i="2"/>
  <c r="R2251" i="2" s="1"/>
  <c r="AB2250" i="2"/>
  <c r="AD2250" i="2" s="1"/>
  <c r="Z2250" i="2"/>
  <c r="T2250" i="2"/>
  <c r="R2250" i="2"/>
  <c r="AB2249" i="2"/>
  <c r="AD2249" i="2" s="1"/>
  <c r="Z2249" i="2"/>
  <c r="T2249" i="2"/>
  <c r="R2249" i="2"/>
  <c r="AD2248" i="2"/>
  <c r="AB2248" i="2"/>
  <c r="Z2248" i="2"/>
  <c r="T2248" i="2"/>
  <c r="R2248" i="2"/>
  <c r="AB2247" i="2"/>
  <c r="AD2247" i="2" s="1"/>
  <c r="Z2247" i="2"/>
  <c r="T2247" i="2"/>
  <c r="R2247" i="2" s="1"/>
  <c r="AB2246" i="2"/>
  <c r="AD2246" i="2" s="1"/>
  <c r="Z2246" i="2"/>
  <c r="T2246" i="2"/>
  <c r="R2246" i="2"/>
  <c r="AB2245" i="2"/>
  <c r="AD2245" i="2" s="1"/>
  <c r="Z2245" i="2"/>
  <c r="T2245" i="2"/>
  <c r="R2245" i="2"/>
  <c r="AD2244" i="2"/>
  <c r="AB2244" i="2"/>
  <c r="Z2244" i="2"/>
  <c r="T2244" i="2"/>
  <c r="R2244" i="2"/>
  <c r="AB2243" i="2"/>
  <c r="AD2243" i="2" s="1"/>
  <c r="Z2243" i="2"/>
  <c r="T2243" i="2"/>
  <c r="R2243" i="2" s="1"/>
  <c r="AB2242" i="2"/>
  <c r="AD2242" i="2" s="1"/>
  <c r="Z2242" i="2"/>
  <c r="T2242" i="2"/>
  <c r="R2242" i="2"/>
  <c r="AB2241" i="2"/>
  <c r="AD2241" i="2" s="1"/>
  <c r="Z2241" i="2"/>
  <c r="T2241" i="2"/>
  <c r="R2241" i="2"/>
  <c r="AD2240" i="2"/>
  <c r="AB2240" i="2"/>
  <c r="Z2240" i="2"/>
  <c r="T2240" i="2"/>
  <c r="R2240" i="2"/>
  <c r="AB2239" i="2"/>
  <c r="AD2239" i="2" s="1"/>
  <c r="Z2239" i="2"/>
  <c r="T2239" i="2"/>
  <c r="R2239" i="2" s="1"/>
  <c r="AB2238" i="2"/>
  <c r="AD2238" i="2" s="1"/>
  <c r="Z2238" i="2"/>
  <c r="T2238" i="2"/>
  <c r="R2238" i="2"/>
  <c r="AB2237" i="2"/>
  <c r="AD2237" i="2" s="1"/>
  <c r="Z2237" i="2"/>
  <c r="T2237" i="2"/>
  <c r="R2237" i="2"/>
  <c r="AD2236" i="2"/>
  <c r="AB2236" i="2"/>
  <c r="Z2236" i="2"/>
  <c r="T2236" i="2"/>
  <c r="R2236" i="2"/>
  <c r="AB2235" i="2"/>
  <c r="AD2235" i="2" s="1"/>
  <c r="Z2235" i="2"/>
  <c r="T2235" i="2"/>
  <c r="R2235" i="2" s="1"/>
  <c r="AB2234" i="2"/>
  <c r="AD2234" i="2" s="1"/>
  <c r="Z2234" i="2"/>
  <c r="T2234" i="2"/>
  <c r="R2234" i="2"/>
  <c r="AB2233" i="2"/>
  <c r="AD2233" i="2" s="1"/>
  <c r="Z2233" i="2"/>
  <c r="T2233" i="2"/>
  <c r="R2233" i="2"/>
  <c r="AD2232" i="2"/>
  <c r="AB2232" i="2"/>
  <c r="Z2232" i="2"/>
  <c r="T2232" i="2"/>
  <c r="R2232" i="2"/>
  <c r="AB2231" i="2"/>
  <c r="AD2231" i="2" s="1"/>
  <c r="Z2231" i="2"/>
  <c r="T2231" i="2"/>
  <c r="R2231" i="2" s="1"/>
  <c r="AB2230" i="2"/>
  <c r="AD2230" i="2" s="1"/>
  <c r="Z2230" i="2"/>
  <c r="T2230" i="2"/>
  <c r="R2230" i="2"/>
  <c r="AB2229" i="2"/>
  <c r="AD2229" i="2" s="1"/>
  <c r="Z2229" i="2"/>
  <c r="T2229" i="2"/>
  <c r="R2229" i="2"/>
  <c r="AD2228" i="2"/>
  <c r="AB2228" i="2"/>
  <c r="Z2228" i="2"/>
  <c r="T2228" i="2"/>
  <c r="R2228" i="2"/>
  <c r="AB2227" i="2"/>
  <c r="AD2227" i="2" s="1"/>
  <c r="Z2227" i="2"/>
  <c r="T2227" i="2"/>
  <c r="R2227" i="2" s="1"/>
  <c r="AB2226" i="2"/>
  <c r="AD2226" i="2" s="1"/>
  <c r="Z2226" i="2"/>
  <c r="T2226" i="2"/>
  <c r="R2226" i="2"/>
  <c r="AB2225" i="2"/>
  <c r="AD2225" i="2" s="1"/>
  <c r="Z2225" i="2"/>
  <c r="T2225" i="2"/>
  <c r="R2225" i="2"/>
  <c r="AD2224" i="2"/>
  <c r="AB2224" i="2"/>
  <c r="Z2224" i="2"/>
  <c r="T2224" i="2"/>
  <c r="R2224" i="2"/>
  <c r="AB2223" i="2"/>
  <c r="AD2223" i="2" s="1"/>
  <c r="Z2223" i="2"/>
  <c r="T2223" i="2"/>
  <c r="R2223" i="2" s="1"/>
  <c r="AB2222" i="2"/>
  <c r="AD2222" i="2" s="1"/>
  <c r="Z2222" i="2"/>
  <c r="T2222" i="2"/>
  <c r="R2222" i="2"/>
  <c r="AB2221" i="2"/>
  <c r="AD2221" i="2" s="1"/>
  <c r="Z2221" i="2"/>
  <c r="T2221" i="2"/>
  <c r="R2221" i="2"/>
  <c r="AD2220" i="2"/>
  <c r="AB2220" i="2"/>
  <c r="Z2220" i="2"/>
  <c r="T2220" i="2"/>
  <c r="R2220" i="2"/>
  <c r="AB2219" i="2"/>
  <c r="AD2219" i="2" s="1"/>
  <c r="Z2219" i="2"/>
  <c r="T2219" i="2"/>
  <c r="R2219" i="2" s="1"/>
  <c r="AB2218" i="2"/>
  <c r="AD2218" i="2" s="1"/>
  <c r="Z2218" i="2"/>
  <c r="T2218" i="2"/>
  <c r="R2218" i="2"/>
  <c r="AB2217" i="2"/>
  <c r="AD2217" i="2" s="1"/>
  <c r="Z2217" i="2"/>
  <c r="T2217" i="2"/>
  <c r="R2217" i="2"/>
  <c r="AD2216" i="2"/>
  <c r="AB2216" i="2"/>
  <c r="Z2216" i="2"/>
  <c r="T2216" i="2"/>
  <c r="R2216" i="2"/>
  <c r="AB2215" i="2"/>
  <c r="AD2215" i="2" s="1"/>
  <c r="Z2215" i="2"/>
  <c r="T2215" i="2"/>
  <c r="R2215" i="2" s="1"/>
  <c r="AB2214" i="2"/>
  <c r="AD2214" i="2" s="1"/>
  <c r="Z2214" i="2"/>
  <c r="T2214" i="2"/>
  <c r="R2214" i="2"/>
  <c r="AB2213" i="2"/>
  <c r="AD2213" i="2" s="1"/>
  <c r="Z2213" i="2"/>
  <c r="T2213" i="2"/>
  <c r="R2213" i="2"/>
  <c r="AD2212" i="2"/>
  <c r="AB2212" i="2"/>
  <c r="Z2212" i="2"/>
  <c r="T2212" i="2"/>
  <c r="R2212" i="2"/>
  <c r="AB2211" i="2"/>
  <c r="AD2211" i="2" s="1"/>
  <c r="Z2211" i="2"/>
  <c r="T2211" i="2"/>
  <c r="R2211" i="2" s="1"/>
  <c r="AB2210" i="2"/>
  <c r="AD2210" i="2" s="1"/>
  <c r="Z2210" i="2"/>
  <c r="T2210" i="2"/>
  <c r="R2210" i="2"/>
  <c r="AB2209" i="2"/>
  <c r="AD2209" i="2" s="1"/>
  <c r="Z2209" i="2"/>
  <c r="T2209" i="2"/>
  <c r="R2209" i="2"/>
  <c r="AD2208" i="2"/>
  <c r="AB2208" i="2"/>
  <c r="Z2208" i="2"/>
  <c r="T2208" i="2"/>
  <c r="R2208" i="2"/>
  <c r="AB2207" i="2"/>
  <c r="AD2207" i="2" s="1"/>
  <c r="Z2207" i="2"/>
  <c r="T2207" i="2"/>
  <c r="R2207" i="2" s="1"/>
  <c r="AB2206" i="2"/>
  <c r="AD2206" i="2" s="1"/>
  <c r="Z2206" i="2"/>
  <c r="T2206" i="2"/>
  <c r="R2206" i="2"/>
  <c r="AB2205" i="2"/>
  <c r="AD2205" i="2" s="1"/>
  <c r="Z2205" i="2"/>
  <c r="T2205" i="2"/>
  <c r="R2205" i="2"/>
  <c r="AD2204" i="2"/>
  <c r="AB2204" i="2"/>
  <c r="Z2204" i="2"/>
  <c r="T2204" i="2"/>
  <c r="R2204" i="2"/>
  <c r="AB2203" i="2"/>
  <c r="AD2203" i="2" s="1"/>
  <c r="Z2203" i="2"/>
  <c r="T2203" i="2"/>
  <c r="R2203" i="2" s="1"/>
  <c r="AB2202" i="2"/>
  <c r="AD2202" i="2" s="1"/>
  <c r="Z2202" i="2"/>
  <c r="T2202" i="2"/>
  <c r="R2202" i="2"/>
  <c r="AB2201" i="2"/>
  <c r="AD2201" i="2" s="1"/>
  <c r="Z2201" i="2"/>
  <c r="T2201" i="2"/>
  <c r="R2201" i="2"/>
  <c r="AD2200" i="2"/>
  <c r="AB2200" i="2"/>
  <c r="Z2200" i="2"/>
  <c r="T2200" i="2"/>
  <c r="R2200" i="2"/>
  <c r="AB2199" i="2"/>
  <c r="AD2199" i="2" s="1"/>
  <c r="Z2199" i="2"/>
  <c r="T2199" i="2"/>
  <c r="R2199" i="2" s="1"/>
  <c r="AB2198" i="2"/>
  <c r="AD2198" i="2" s="1"/>
  <c r="Z2198" i="2"/>
  <c r="T2198" i="2"/>
  <c r="R2198" i="2"/>
  <c r="AB2197" i="2"/>
  <c r="AD2197" i="2" s="1"/>
  <c r="Z2197" i="2"/>
  <c r="T2197" i="2"/>
  <c r="R2197" i="2"/>
  <c r="AD2196" i="2"/>
  <c r="AB2196" i="2"/>
  <c r="Z2196" i="2"/>
  <c r="T2196" i="2"/>
  <c r="R2196" i="2"/>
  <c r="AB2195" i="2"/>
  <c r="AD2195" i="2" s="1"/>
  <c r="Z2195" i="2"/>
  <c r="T2195" i="2"/>
  <c r="R2195" i="2" s="1"/>
  <c r="AB2194" i="2"/>
  <c r="AD2194" i="2" s="1"/>
  <c r="Z2194" i="2"/>
  <c r="T2194" i="2"/>
  <c r="R2194" i="2"/>
  <c r="AB2193" i="2"/>
  <c r="AD2193" i="2" s="1"/>
  <c r="Z2193" i="2"/>
  <c r="T2193" i="2"/>
  <c r="R2193" i="2"/>
  <c r="AD2192" i="2"/>
  <c r="AB2192" i="2"/>
  <c r="Z2192" i="2"/>
  <c r="T2192" i="2"/>
  <c r="R2192" i="2"/>
  <c r="AB2191" i="2"/>
  <c r="AD2191" i="2" s="1"/>
  <c r="Z2191" i="2"/>
  <c r="T2191" i="2"/>
  <c r="R2191" i="2" s="1"/>
  <c r="AB2190" i="2"/>
  <c r="AD2190" i="2" s="1"/>
  <c r="Z2190" i="2"/>
  <c r="T2190" i="2"/>
  <c r="R2190" i="2"/>
  <c r="AB2189" i="2"/>
  <c r="AD2189" i="2" s="1"/>
  <c r="Z2189" i="2"/>
  <c r="T2189" i="2"/>
  <c r="R2189" i="2"/>
  <c r="AD2188" i="2"/>
  <c r="AB2188" i="2"/>
  <c r="Z2188" i="2"/>
  <c r="T2188" i="2"/>
  <c r="R2188" i="2"/>
  <c r="AB2187" i="2"/>
  <c r="AD2187" i="2" s="1"/>
  <c r="Z2187" i="2"/>
  <c r="T2187" i="2"/>
  <c r="R2187" i="2" s="1"/>
  <c r="AB2186" i="2"/>
  <c r="AD2186" i="2" s="1"/>
  <c r="Z2186" i="2"/>
  <c r="T2186" i="2"/>
  <c r="R2186" i="2"/>
  <c r="AB2185" i="2"/>
  <c r="AD2185" i="2" s="1"/>
  <c r="Z2185" i="2"/>
  <c r="T2185" i="2"/>
  <c r="R2185" i="2"/>
  <c r="AD2184" i="2"/>
  <c r="AB2184" i="2"/>
  <c r="Z2184" i="2"/>
  <c r="T2184" i="2"/>
  <c r="R2184" i="2"/>
  <c r="AB2183" i="2"/>
  <c r="AD2183" i="2" s="1"/>
  <c r="Z2183" i="2"/>
  <c r="T2183" i="2"/>
  <c r="R2183" i="2" s="1"/>
  <c r="AB2182" i="2"/>
  <c r="AD2182" i="2" s="1"/>
  <c r="Z2182" i="2"/>
  <c r="T2182" i="2"/>
  <c r="R2182" i="2"/>
  <c r="AB2181" i="2"/>
  <c r="AD2181" i="2" s="1"/>
  <c r="Z2181" i="2"/>
  <c r="T2181" i="2"/>
  <c r="R2181" i="2"/>
  <c r="AD2180" i="2"/>
  <c r="AB2180" i="2"/>
  <c r="Z2180" i="2"/>
  <c r="T2180" i="2"/>
  <c r="R2180" i="2"/>
  <c r="AB2179" i="2"/>
  <c r="AD2179" i="2" s="1"/>
  <c r="Z2179" i="2"/>
  <c r="T2179" i="2"/>
  <c r="R2179" i="2" s="1"/>
  <c r="AB2178" i="2"/>
  <c r="AD2178" i="2" s="1"/>
  <c r="Z2178" i="2"/>
  <c r="T2178" i="2"/>
  <c r="R2178" i="2"/>
  <c r="AB2177" i="2"/>
  <c r="AD2177" i="2" s="1"/>
  <c r="Z2177" i="2"/>
  <c r="T2177" i="2"/>
  <c r="R2177" i="2"/>
  <c r="AD2176" i="2"/>
  <c r="AB2176" i="2"/>
  <c r="Z2176" i="2"/>
  <c r="T2176" i="2"/>
  <c r="R2176" i="2"/>
  <c r="AB2175" i="2"/>
  <c r="AD2175" i="2" s="1"/>
  <c r="Z2175" i="2"/>
  <c r="T2175" i="2"/>
  <c r="R2175" i="2" s="1"/>
  <c r="AB2174" i="2"/>
  <c r="AD2174" i="2" s="1"/>
  <c r="Z2174" i="2"/>
  <c r="T2174" i="2"/>
  <c r="R2174" i="2"/>
  <c r="AB2173" i="2"/>
  <c r="AD2173" i="2" s="1"/>
  <c r="Z2173" i="2"/>
  <c r="T2173" i="2"/>
  <c r="R2173" i="2"/>
  <c r="AD2172" i="2"/>
  <c r="AB2172" i="2"/>
  <c r="Z2172" i="2"/>
  <c r="T2172" i="2"/>
  <c r="R2172" i="2"/>
  <c r="AB2171" i="2"/>
  <c r="AD2171" i="2" s="1"/>
  <c r="Z2171" i="2"/>
  <c r="T2171" i="2"/>
  <c r="R2171" i="2" s="1"/>
  <c r="AB2170" i="2"/>
  <c r="AD2170" i="2" s="1"/>
  <c r="Z2170" i="2"/>
  <c r="T2170" i="2"/>
  <c r="R2170" i="2"/>
  <c r="AB2169" i="2"/>
  <c r="AD2169" i="2" s="1"/>
  <c r="Z2169" i="2"/>
  <c r="T2169" i="2"/>
  <c r="R2169" i="2"/>
  <c r="AD2168" i="2"/>
  <c r="AB2168" i="2"/>
  <c r="Z2168" i="2"/>
  <c r="T2168" i="2"/>
  <c r="R2168" i="2"/>
  <c r="AB2167" i="2"/>
  <c r="AD2167" i="2" s="1"/>
  <c r="Z2167" i="2"/>
  <c r="T2167" i="2"/>
  <c r="R2167" i="2" s="1"/>
  <c r="AB2166" i="2"/>
  <c r="AD2166" i="2" s="1"/>
  <c r="Z2166" i="2"/>
  <c r="T2166" i="2"/>
  <c r="R2166" i="2"/>
  <c r="AB2165" i="2"/>
  <c r="AD2165" i="2" s="1"/>
  <c r="Z2165" i="2"/>
  <c r="T2165" i="2"/>
  <c r="R2165" i="2"/>
  <c r="AD2164" i="2"/>
  <c r="AB2164" i="2"/>
  <c r="Z2164" i="2"/>
  <c r="T2164" i="2"/>
  <c r="R2164" i="2"/>
  <c r="AB2163" i="2"/>
  <c r="AD2163" i="2" s="1"/>
  <c r="Z2163" i="2"/>
  <c r="T2163" i="2"/>
  <c r="R2163" i="2" s="1"/>
  <c r="AB2162" i="2"/>
  <c r="AD2162" i="2" s="1"/>
  <c r="Z2162" i="2"/>
  <c r="T2162" i="2"/>
  <c r="R2162" i="2"/>
  <c r="AB2161" i="2"/>
  <c r="AD2161" i="2" s="1"/>
  <c r="Z2161" i="2"/>
  <c r="T2161" i="2"/>
  <c r="R2161" i="2"/>
  <c r="AD2160" i="2"/>
  <c r="AB2160" i="2"/>
  <c r="Z2160" i="2"/>
  <c r="T2160" i="2"/>
  <c r="R2160" i="2"/>
  <c r="AB2159" i="2"/>
  <c r="AD2159" i="2" s="1"/>
  <c r="Z2159" i="2"/>
  <c r="T2159" i="2"/>
  <c r="R2159" i="2" s="1"/>
  <c r="AB2158" i="2"/>
  <c r="AD2158" i="2" s="1"/>
  <c r="Z2158" i="2"/>
  <c r="T2158" i="2"/>
  <c r="R2158" i="2"/>
  <c r="AD2157" i="2"/>
  <c r="AB2157" i="2"/>
  <c r="Z2157" i="2"/>
  <c r="T2157" i="2"/>
  <c r="R2157" i="2"/>
  <c r="AD2156" i="2"/>
  <c r="AB2156" i="2"/>
  <c r="Z2156" i="2"/>
  <c r="T2156" i="2"/>
  <c r="R2156" i="2" s="1"/>
  <c r="AB2155" i="2"/>
  <c r="AD2155" i="2" s="1"/>
  <c r="Z2155" i="2"/>
  <c r="T2155" i="2"/>
  <c r="R2155" i="2" s="1"/>
  <c r="AB2154" i="2"/>
  <c r="AD2154" i="2" s="1"/>
  <c r="Z2154" i="2"/>
  <c r="T2154" i="2"/>
  <c r="R2154" i="2"/>
  <c r="AB2153" i="2"/>
  <c r="AD2153" i="2" s="1"/>
  <c r="Z2153" i="2"/>
  <c r="T2153" i="2"/>
  <c r="R2153" i="2"/>
  <c r="AD2152" i="2"/>
  <c r="AB2152" i="2"/>
  <c r="Z2152" i="2"/>
  <c r="T2152" i="2"/>
  <c r="R2152" i="2"/>
  <c r="AB2151" i="2"/>
  <c r="AD2151" i="2" s="1"/>
  <c r="Z2151" i="2"/>
  <c r="T2151" i="2"/>
  <c r="R2151" i="2" s="1"/>
  <c r="AB2150" i="2"/>
  <c r="AD2150" i="2" s="1"/>
  <c r="Z2150" i="2"/>
  <c r="T2150" i="2"/>
  <c r="R2150" i="2"/>
  <c r="AB2149" i="2"/>
  <c r="AD2149" i="2" s="1"/>
  <c r="Z2149" i="2"/>
  <c r="T2149" i="2"/>
  <c r="R2149" i="2"/>
  <c r="AD2148" i="2"/>
  <c r="AB2148" i="2"/>
  <c r="Z2148" i="2"/>
  <c r="T2148" i="2"/>
  <c r="R2148" i="2"/>
  <c r="AB2147" i="2"/>
  <c r="AD2147" i="2" s="1"/>
  <c r="Z2147" i="2"/>
  <c r="T2147" i="2"/>
  <c r="R2147" i="2" s="1"/>
  <c r="AB2146" i="2"/>
  <c r="AD2146" i="2" s="1"/>
  <c r="Z2146" i="2"/>
  <c r="T2146" i="2"/>
  <c r="R2146" i="2"/>
  <c r="AB2145" i="2"/>
  <c r="AD2145" i="2" s="1"/>
  <c r="Z2145" i="2"/>
  <c r="T2145" i="2"/>
  <c r="R2145" i="2"/>
  <c r="AD2144" i="2"/>
  <c r="AB2144" i="2"/>
  <c r="Z2144" i="2"/>
  <c r="T2144" i="2"/>
  <c r="R2144" i="2"/>
  <c r="AB2143" i="2"/>
  <c r="AD2143" i="2" s="1"/>
  <c r="Z2143" i="2"/>
  <c r="T2143" i="2"/>
  <c r="R2143" i="2" s="1"/>
  <c r="AB2142" i="2"/>
  <c r="AD2142" i="2" s="1"/>
  <c r="Z2142" i="2"/>
  <c r="T2142" i="2"/>
  <c r="R2142" i="2"/>
  <c r="AD2141" i="2"/>
  <c r="AB2141" i="2"/>
  <c r="Z2141" i="2"/>
  <c r="T2141" i="2"/>
  <c r="R2141" i="2"/>
  <c r="AD2140" i="2"/>
  <c r="AB2140" i="2"/>
  <c r="Z2140" i="2"/>
  <c r="T2140" i="2"/>
  <c r="R2140" i="2" s="1"/>
  <c r="AB2139" i="2"/>
  <c r="AD2139" i="2" s="1"/>
  <c r="Z2139" i="2"/>
  <c r="T2139" i="2"/>
  <c r="R2139" i="2" s="1"/>
  <c r="AB2138" i="2"/>
  <c r="AD2138" i="2" s="1"/>
  <c r="Z2138" i="2"/>
  <c r="T2138" i="2"/>
  <c r="R2138" i="2"/>
  <c r="AB2137" i="2"/>
  <c r="AD2137" i="2" s="1"/>
  <c r="Z2137" i="2"/>
  <c r="T2137" i="2"/>
  <c r="R2137" i="2"/>
  <c r="AD2136" i="2"/>
  <c r="AB2136" i="2"/>
  <c r="Z2136" i="2"/>
  <c r="T2136" i="2"/>
  <c r="R2136" i="2"/>
  <c r="AB2135" i="2"/>
  <c r="AD2135" i="2" s="1"/>
  <c r="Z2135" i="2"/>
  <c r="T2135" i="2"/>
  <c r="R2135" i="2" s="1"/>
  <c r="AB2134" i="2"/>
  <c r="AD2134" i="2" s="1"/>
  <c r="Z2134" i="2"/>
  <c r="T2134" i="2"/>
  <c r="R2134" i="2"/>
  <c r="AB2133" i="2"/>
  <c r="AD2133" i="2" s="1"/>
  <c r="Z2133" i="2"/>
  <c r="T2133" i="2"/>
  <c r="R2133" i="2"/>
  <c r="AD2132" i="2"/>
  <c r="AB2132" i="2"/>
  <c r="Z2132" i="2"/>
  <c r="T2132" i="2"/>
  <c r="R2132" i="2"/>
  <c r="AB2131" i="2"/>
  <c r="AD2131" i="2" s="1"/>
  <c r="Z2131" i="2"/>
  <c r="T2131" i="2"/>
  <c r="R2131" i="2" s="1"/>
  <c r="AB2130" i="2"/>
  <c r="AD2130" i="2" s="1"/>
  <c r="Z2130" i="2"/>
  <c r="T2130" i="2"/>
  <c r="R2130" i="2"/>
  <c r="AB2129" i="2"/>
  <c r="AD2129" i="2" s="1"/>
  <c r="Z2129" i="2"/>
  <c r="T2129" i="2"/>
  <c r="R2129" i="2"/>
  <c r="AD2128" i="2"/>
  <c r="AB2128" i="2"/>
  <c r="Z2128" i="2"/>
  <c r="T2128" i="2"/>
  <c r="R2128" i="2"/>
  <c r="AB2127" i="2"/>
  <c r="AD2127" i="2" s="1"/>
  <c r="Z2127" i="2"/>
  <c r="T2127" i="2"/>
  <c r="R2127" i="2" s="1"/>
  <c r="AB2126" i="2"/>
  <c r="AD2126" i="2" s="1"/>
  <c r="Z2126" i="2"/>
  <c r="T2126" i="2"/>
  <c r="R2126" i="2"/>
  <c r="AD2125" i="2"/>
  <c r="AB2125" i="2"/>
  <c r="Z2125" i="2"/>
  <c r="T2125" i="2"/>
  <c r="R2125" i="2"/>
  <c r="AD2124" i="2"/>
  <c r="AB2124" i="2"/>
  <c r="Z2124" i="2"/>
  <c r="T2124" i="2"/>
  <c r="R2124" i="2" s="1"/>
  <c r="AB2123" i="2"/>
  <c r="AD2123" i="2" s="1"/>
  <c r="Z2123" i="2"/>
  <c r="T2123" i="2"/>
  <c r="R2123" i="2" s="1"/>
  <c r="AB2122" i="2"/>
  <c r="AD2122" i="2" s="1"/>
  <c r="Z2122" i="2"/>
  <c r="T2122" i="2"/>
  <c r="R2122" i="2"/>
  <c r="AB2121" i="2"/>
  <c r="AD2121" i="2" s="1"/>
  <c r="Z2121" i="2"/>
  <c r="T2121" i="2"/>
  <c r="R2121" i="2"/>
  <c r="AD2120" i="2"/>
  <c r="AB2120" i="2"/>
  <c r="Z2120" i="2"/>
  <c r="T2120" i="2"/>
  <c r="R2120" i="2"/>
  <c r="AB2119" i="2"/>
  <c r="AD2119" i="2" s="1"/>
  <c r="Z2119" i="2"/>
  <c r="T2119" i="2"/>
  <c r="R2119" i="2" s="1"/>
  <c r="AB2118" i="2"/>
  <c r="AD2118" i="2" s="1"/>
  <c r="Z2118" i="2"/>
  <c r="T2118" i="2"/>
  <c r="R2118" i="2"/>
  <c r="AB2117" i="2"/>
  <c r="AD2117" i="2" s="1"/>
  <c r="Z2117" i="2"/>
  <c r="T2117" i="2"/>
  <c r="R2117" i="2"/>
  <c r="AD2116" i="2"/>
  <c r="AB2116" i="2"/>
  <c r="Z2116" i="2"/>
  <c r="T2116" i="2"/>
  <c r="R2116" i="2"/>
  <c r="AB2115" i="2"/>
  <c r="AD2115" i="2" s="1"/>
  <c r="Z2115" i="2"/>
  <c r="T2115" i="2"/>
  <c r="R2115" i="2" s="1"/>
  <c r="AB2114" i="2"/>
  <c r="AD2114" i="2" s="1"/>
  <c r="Z2114" i="2"/>
  <c r="T2114" i="2"/>
  <c r="R2114" i="2"/>
  <c r="AB2113" i="2"/>
  <c r="AD2113" i="2" s="1"/>
  <c r="Z2113" i="2"/>
  <c r="T2113" i="2"/>
  <c r="R2113" i="2"/>
  <c r="AD2112" i="2"/>
  <c r="AB2112" i="2"/>
  <c r="Z2112" i="2"/>
  <c r="T2112" i="2"/>
  <c r="R2112" i="2"/>
  <c r="AB2111" i="2"/>
  <c r="AD2111" i="2" s="1"/>
  <c r="Z2111" i="2"/>
  <c r="T2111" i="2"/>
  <c r="R2111" i="2" s="1"/>
  <c r="AB2110" i="2"/>
  <c r="AD2110" i="2" s="1"/>
  <c r="Z2110" i="2"/>
  <c r="T2110" i="2"/>
  <c r="R2110" i="2"/>
  <c r="AD2109" i="2"/>
  <c r="AB2109" i="2"/>
  <c r="Z2109" i="2"/>
  <c r="T2109" i="2"/>
  <c r="R2109" i="2"/>
  <c r="AD2108" i="2"/>
  <c r="AB2108" i="2"/>
  <c r="Z2108" i="2"/>
  <c r="T2108" i="2"/>
  <c r="R2108" i="2" s="1"/>
  <c r="AB2107" i="2"/>
  <c r="AD2107" i="2" s="1"/>
  <c r="Z2107" i="2"/>
  <c r="T2107" i="2"/>
  <c r="R2107" i="2" s="1"/>
  <c r="AB2106" i="2"/>
  <c r="AD2106" i="2" s="1"/>
  <c r="Z2106" i="2"/>
  <c r="T2106" i="2"/>
  <c r="R2106" i="2"/>
  <c r="AB2105" i="2"/>
  <c r="AD2105" i="2" s="1"/>
  <c r="Z2105" i="2"/>
  <c r="T2105" i="2"/>
  <c r="R2105" i="2"/>
  <c r="AD2104" i="2"/>
  <c r="AB2104" i="2"/>
  <c r="Z2104" i="2"/>
  <c r="T2104" i="2"/>
  <c r="R2104" i="2"/>
  <c r="AB2103" i="2"/>
  <c r="AD2103" i="2" s="1"/>
  <c r="Z2103" i="2"/>
  <c r="T2103" i="2"/>
  <c r="R2103" i="2" s="1"/>
  <c r="AB2102" i="2"/>
  <c r="AD2102" i="2" s="1"/>
  <c r="Z2102" i="2"/>
  <c r="T2102" i="2"/>
  <c r="R2102" i="2"/>
  <c r="AB2101" i="2"/>
  <c r="AD2101" i="2" s="1"/>
  <c r="Z2101" i="2"/>
  <c r="T2101" i="2"/>
  <c r="R2101" i="2"/>
  <c r="AD2100" i="2"/>
  <c r="AB2100" i="2"/>
  <c r="Z2100" i="2"/>
  <c r="T2100" i="2"/>
  <c r="R2100" i="2"/>
  <c r="AB2099" i="2"/>
  <c r="AD2099" i="2" s="1"/>
  <c r="Z2099" i="2"/>
  <c r="T2099" i="2"/>
  <c r="R2099" i="2" s="1"/>
  <c r="AB2098" i="2"/>
  <c r="AD2098" i="2" s="1"/>
  <c r="Z2098" i="2"/>
  <c r="T2098" i="2"/>
  <c r="R2098" i="2"/>
  <c r="AB2097" i="2"/>
  <c r="AD2097" i="2" s="1"/>
  <c r="Z2097" i="2"/>
  <c r="T2097" i="2"/>
  <c r="R2097" i="2"/>
  <c r="AD2096" i="2"/>
  <c r="AB2096" i="2"/>
  <c r="Z2096" i="2"/>
  <c r="T2096" i="2"/>
  <c r="R2096" i="2"/>
  <c r="AB2095" i="2"/>
  <c r="AD2095" i="2" s="1"/>
  <c r="Z2095" i="2"/>
  <c r="T2095" i="2"/>
  <c r="R2095" i="2" s="1"/>
  <c r="AB2094" i="2"/>
  <c r="AD2094" i="2" s="1"/>
  <c r="Z2094" i="2"/>
  <c r="T2094" i="2"/>
  <c r="R2094" i="2"/>
  <c r="AD2093" i="2"/>
  <c r="AB2093" i="2"/>
  <c r="Z2093" i="2"/>
  <c r="T2093" i="2"/>
  <c r="R2093" i="2"/>
  <c r="AD2092" i="2"/>
  <c r="AB2092" i="2"/>
  <c r="Z2092" i="2"/>
  <c r="T2092" i="2"/>
  <c r="R2092" i="2" s="1"/>
  <c r="AB2091" i="2"/>
  <c r="AD2091" i="2" s="1"/>
  <c r="Z2091" i="2"/>
  <c r="T2091" i="2"/>
  <c r="R2091" i="2" s="1"/>
  <c r="AB2090" i="2"/>
  <c r="AD2090" i="2" s="1"/>
  <c r="Z2090" i="2"/>
  <c r="T2090" i="2"/>
  <c r="R2090" i="2"/>
  <c r="AB2089" i="2"/>
  <c r="AD2089" i="2" s="1"/>
  <c r="Z2089" i="2"/>
  <c r="T2089" i="2"/>
  <c r="R2089" i="2"/>
  <c r="AD2088" i="2"/>
  <c r="AB2088" i="2"/>
  <c r="Z2088" i="2"/>
  <c r="T2088" i="2"/>
  <c r="R2088" i="2"/>
  <c r="AB2087" i="2"/>
  <c r="AD2087" i="2" s="1"/>
  <c r="Z2087" i="2"/>
  <c r="T2087" i="2"/>
  <c r="R2087" i="2" s="1"/>
  <c r="AB2086" i="2"/>
  <c r="AD2086" i="2" s="1"/>
  <c r="Z2086" i="2"/>
  <c r="T2086" i="2"/>
  <c r="R2086" i="2"/>
  <c r="AB2085" i="2"/>
  <c r="AD2085" i="2" s="1"/>
  <c r="Z2085" i="2"/>
  <c r="T2085" i="2"/>
  <c r="R2085" i="2"/>
  <c r="AD2084" i="2"/>
  <c r="AB2084" i="2"/>
  <c r="Z2084" i="2"/>
  <c r="T2084" i="2"/>
  <c r="R2084" i="2"/>
  <c r="AB2083" i="2"/>
  <c r="AD2083" i="2" s="1"/>
  <c r="Z2083" i="2"/>
  <c r="T2083" i="2"/>
  <c r="R2083" i="2" s="1"/>
  <c r="AB2082" i="2"/>
  <c r="AD2082" i="2" s="1"/>
  <c r="Z2082" i="2"/>
  <c r="T2082" i="2"/>
  <c r="R2082" i="2"/>
  <c r="AB2081" i="2"/>
  <c r="AD2081" i="2" s="1"/>
  <c r="Z2081" i="2"/>
  <c r="T2081" i="2"/>
  <c r="R2081" i="2"/>
  <c r="AD2080" i="2"/>
  <c r="AB2080" i="2"/>
  <c r="Z2080" i="2"/>
  <c r="T2080" i="2"/>
  <c r="R2080" i="2"/>
  <c r="AB2079" i="2"/>
  <c r="AD2079" i="2" s="1"/>
  <c r="Z2079" i="2"/>
  <c r="T2079" i="2"/>
  <c r="R2079" i="2" s="1"/>
  <c r="AB2078" i="2"/>
  <c r="AD2078" i="2" s="1"/>
  <c r="Z2078" i="2"/>
  <c r="T2078" i="2"/>
  <c r="R2078" i="2"/>
  <c r="AD2077" i="2"/>
  <c r="AB2077" i="2"/>
  <c r="Z2077" i="2"/>
  <c r="T2077" i="2"/>
  <c r="R2077" i="2"/>
  <c r="AD2076" i="2"/>
  <c r="AB2076" i="2"/>
  <c r="Z2076" i="2"/>
  <c r="T2076" i="2"/>
  <c r="R2076" i="2" s="1"/>
  <c r="AB2075" i="2"/>
  <c r="AD2075" i="2" s="1"/>
  <c r="Z2075" i="2"/>
  <c r="T2075" i="2"/>
  <c r="R2075" i="2" s="1"/>
  <c r="AB2074" i="2"/>
  <c r="AD2074" i="2" s="1"/>
  <c r="Z2074" i="2"/>
  <c r="T2074" i="2"/>
  <c r="R2074" i="2"/>
  <c r="AB2073" i="2"/>
  <c r="AD2073" i="2" s="1"/>
  <c r="Z2073" i="2"/>
  <c r="T2073" i="2"/>
  <c r="R2073" i="2"/>
  <c r="AD2072" i="2"/>
  <c r="AB2072" i="2"/>
  <c r="Z2072" i="2"/>
  <c r="T2072" i="2"/>
  <c r="R2072" i="2"/>
  <c r="AB2071" i="2"/>
  <c r="AD2071" i="2" s="1"/>
  <c r="Z2071" i="2"/>
  <c r="T2071" i="2"/>
  <c r="R2071" i="2" s="1"/>
  <c r="AB2070" i="2"/>
  <c r="AD2070" i="2" s="1"/>
  <c r="Z2070" i="2"/>
  <c r="T2070" i="2"/>
  <c r="R2070" i="2"/>
  <c r="AB2069" i="2"/>
  <c r="AD2069" i="2" s="1"/>
  <c r="Z2069" i="2"/>
  <c r="T2069" i="2"/>
  <c r="R2069" i="2"/>
  <c r="AD2068" i="2"/>
  <c r="AB2068" i="2"/>
  <c r="Z2068" i="2"/>
  <c r="T2068" i="2"/>
  <c r="R2068" i="2"/>
  <c r="AB2067" i="2"/>
  <c r="AD2067" i="2" s="1"/>
  <c r="Z2067" i="2"/>
  <c r="T2067" i="2"/>
  <c r="R2067" i="2" s="1"/>
  <c r="AB2066" i="2"/>
  <c r="AD2066" i="2" s="1"/>
  <c r="Z2066" i="2"/>
  <c r="T2066" i="2"/>
  <c r="R2066" i="2"/>
  <c r="AB2065" i="2"/>
  <c r="AD2065" i="2" s="1"/>
  <c r="Z2065" i="2"/>
  <c r="T2065" i="2"/>
  <c r="R2065" i="2"/>
  <c r="AD2064" i="2"/>
  <c r="AB2064" i="2"/>
  <c r="Z2064" i="2"/>
  <c r="T2064" i="2"/>
  <c r="R2064" i="2"/>
  <c r="AB2063" i="2"/>
  <c r="AD2063" i="2" s="1"/>
  <c r="Z2063" i="2"/>
  <c r="T2063" i="2"/>
  <c r="R2063" i="2" s="1"/>
  <c r="AB2062" i="2"/>
  <c r="AD2062" i="2" s="1"/>
  <c r="Z2062" i="2"/>
  <c r="T2062" i="2"/>
  <c r="R2062" i="2"/>
  <c r="AD2061" i="2"/>
  <c r="AB2061" i="2"/>
  <c r="Z2061" i="2"/>
  <c r="T2061" i="2"/>
  <c r="R2061" i="2"/>
  <c r="AD2060" i="2"/>
  <c r="AB2060" i="2"/>
  <c r="Z2060" i="2"/>
  <c r="T2060" i="2"/>
  <c r="R2060" i="2" s="1"/>
  <c r="AB2059" i="2"/>
  <c r="AD2059" i="2" s="1"/>
  <c r="Z2059" i="2"/>
  <c r="T2059" i="2"/>
  <c r="R2059" i="2" s="1"/>
  <c r="AB2058" i="2"/>
  <c r="AD2058" i="2" s="1"/>
  <c r="Z2058" i="2"/>
  <c r="T2058" i="2"/>
  <c r="R2058" i="2"/>
  <c r="AB2057" i="2"/>
  <c r="AD2057" i="2" s="1"/>
  <c r="Z2057" i="2"/>
  <c r="T2057" i="2"/>
  <c r="R2057" i="2"/>
  <c r="AD2056" i="2"/>
  <c r="AB2056" i="2"/>
  <c r="Z2056" i="2"/>
  <c r="T2056" i="2"/>
  <c r="R2056" i="2"/>
  <c r="AB2055" i="2"/>
  <c r="AD2055" i="2" s="1"/>
  <c r="Z2055" i="2"/>
  <c r="T2055" i="2"/>
  <c r="R2055" i="2" s="1"/>
  <c r="AB2054" i="2"/>
  <c r="AD2054" i="2" s="1"/>
  <c r="Z2054" i="2"/>
  <c r="T2054" i="2"/>
  <c r="R2054" i="2"/>
  <c r="AB2053" i="2"/>
  <c r="AD2053" i="2" s="1"/>
  <c r="Z2053" i="2"/>
  <c r="T2053" i="2"/>
  <c r="R2053" i="2"/>
  <c r="AD2052" i="2"/>
  <c r="AB2052" i="2"/>
  <c r="Z2052" i="2"/>
  <c r="T2052" i="2"/>
  <c r="R2052" i="2"/>
  <c r="AB2051" i="2"/>
  <c r="AD2051" i="2" s="1"/>
  <c r="Z2051" i="2"/>
  <c r="T2051" i="2"/>
  <c r="R2051" i="2" s="1"/>
  <c r="AB2050" i="2"/>
  <c r="AD2050" i="2" s="1"/>
  <c r="Z2050" i="2"/>
  <c r="T2050" i="2"/>
  <c r="R2050" i="2"/>
  <c r="AB2049" i="2"/>
  <c r="AD2049" i="2" s="1"/>
  <c r="Z2049" i="2"/>
  <c r="T2049" i="2"/>
  <c r="R2049" i="2"/>
  <c r="AD2048" i="2"/>
  <c r="AB2048" i="2"/>
  <c r="Z2048" i="2"/>
  <c r="T2048" i="2"/>
  <c r="R2048" i="2"/>
  <c r="AB2047" i="2"/>
  <c r="AD2047" i="2" s="1"/>
  <c r="Z2047" i="2"/>
  <c r="T2047" i="2"/>
  <c r="R2047" i="2" s="1"/>
  <c r="AB2046" i="2"/>
  <c r="AD2046" i="2" s="1"/>
  <c r="Z2046" i="2"/>
  <c r="T2046" i="2"/>
  <c r="R2046" i="2"/>
  <c r="AD2045" i="2"/>
  <c r="AB2045" i="2"/>
  <c r="Z2045" i="2"/>
  <c r="T2045" i="2"/>
  <c r="R2045" i="2"/>
  <c r="AD2044" i="2"/>
  <c r="AB2044" i="2"/>
  <c r="Z2044" i="2"/>
  <c r="T2044" i="2"/>
  <c r="R2044" i="2" s="1"/>
  <c r="AB2043" i="2"/>
  <c r="AD2043" i="2" s="1"/>
  <c r="Z2043" i="2"/>
  <c r="T2043" i="2"/>
  <c r="R2043" i="2" s="1"/>
  <c r="AB2042" i="2"/>
  <c r="AD2042" i="2" s="1"/>
  <c r="Z2042" i="2"/>
  <c r="T2042" i="2"/>
  <c r="R2042" i="2"/>
  <c r="AB2041" i="2"/>
  <c r="AD2041" i="2" s="1"/>
  <c r="Z2041" i="2"/>
  <c r="T2041" i="2"/>
  <c r="R2041" i="2"/>
  <c r="AD2040" i="2"/>
  <c r="AB2040" i="2"/>
  <c r="Z2040" i="2"/>
  <c r="T2040" i="2"/>
  <c r="R2040" i="2"/>
  <c r="AB2039" i="2"/>
  <c r="AD2039" i="2" s="1"/>
  <c r="Z2039" i="2"/>
  <c r="T2039" i="2"/>
  <c r="R2039" i="2" s="1"/>
  <c r="AB2038" i="2"/>
  <c r="AD2038" i="2" s="1"/>
  <c r="Z2038" i="2"/>
  <c r="T2038" i="2"/>
  <c r="R2038" i="2"/>
  <c r="AB2037" i="2"/>
  <c r="AD2037" i="2" s="1"/>
  <c r="Z2037" i="2"/>
  <c r="T2037" i="2"/>
  <c r="R2037" i="2"/>
  <c r="AD2036" i="2"/>
  <c r="AB2036" i="2"/>
  <c r="Z2036" i="2"/>
  <c r="T2036" i="2"/>
  <c r="R2036" i="2"/>
  <c r="AB2035" i="2"/>
  <c r="AD2035" i="2" s="1"/>
  <c r="Z2035" i="2"/>
  <c r="T2035" i="2"/>
  <c r="R2035" i="2" s="1"/>
  <c r="AB2034" i="2"/>
  <c r="AD2034" i="2" s="1"/>
  <c r="Z2034" i="2"/>
  <c r="T2034" i="2"/>
  <c r="R2034" i="2"/>
  <c r="AD2033" i="2"/>
  <c r="AB2033" i="2"/>
  <c r="Z2033" i="2"/>
  <c r="T2033" i="2"/>
  <c r="R2033" i="2"/>
  <c r="AD2032" i="2"/>
  <c r="AB2032" i="2"/>
  <c r="Z2032" i="2"/>
  <c r="T2032" i="2"/>
  <c r="R2032" i="2" s="1"/>
  <c r="AB2031" i="2"/>
  <c r="AD2031" i="2" s="1"/>
  <c r="Z2031" i="2"/>
  <c r="T2031" i="2"/>
  <c r="R2031" i="2" s="1"/>
  <c r="AD2030" i="2"/>
  <c r="AB2030" i="2"/>
  <c r="Z2030" i="2"/>
  <c r="T2030" i="2"/>
  <c r="R2030" i="2"/>
  <c r="AB2029" i="2"/>
  <c r="AD2029" i="2" s="1"/>
  <c r="Z2029" i="2"/>
  <c r="T2029" i="2"/>
  <c r="R2029" i="2" s="1"/>
  <c r="AD2028" i="2"/>
  <c r="AB2028" i="2"/>
  <c r="Z2028" i="2"/>
  <c r="T2028" i="2"/>
  <c r="R2028" i="2"/>
  <c r="AB2027" i="2"/>
  <c r="AD2027" i="2" s="1"/>
  <c r="Z2027" i="2"/>
  <c r="T2027" i="2"/>
  <c r="R2027" i="2" s="1"/>
  <c r="AB2026" i="2"/>
  <c r="AD2026" i="2" s="1"/>
  <c r="Z2026" i="2"/>
  <c r="T2026" i="2"/>
  <c r="R2026" i="2"/>
  <c r="AB2025" i="2"/>
  <c r="AD2025" i="2" s="1"/>
  <c r="Z2025" i="2"/>
  <c r="T2025" i="2"/>
  <c r="R2025" i="2"/>
  <c r="AD2024" i="2"/>
  <c r="AB2024" i="2"/>
  <c r="Z2024" i="2"/>
  <c r="T2024" i="2"/>
  <c r="R2024" i="2"/>
  <c r="AB2023" i="2"/>
  <c r="AD2023" i="2" s="1"/>
  <c r="Z2023" i="2"/>
  <c r="T2023" i="2"/>
  <c r="R2023" i="2" s="1"/>
  <c r="AD2022" i="2"/>
  <c r="AB2022" i="2"/>
  <c r="Z2022" i="2"/>
  <c r="T2022" i="2"/>
  <c r="R2022" i="2"/>
  <c r="AB2021" i="2"/>
  <c r="AD2021" i="2" s="1"/>
  <c r="Z2021" i="2"/>
  <c r="T2021" i="2"/>
  <c r="R2021" i="2" s="1"/>
  <c r="AD2020" i="2"/>
  <c r="AB2020" i="2"/>
  <c r="Z2020" i="2"/>
  <c r="T2020" i="2"/>
  <c r="R2020" i="2"/>
  <c r="AB2019" i="2"/>
  <c r="AD2019" i="2" s="1"/>
  <c r="Z2019" i="2"/>
  <c r="T2019" i="2"/>
  <c r="R2019" i="2" s="1"/>
  <c r="AB2018" i="2"/>
  <c r="AD2018" i="2" s="1"/>
  <c r="Z2018" i="2"/>
  <c r="T2018" i="2"/>
  <c r="R2018" i="2"/>
  <c r="AB2017" i="2"/>
  <c r="AD2017" i="2" s="1"/>
  <c r="Z2017" i="2"/>
  <c r="T2017" i="2"/>
  <c r="R2017" i="2"/>
  <c r="AD2016" i="2"/>
  <c r="AB2016" i="2"/>
  <c r="Z2016" i="2"/>
  <c r="T2016" i="2"/>
  <c r="R2016" i="2"/>
  <c r="AB2015" i="2"/>
  <c r="AD2015" i="2" s="1"/>
  <c r="Z2015" i="2"/>
  <c r="T2015" i="2"/>
  <c r="R2015" i="2" s="1"/>
  <c r="AD2014" i="2"/>
  <c r="AB2014" i="2"/>
  <c r="Z2014" i="2"/>
  <c r="T2014" i="2"/>
  <c r="R2014" i="2"/>
  <c r="AB2013" i="2"/>
  <c r="AD2013" i="2" s="1"/>
  <c r="Z2013" i="2"/>
  <c r="T2013" i="2"/>
  <c r="R2013" i="2" s="1"/>
  <c r="AD2012" i="2"/>
  <c r="AB2012" i="2"/>
  <c r="Z2012" i="2"/>
  <c r="T2012" i="2"/>
  <c r="R2012" i="2"/>
  <c r="AB2011" i="2"/>
  <c r="AD2011" i="2" s="1"/>
  <c r="Z2011" i="2"/>
  <c r="T2011" i="2"/>
  <c r="R2011" i="2" s="1"/>
  <c r="AB2010" i="2"/>
  <c r="AD2010" i="2" s="1"/>
  <c r="Z2010" i="2"/>
  <c r="T2010" i="2"/>
  <c r="R2010" i="2"/>
  <c r="AB2009" i="2"/>
  <c r="AD2009" i="2" s="1"/>
  <c r="Z2009" i="2"/>
  <c r="T2009" i="2"/>
  <c r="R2009" i="2"/>
  <c r="AD2008" i="2"/>
  <c r="AB2008" i="2"/>
  <c r="Z2008" i="2"/>
  <c r="T2008" i="2"/>
  <c r="R2008" i="2"/>
  <c r="AB2007" i="2"/>
  <c r="AD2007" i="2" s="1"/>
  <c r="Z2007" i="2"/>
  <c r="T2007" i="2"/>
  <c r="R2007" i="2" s="1"/>
  <c r="AD2006" i="2"/>
  <c r="AB2006" i="2"/>
  <c r="Z2006" i="2"/>
  <c r="T2006" i="2"/>
  <c r="R2006" i="2"/>
  <c r="AB2005" i="2"/>
  <c r="AD2005" i="2" s="1"/>
  <c r="Z2005" i="2"/>
  <c r="T2005" i="2"/>
  <c r="R2005" i="2" s="1"/>
  <c r="AD2004" i="2"/>
  <c r="AB2004" i="2"/>
  <c r="Z2004" i="2"/>
  <c r="T2004" i="2"/>
  <c r="R2004" i="2"/>
  <c r="AB2003" i="2"/>
  <c r="AD2003" i="2" s="1"/>
  <c r="Z2003" i="2"/>
  <c r="T2003" i="2"/>
  <c r="R2003" i="2" s="1"/>
  <c r="AB2002" i="2"/>
  <c r="AD2002" i="2" s="1"/>
  <c r="Z2002" i="2"/>
  <c r="T2002" i="2"/>
  <c r="R2002" i="2"/>
  <c r="AD2001" i="2"/>
  <c r="AB2001" i="2"/>
  <c r="Z2001" i="2"/>
  <c r="T2001" i="2"/>
  <c r="R2001" i="2"/>
  <c r="AD2000" i="2"/>
  <c r="AB2000" i="2"/>
  <c r="Z2000" i="2"/>
  <c r="T2000" i="2"/>
  <c r="R2000" i="2" s="1"/>
  <c r="AB1999" i="2"/>
  <c r="AD1999" i="2" s="1"/>
  <c r="Z1999" i="2"/>
  <c r="T1999" i="2"/>
  <c r="R1999" i="2" s="1"/>
  <c r="AD1998" i="2"/>
  <c r="AB1998" i="2"/>
  <c r="Z1998" i="2"/>
  <c r="T1998" i="2"/>
  <c r="R1998" i="2"/>
  <c r="AB1997" i="2"/>
  <c r="AD1997" i="2" s="1"/>
  <c r="Z1997" i="2"/>
  <c r="T1997" i="2"/>
  <c r="R1997" i="2" s="1"/>
  <c r="AD1996" i="2"/>
  <c r="AB1996" i="2"/>
  <c r="Z1996" i="2"/>
  <c r="T1996" i="2"/>
  <c r="R1996" i="2"/>
  <c r="AB1995" i="2"/>
  <c r="AD1995" i="2" s="1"/>
  <c r="Z1995" i="2"/>
  <c r="T1995" i="2"/>
  <c r="R1995" i="2" s="1"/>
  <c r="AB1994" i="2"/>
  <c r="AD1994" i="2" s="1"/>
  <c r="Z1994" i="2"/>
  <c r="T1994" i="2"/>
  <c r="R1994" i="2"/>
  <c r="AB1993" i="2"/>
  <c r="AD1993" i="2" s="1"/>
  <c r="Z1993" i="2"/>
  <c r="T1993" i="2"/>
  <c r="R1993" i="2"/>
  <c r="AD1992" i="2"/>
  <c r="AB1992" i="2"/>
  <c r="Z1992" i="2"/>
  <c r="T1992" i="2"/>
  <c r="R1992" i="2"/>
  <c r="AB1991" i="2"/>
  <c r="AD1991" i="2" s="1"/>
  <c r="Z1991" i="2"/>
  <c r="T1991" i="2"/>
  <c r="R1991" i="2" s="1"/>
  <c r="AD1990" i="2"/>
  <c r="AB1990" i="2"/>
  <c r="Z1990" i="2"/>
  <c r="T1990" i="2"/>
  <c r="R1990" i="2"/>
  <c r="AB1989" i="2"/>
  <c r="AD1989" i="2" s="1"/>
  <c r="Z1989" i="2"/>
  <c r="T1989" i="2"/>
  <c r="R1989" i="2" s="1"/>
  <c r="AD1988" i="2"/>
  <c r="AB1988" i="2"/>
  <c r="Z1988" i="2"/>
  <c r="T1988" i="2"/>
  <c r="R1988" i="2"/>
  <c r="AB1987" i="2"/>
  <c r="AD1987" i="2" s="1"/>
  <c r="Z1987" i="2"/>
  <c r="T1987" i="2"/>
  <c r="R1987" i="2" s="1"/>
  <c r="AB1986" i="2"/>
  <c r="AD1986" i="2" s="1"/>
  <c r="Z1986" i="2"/>
  <c r="T1986" i="2"/>
  <c r="R1986" i="2"/>
  <c r="AD1985" i="2"/>
  <c r="AB1985" i="2"/>
  <c r="Z1985" i="2"/>
  <c r="T1985" i="2"/>
  <c r="R1985" i="2"/>
  <c r="AD1984" i="2"/>
  <c r="AB1984" i="2"/>
  <c r="Z1984" i="2"/>
  <c r="T1984" i="2"/>
  <c r="R1984" i="2" s="1"/>
  <c r="AB1983" i="2"/>
  <c r="AD1983" i="2" s="1"/>
  <c r="Z1983" i="2"/>
  <c r="T1983" i="2"/>
  <c r="R1983" i="2" s="1"/>
  <c r="AD1982" i="2"/>
  <c r="AB1982" i="2"/>
  <c r="Z1982" i="2"/>
  <c r="T1982" i="2"/>
  <c r="R1982" i="2"/>
  <c r="AB1981" i="2"/>
  <c r="AD1981" i="2" s="1"/>
  <c r="Z1981" i="2"/>
  <c r="T1981" i="2"/>
  <c r="R1981" i="2" s="1"/>
  <c r="AD1980" i="2"/>
  <c r="AB1980" i="2"/>
  <c r="Z1980" i="2"/>
  <c r="T1980" i="2"/>
  <c r="R1980" i="2"/>
  <c r="AB1979" i="2"/>
  <c r="AD1979" i="2" s="1"/>
  <c r="Z1979" i="2"/>
  <c r="T1979" i="2"/>
  <c r="R1979" i="2" s="1"/>
  <c r="AB1978" i="2"/>
  <c r="AD1978" i="2" s="1"/>
  <c r="Z1978" i="2"/>
  <c r="T1978" i="2"/>
  <c r="R1978" i="2"/>
  <c r="AB1977" i="2"/>
  <c r="AD1977" i="2" s="1"/>
  <c r="Z1977" i="2"/>
  <c r="T1977" i="2"/>
  <c r="R1977" i="2"/>
  <c r="AD1976" i="2"/>
  <c r="AB1976" i="2"/>
  <c r="Z1976" i="2"/>
  <c r="T1976" i="2"/>
  <c r="R1976" i="2"/>
  <c r="AB1975" i="2"/>
  <c r="AD1975" i="2" s="1"/>
  <c r="Z1975" i="2"/>
  <c r="T1975" i="2"/>
  <c r="R1975" i="2" s="1"/>
  <c r="AD1974" i="2"/>
  <c r="AB1974" i="2"/>
  <c r="Z1974" i="2"/>
  <c r="T1974" i="2"/>
  <c r="R1974" i="2"/>
  <c r="AB1973" i="2"/>
  <c r="AD1973" i="2" s="1"/>
  <c r="Z1973" i="2"/>
  <c r="T1973" i="2"/>
  <c r="R1973" i="2" s="1"/>
  <c r="AD1972" i="2"/>
  <c r="AB1972" i="2"/>
  <c r="Z1972" i="2"/>
  <c r="T1972" i="2"/>
  <c r="R1972" i="2"/>
  <c r="AB1971" i="2"/>
  <c r="AD1971" i="2" s="1"/>
  <c r="Z1971" i="2"/>
  <c r="T1971" i="2"/>
  <c r="R1971" i="2" s="1"/>
  <c r="AB1970" i="2"/>
  <c r="AD1970" i="2" s="1"/>
  <c r="Z1970" i="2"/>
  <c r="T1970" i="2"/>
  <c r="R1970" i="2"/>
  <c r="AD1969" i="2"/>
  <c r="AB1969" i="2"/>
  <c r="Z1969" i="2"/>
  <c r="T1969" i="2"/>
  <c r="R1969" i="2"/>
  <c r="AD1968" i="2"/>
  <c r="AB1968" i="2"/>
  <c r="Z1968" i="2"/>
  <c r="T1968" i="2"/>
  <c r="R1968" i="2" s="1"/>
  <c r="AB1967" i="2"/>
  <c r="AD1967" i="2" s="1"/>
  <c r="Z1967" i="2"/>
  <c r="T1967" i="2"/>
  <c r="R1967" i="2" s="1"/>
  <c r="AD1966" i="2"/>
  <c r="AB1966" i="2"/>
  <c r="Z1966" i="2"/>
  <c r="T1966" i="2"/>
  <c r="R1966" i="2"/>
  <c r="AB1965" i="2"/>
  <c r="AD1965" i="2" s="1"/>
  <c r="Z1965" i="2"/>
  <c r="T1965" i="2"/>
  <c r="R1965" i="2" s="1"/>
  <c r="AD1964" i="2"/>
  <c r="AB1964" i="2"/>
  <c r="Z1964" i="2"/>
  <c r="T1964" i="2"/>
  <c r="R1964" i="2"/>
  <c r="AB1963" i="2"/>
  <c r="AD1963" i="2" s="1"/>
  <c r="Z1963" i="2"/>
  <c r="T1963" i="2"/>
  <c r="R1963" i="2" s="1"/>
  <c r="AB1962" i="2"/>
  <c r="AD1962" i="2" s="1"/>
  <c r="Z1962" i="2"/>
  <c r="T1962" i="2"/>
  <c r="R1962" i="2"/>
  <c r="AB1961" i="2"/>
  <c r="AD1961" i="2" s="1"/>
  <c r="Z1961" i="2"/>
  <c r="T1961" i="2"/>
  <c r="R1961" i="2"/>
  <c r="AD1960" i="2"/>
  <c r="AB1960" i="2"/>
  <c r="Z1960" i="2"/>
  <c r="T1960" i="2"/>
  <c r="R1960" i="2"/>
  <c r="AB1959" i="2"/>
  <c r="AD1959" i="2" s="1"/>
  <c r="Z1959" i="2"/>
  <c r="T1959" i="2"/>
  <c r="R1959" i="2" s="1"/>
  <c r="AB1958" i="2"/>
  <c r="AD1958" i="2" s="1"/>
  <c r="Z1958" i="2"/>
  <c r="T1958" i="2"/>
  <c r="R1958" i="2"/>
  <c r="AD1957" i="2"/>
  <c r="AB1957" i="2"/>
  <c r="Z1957" i="2"/>
  <c r="T1957" i="2"/>
  <c r="R1957" i="2"/>
  <c r="AD1956" i="2"/>
  <c r="AB1956" i="2"/>
  <c r="Z1956" i="2"/>
  <c r="T1956" i="2"/>
  <c r="R1956" i="2" s="1"/>
  <c r="AB1955" i="2"/>
  <c r="AD1955" i="2" s="1"/>
  <c r="Z1955" i="2"/>
  <c r="T1955" i="2"/>
  <c r="R1955" i="2" s="1"/>
  <c r="AB1954" i="2"/>
  <c r="AD1954" i="2" s="1"/>
  <c r="Z1954" i="2"/>
  <c r="T1954" i="2"/>
  <c r="R1954" i="2"/>
  <c r="AB1953" i="2"/>
  <c r="AD1953" i="2" s="1"/>
  <c r="Z1953" i="2"/>
  <c r="T1953" i="2"/>
  <c r="R1953" i="2"/>
  <c r="AD1952" i="2"/>
  <c r="AB1952" i="2"/>
  <c r="Z1952" i="2"/>
  <c r="T1952" i="2"/>
  <c r="R1952" i="2"/>
  <c r="AB1951" i="2"/>
  <c r="AD1951" i="2" s="1"/>
  <c r="Z1951" i="2"/>
  <c r="T1951" i="2"/>
  <c r="R1951" i="2" s="1"/>
  <c r="AB1950" i="2"/>
  <c r="AD1950" i="2" s="1"/>
  <c r="Z1950" i="2"/>
  <c r="T1950" i="2"/>
  <c r="R1950" i="2"/>
  <c r="AD1949" i="2"/>
  <c r="AB1949" i="2"/>
  <c r="Z1949" i="2"/>
  <c r="T1949" i="2"/>
  <c r="R1949" i="2"/>
  <c r="AD1948" i="2"/>
  <c r="AB1948" i="2"/>
  <c r="Z1948" i="2"/>
  <c r="T1948" i="2"/>
  <c r="R1948" i="2" s="1"/>
  <c r="AB1947" i="2"/>
  <c r="AD1947" i="2" s="1"/>
  <c r="Z1947" i="2"/>
  <c r="T1947" i="2"/>
  <c r="R1947" i="2" s="1"/>
  <c r="AB1946" i="2"/>
  <c r="AD1946" i="2" s="1"/>
  <c r="Z1946" i="2"/>
  <c r="T1946" i="2"/>
  <c r="R1946" i="2"/>
  <c r="AB1945" i="2"/>
  <c r="AD1945" i="2" s="1"/>
  <c r="Z1945" i="2"/>
  <c r="T1945" i="2"/>
  <c r="R1945" i="2"/>
  <c r="AD1944" i="2"/>
  <c r="AB1944" i="2"/>
  <c r="Z1944" i="2"/>
  <c r="T1944" i="2"/>
  <c r="R1944" i="2"/>
  <c r="AB1943" i="2"/>
  <c r="AD1943" i="2" s="1"/>
  <c r="Z1943" i="2"/>
  <c r="T1943" i="2"/>
  <c r="R1943" i="2" s="1"/>
  <c r="AB1942" i="2"/>
  <c r="AD1942" i="2" s="1"/>
  <c r="Z1942" i="2"/>
  <c r="T1942" i="2"/>
  <c r="R1942" i="2"/>
  <c r="AD1941" i="2"/>
  <c r="AB1941" i="2"/>
  <c r="Z1941" i="2"/>
  <c r="T1941" i="2"/>
  <c r="R1941" i="2"/>
  <c r="AD1940" i="2"/>
  <c r="AB1940" i="2"/>
  <c r="Z1940" i="2"/>
  <c r="T1940" i="2"/>
  <c r="R1940" i="2" s="1"/>
  <c r="AB1939" i="2"/>
  <c r="AD1939" i="2" s="1"/>
  <c r="Z1939" i="2"/>
  <c r="T1939" i="2"/>
  <c r="R1939" i="2" s="1"/>
  <c r="AB1938" i="2"/>
  <c r="AD1938" i="2" s="1"/>
  <c r="Z1938" i="2"/>
  <c r="T1938" i="2"/>
  <c r="R1938" i="2"/>
  <c r="AB1937" i="2"/>
  <c r="AD1937" i="2" s="1"/>
  <c r="Z1937" i="2"/>
  <c r="T1937" i="2"/>
  <c r="R1937" i="2"/>
  <c r="AD1936" i="2"/>
  <c r="AB1936" i="2"/>
  <c r="Z1936" i="2"/>
  <c r="T1936" i="2"/>
  <c r="R1936" i="2"/>
  <c r="AB1935" i="2"/>
  <c r="AD1935" i="2" s="1"/>
  <c r="Z1935" i="2"/>
  <c r="T1935" i="2"/>
  <c r="R1935" i="2" s="1"/>
  <c r="AB1934" i="2"/>
  <c r="AD1934" i="2" s="1"/>
  <c r="Z1934" i="2"/>
  <c r="T1934" i="2"/>
  <c r="R1934" i="2"/>
  <c r="AD1933" i="2"/>
  <c r="AB1933" i="2"/>
  <c r="Z1933" i="2"/>
  <c r="T1933" i="2"/>
  <c r="R1933" i="2"/>
  <c r="AD1932" i="2"/>
  <c r="AB1932" i="2"/>
  <c r="Z1932" i="2"/>
  <c r="T1932" i="2"/>
  <c r="R1932" i="2" s="1"/>
  <c r="AB1931" i="2"/>
  <c r="AD1931" i="2" s="1"/>
  <c r="Z1931" i="2"/>
  <c r="T1931" i="2"/>
  <c r="R1931" i="2" s="1"/>
  <c r="AB1930" i="2"/>
  <c r="AD1930" i="2" s="1"/>
  <c r="Z1930" i="2"/>
  <c r="T1930" i="2"/>
  <c r="R1930" i="2"/>
  <c r="AB1929" i="2"/>
  <c r="AD1929" i="2" s="1"/>
  <c r="Z1929" i="2"/>
  <c r="T1929" i="2"/>
  <c r="R1929" i="2"/>
  <c r="AD1928" i="2"/>
  <c r="AB1928" i="2"/>
  <c r="Z1928" i="2"/>
  <c r="T1928" i="2"/>
  <c r="R1928" i="2"/>
  <c r="AB1927" i="2"/>
  <c r="AD1927" i="2" s="1"/>
  <c r="Z1927" i="2"/>
  <c r="T1927" i="2"/>
  <c r="R1927" i="2" s="1"/>
  <c r="AB1926" i="2"/>
  <c r="AD1926" i="2" s="1"/>
  <c r="Z1926" i="2"/>
  <c r="T1926" i="2"/>
  <c r="R1926" i="2"/>
  <c r="AD1925" i="2"/>
  <c r="AB1925" i="2"/>
  <c r="Z1925" i="2"/>
  <c r="T1925" i="2"/>
  <c r="R1925" i="2"/>
  <c r="AD1924" i="2"/>
  <c r="AB1924" i="2"/>
  <c r="Z1924" i="2"/>
  <c r="T1924" i="2"/>
  <c r="R1924" i="2" s="1"/>
  <c r="AB1923" i="2"/>
  <c r="AD1923" i="2" s="1"/>
  <c r="Z1923" i="2"/>
  <c r="T1923" i="2"/>
  <c r="R1923" i="2" s="1"/>
  <c r="AB1922" i="2"/>
  <c r="AD1922" i="2" s="1"/>
  <c r="Z1922" i="2"/>
  <c r="T1922" i="2"/>
  <c r="R1922" i="2"/>
  <c r="AB1921" i="2"/>
  <c r="AD1921" i="2" s="1"/>
  <c r="Z1921" i="2"/>
  <c r="T1921" i="2"/>
  <c r="R1921" i="2"/>
  <c r="AD1920" i="2"/>
  <c r="AB1920" i="2"/>
  <c r="Z1920" i="2"/>
  <c r="T1920" i="2"/>
  <c r="R1920" i="2"/>
  <c r="AB1919" i="2"/>
  <c r="AD1919" i="2" s="1"/>
  <c r="Z1919" i="2"/>
  <c r="T1919" i="2"/>
  <c r="R1919" i="2" s="1"/>
  <c r="AB1918" i="2"/>
  <c r="AD1918" i="2" s="1"/>
  <c r="Z1918" i="2"/>
  <c r="T1918" i="2"/>
  <c r="R1918" i="2"/>
  <c r="AD1917" i="2"/>
  <c r="AB1917" i="2"/>
  <c r="Z1917" i="2"/>
  <c r="T1917" i="2"/>
  <c r="R1917" i="2"/>
  <c r="AD1916" i="2"/>
  <c r="AB1916" i="2"/>
  <c r="Z1916" i="2"/>
  <c r="T1916" i="2"/>
  <c r="R1916" i="2" s="1"/>
  <c r="AB1915" i="2"/>
  <c r="AD1915" i="2" s="1"/>
  <c r="Z1915" i="2"/>
  <c r="T1915" i="2"/>
  <c r="R1915" i="2" s="1"/>
  <c r="AB1914" i="2"/>
  <c r="AD1914" i="2" s="1"/>
  <c r="Z1914" i="2"/>
  <c r="T1914" i="2"/>
  <c r="R1914" i="2"/>
  <c r="AB1913" i="2"/>
  <c r="AD1913" i="2" s="1"/>
  <c r="Z1913" i="2"/>
  <c r="T1913" i="2"/>
  <c r="R1913" i="2"/>
  <c r="AD1912" i="2"/>
  <c r="AB1912" i="2"/>
  <c r="Z1912" i="2"/>
  <c r="T1912" i="2"/>
  <c r="R1912" i="2"/>
  <c r="AB1911" i="2"/>
  <c r="AD1911" i="2" s="1"/>
  <c r="Z1911" i="2"/>
  <c r="T1911" i="2"/>
  <c r="R1911" i="2" s="1"/>
  <c r="AB1910" i="2"/>
  <c r="AD1910" i="2" s="1"/>
  <c r="Z1910" i="2"/>
  <c r="T1910" i="2"/>
  <c r="R1910" i="2"/>
  <c r="AD1909" i="2"/>
  <c r="AB1909" i="2"/>
  <c r="Z1909" i="2"/>
  <c r="T1909" i="2"/>
  <c r="R1909" i="2"/>
  <c r="AD1908" i="2"/>
  <c r="AB1908" i="2"/>
  <c r="Z1908" i="2"/>
  <c r="T1908" i="2"/>
  <c r="R1908" i="2" s="1"/>
  <c r="AB1907" i="2"/>
  <c r="AD1907" i="2" s="1"/>
  <c r="Z1907" i="2"/>
  <c r="T1907" i="2"/>
  <c r="R1907" i="2" s="1"/>
  <c r="AB1906" i="2"/>
  <c r="AD1906" i="2" s="1"/>
  <c r="Z1906" i="2"/>
  <c r="T1906" i="2"/>
  <c r="R1906" i="2"/>
  <c r="AB1905" i="2"/>
  <c r="AD1905" i="2" s="1"/>
  <c r="Z1905" i="2"/>
  <c r="T1905" i="2"/>
  <c r="R1905" i="2"/>
  <c r="AD1904" i="2"/>
  <c r="AB1904" i="2"/>
  <c r="Z1904" i="2"/>
  <c r="T1904" i="2"/>
  <c r="R1904" i="2"/>
  <c r="AB1903" i="2"/>
  <c r="AD1903" i="2" s="1"/>
  <c r="Z1903" i="2"/>
  <c r="T1903" i="2"/>
  <c r="R1903" i="2" s="1"/>
  <c r="AB1902" i="2"/>
  <c r="AD1902" i="2" s="1"/>
  <c r="Z1902" i="2"/>
  <c r="T1902" i="2"/>
  <c r="R1902" i="2"/>
  <c r="AD1901" i="2"/>
  <c r="AB1901" i="2"/>
  <c r="Z1901" i="2"/>
  <c r="T1901" i="2"/>
  <c r="R1901" i="2"/>
  <c r="AD1900" i="2"/>
  <c r="AB1900" i="2"/>
  <c r="Z1900" i="2"/>
  <c r="T1900" i="2"/>
  <c r="R1900" i="2" s="1"/>
  <c r="AB1899" i="2"/>
  <c r="AD1899" i="2" s="1"/>
  <c r="Z1899" i="2"/>
  <c r="T1899" i="2"/>
  <c r="R1899" i="2" s="1"/>
  <c r="AB1898" i="2"/>
  <c r="AD1898" i="2" s="1"/>
  <c r="Z1898" i="2"/>
  <c r="T1898" i="2"/>
  <c r="R1898" i="2"/>
  <c r="AB1897" i="2"/>
  <c r="AD1897" i="2" s="1"/>
  <c r="Z1897" i="2"/>
  <c r="T1897" i="2"/>
  <c r="R1897" i="2"/>
  <c r="AD1896" i="2"/>
  <c r="AB1896" i="2"/>
  <c r="Z1896" i="2"/>
  <c r="T1896" i="2"/>
  <c r="R1896" i="2"/>
  <c r="AB1895" i="2"/>
  <c r="AD1895" i="2" s="1"/>
  <c r="Z1895" i="2"/>
  <c r="T1895" i="2"/>
  <c r="R1895" i="2" s="1"/>
  <c r="AB1894" i="2"/>
  <c r="AD1894" i="2" s="1"/>
  <c r="Z1894" i="2"/>
  <c r="T1894" i="2"/>
  <c r="R1894" i="2"/>
  <c r="AD1893" i="2"/>
  <c r="AB1893" i="2"/>
  <c r="Z1893" i="2"/>
  <c r="T1893" i="2"/>
  <c r="R1893" i="2"/>
  <c r="AD1892" i="2"/>
  <c r="AB1892" i="2"/>
  <c r="Z1892" i="2"/>
  <c r="T1892" i="2"/>
  <c r="R1892" i="2" s="1"/>
  <c r="AB1891" i="2"/>
  <c r="AD1891" i="2" s="1"/>
  <c r="Z1891" i="2"/>
  <c r="T1891" i="2"/>
  <c r="R1891" i="2" s="1"/>
  <c r="AB1890" i="2"/>
  <c r="AD1890" i="2" s="1"/>
  <c r="Z1890" i="2"/>
  <c r="T1890" i="2"/>
  <c r="R1890" i="2"/>
  <c r="AB1889" i="2"/>
  <c r="AD1889" i="2" s="1"/>
  <c r="Z1889" i="2"/>
  <c r="T1889" i="2"/>
  <c r="R1889" i="2"/>
  <c r="AD1888" i="2"/>
  <c r="AB1888" i="2"/>
  <c r="Z1888" i="2"/>
  <c r="T1888" i="2"/>
  <c r="R1888" i="2"/>
  <c r="AB1887" i="2"/>
  <c r="AD1887" i="2" s="1"/>
  <c r="Z1887" i="2"/>
  <c r="T1887" i="2"/>
  <c r="R1887" i="2" s="1"/>
  <c r="AB1886" i="2"/>
  <c r="AD1886" i="2" s="1"/>
  <c r="Z1886" i="2"/>
  <c r="T1886" i="2"/>
  <c r="R1886" i="2"/>
  <c r="AD1885" i="2"/>
  <c r="AB1885" i="2"/>
  <c r="Z1885" i="2"/>
  <c r="T1885" i="2"/>
  <c r="R1885" i="2"/>
  <c r="AD1884" i="2"/>
  <c r="AB1884" i="2"/>
  <c r="Z1884" i="2"/>
  <c r="T1884" i="2"/>
  <c r="R1884" i="2" s="1"/>
  <c r="AB1883" i="2"/>
  <c r="AD1883" i="2" s="1"/>
  <c r="Z1883" i="2"/>
  <c r="T1883" i="2"/>
  <c r="R1883" i="2" s="1"/>
  <c r="AB1882" i="2"/>
  <c r="AD1882" i="2" s="1"/>
  <c r="Z1882" i="2"/>
  <c r="T1882" i="2"/>
  <c r="R1882" i="2"/>
  <c r="AB1881" i="2"/>
  <c r="AD1881" i="2" s="1"/>
  <c r="Z1881" i="2"/>
  <c r="T1881" i="2"/>
  <c r="R1881" i="2"/>
  <c r="AD1880" i="2"/>
  <c r="AB1880" i="2"/>
  <c r="Z1880" i="2"/>
  <c r="T1880" i="2"/>
  <c r="R1880" i="2"/>
  <c r="AB1879" i="2"/>
  <c r="AD1879" i="2" s="1"/>
  <c r="Z1879" i="2"/>
  <c r="T1879" i="2"/>
  <c r="R1879" i="2" s="1"/>
  <c r="AB1878" i="2"/>
  <c r="AD1878" i="2" s="1"/>
  <c r="Z1878" i="2"/>
  <c r="T1878" i="2"/>
  <c r="R1878" i="2"/>
  <c r="AD1877" i="2"/>
  <c r="AB1877" i="2"/>
  <c r="Z1877" i="2"/>
  <c r="T1877" i="2"/>
  <c r="R1877" i="2"/>
  <c r="AD1876" i="2"/>
  <c r="AB1876" i="2"/>
  <c r="Z1876" i="2"/>
  <c r="T1876" i="2"/>
  <c r="R1876" i="2" s="1"/>
  <c r="AB1875" i="2"/>
  <c r="AD1875" i="2" s="1"/>
  <c r="Z1875" i="2"/>
  <c r="T1875" i="2"/>
  <c r="R1875" i="2" s="1"/>
  <c r="AB1874" i="2"/>
  <c r="AD1874" i="2" s="1"/>
  <c r="Z1874" i="2"/>
  <c r="T1874" i="2"/>
  <c r="R1874" i="2"/>
  <c r="AB1873" i="2"/>
  <c r="AD1873" i="2" s="1"/>
  <c r="Z1873" i="2"/>
  <c r="T1873" i="2"/>
  <c r="R1873" i="2"/>
  <c r="AD1872" i="2"/>
  <c r="AB1872" i="2"/>
  <c r="Z1872" i="2"/>
  <c r="T1872" i="2"/>
  <c r="R1872" i="2"/>
  <c r="AB1871" i="2"/>
  <c r="AD1871" i="2" s="1"/>
  <c r="Z1871" i="2"/>
  <c r="T1871" i="2"/>
  <c r="R1871" i="2" s="1"/>
  <c r="AB1870" i="2"/>
  <c r="AD1870" i="2" s="1"/>
  <c r="Z1870" i="2"/>
  <c r="T1870" i="2"/>
  <c r="R1870" i="2"/>
  <c r="AD1869" i="2"/>
  <c r="AB1869" i="2"/>
  <c r="Z1869" i="2"/>
  <c r="T1869" i="2"/>
  <c r="R1869" i="2"/>
  <c r="AD1868" i="2"/>
  <c r="AB1868" i="2"/>
  <c r="Z1868" i="2"/>
  <c r="T1868" i="2"/>
  <c r="R1868" i="2" s="1"/>
  <c r="AB1867" i="2"/>
  <c r="AD1867" i="2" s="1"/>
  <c r="Z1867" i="2"/>
  <c r="T1867" i="2"/>
  <c r="R1867" i="2" s="1"/>
  <c r="AB1866" i="2"/>
  <c r="AD1866" i="2" s="1"/>
  <c r="Z1866" i="2"/>
  <c r="T1866" i="2"/>
  <c r="R1866" i="2"/>
  <c r="AB1865" i="2"/>
  <c r="AD1865" i="2" s="1"/>
  <c r="Z1865" i="2"/>
  <c r="T1865" i="2"/>
  <c r="R1865" i="2"/>
  <c r="AD1864" i="2"/>
  <c r="AB1864" i="2"/>
  <c r="Z1864" i="2"/>
  <c r="T1864" i="2"/>
  <c r="R1864" i="2"/>
  <c r="AB1863" i="2"/>
  <c r="AD1863" i="2" s="1"/>
  <c r="Z1863" i="2"/>
  <c r="T1863" i="2"/>
  <c r="R1863" i="2" s="1"/>
  <c r="AB1862" i="2"/>
  <c r="AD1862" i="2" s="1"/>
  <c r="Z1862" i="2"/>
  <c r="T1862" i="2"/>
  <c r="R1862" i="2"/>
  <c r="AD1861" i="2"/>
  <c r="AB1861" i="2"/>
  <c r="Z1861" i="2"/>
  <c r="T1861" i="2"/>
  <c r="R1861" i="2"/>
  <c r="AD1860" i="2"/>
  <c r="AB1860" i="2"/>
  <c r="Z1860" i="2"/>
  <c r="T1860" i="2"/>
  <c r="R1860" i="2" s="1"/>
  <c r="AB1859" i="2"/>
  <c r="AD1859" i="2" s="1"/>
  <c r="Z1859" i="2"/>
  <c r="T1859" i="2"/>
  <c r="R1859" i="2" s="1"/>
  <c r="AB1858" i="2"/>
  <c r="AD1858" i="2" s="1"/>
  <c r="Z1858" i="2"/>
  <c r="T1858" i="2"/>
  <c r="R1858" i="2"/>
  <c r="AB1857" i="2"/>
  <c r="AD1857" i="2" s="1"/>
  <c r="Z1857" i="2"/>
  <c r="T1857" i="2"/>
  <c r="R1857" i="2"/>
  <c r="AD1856" i="2"/>
  <c r="AB1856" i="2"/>
  <c r="Z1856" i="2"/>
  <c r="T1856" i="2"/>
  <c r="R1856" i="2"/>
  <c r="AB1855" i="2"/>
  <c r="AD1855" i="2" s="1"/>
  <c r="Z1855" i="2"/>
  <c r="T1855" i="2"/>
  <c r="R1855" i="2" s="1"/>
  <c r="AB1854" i="2"/>
  <c r="AD1854" i="2" s="1"/>
  <c r="Z1854" i="2"/>
  <c r="T1854" i="2"/>
  <c r="R1854" i="2"/>
  <c r="AD1853" i="2"/>
  <c r="AB1853" i="2"/>
  <c r="Z1853" i="2"/>
  <c r="T1853" i="2"/>
  <c r="R1853" i="2"/>
  <c r="AD1852" i="2"/>
  <c r="AB1852" i="2"/>
  <c r="Z1852" i="2"/>
  <c r="T1852" i="2"/>
  <c r="R1852" i="2" s="1"/>
  <c r="AB1851" i="2"/>
  <c r="AD1851" i="2" s="1"/>
  <c r="Z1851" i="2"/>
  <c r="T1851" i="2"/>
  <c r="R1851" i="2" s="1"/>
  <c r="AB1850" i="2"/>
  <c r="AD1850" i="2" s="1"/>
  <c r="Z1850" i="2"/>
  <c r="T1850" i="2"/>
  <c r="R1850" i="2"/>
  <c r="AB1849" i="2"/>
  <c r="AD1849" i="2" s="1"/>
  <c r="Z1849" i="2"/>
  <c r="T1849" i="2"/>
  <c r="R1849" i="2"/>
  <c r="AD1848" i="2"/>
  <c r="AB1848" i="2"/>
  <c r="Z1848" i="2"/>
  <c r="T1848" i="2"/>
  <c r="R1848" i="2"/>
  <c r="AB1847" i="2"/>
  <c r="AD1847" i="2" s="1"/>
  <c r="Z1847" i="2"/>
  <c r="T1847" i="2"/>
  <c r="R1847" i="2" s="1"/>
  <c r="AB1846" i="2"/>
  <c r="AD1846" i="2" s="1"/>
  <c r="Z1846" i="2"/>
  <c r="T1846" i="2"/>
  <c r="R1846" i="2"/>
  <c r="AD1845" i="2"/>
  <c r="AB1845" i="2"/>
  <c r="Z1845" i="2"/>
  <c r="T1845" i="2"/>
  <c r="R1845" i="2"/>
  <c r="AD1844" i="2"/>
  <c r="AB1844" i="2"/>
  <c r="Z1844" i="2"/>
  <c r="T1844" i="2"/>
  <c r="R1844" i="2" s="1"/>
  <c r="AB1843" i="2"/>
  <c r="AD1843" i="2" s="1"/>
  <c r="Z1843" i="2"/>
  <c r="T1843" i="2"/>
  <c r="R1843" i="2" s="1"/>
  <c r="AB1842" i="2"/>
  <c r="AD1842" i="2" s="1"/>
  <c r="Z1842" i="2"/>
  <c r="T1842" i="2"/>
  <c r="R1842" i="2"/>
  <c r="AB1841" i="2"/>
  <c r="AD1841" i="2" s="1"/>
  <c r="Z1841" i="2"/>
  <c r="T1841" i="2"/>
  <c r="R1841" i="2"/>
  <c r="AD1840" i="2"/>
  <c r="AB1840" i="2"/>
  <c r="Z1840" i="2"/>
  <c r="T1840" i="2"/>
  <c r="R1840" i="2"/>
  <c r="AB1839" i="2"/>
  <c r="AD1839" i="2" s="1"/>
  <c r="Z1839" i="2"/>
  <c r="T1839" i="2"/>
  <c r="R1839" i="2" s="1"/>
  <c r="AB1838" i="2"/>
  <c r="AD1838" i="2" s="1"/>
  <c r="Z1838" i="2"/>
  <c r="T1838" i="2"/>
  <c r="R1838" i="2"/>
  <c r="AD1837" i="2"/>
  <c r="AB1837" i="2"/>
  <c r="Z1837" i="2"/>
  <c r="T1837" i="2"/>
  <c r="R1837" i="2"/>
  <c r="AD1836" i="2"/>
  <c r="AB1836" i="2"/>
  <c r="Z1836" i="2"/>
  <c r="T1836" i="2"/>
  <c r="R1836" i="2" s="1"/>
  <c r="AB1835" i="2"/>
  <c r="AD1835" i="2" s="1"/>
  <c r="Z1835" i="2"/>
  <c r="T1835" i="2"/>
  <c r="R1835" i="2" s="1"/>
  <c r="AB1834" i="2"/>
  <c r="AD1834" i="2" s="1"/>
  <c r="Z1834" i="2"/>
  <c r="T1834" i="2"/>
  <c r="R1834" i="2"/>
  <c r="AB1833" i="2"/>
  <c r="AD1833" i="2" s="1"/>
  <c r="Z1833" i="2"/>
  <c r="T1833" i="2"/>
  <c r="R1833" i="2"/>
  <c r="AD1832" i="2"/>
  <c r="AB1832" i="2"/>
  <c r="Z1832" i="2"/>
  <c r="T1832" i="2"/>
  <c r="R1832" i="2"/>
  <c r="AB1831" i="2"/>
  <c r="AD1831" i="2" s="1"/>
  <c r="Z1831" i="2"/>
  <c r="T1831" i="2"/>
  <c r="R1831" i="2" s="1"/>
  <c r="AB1830" i="2"/>
  <c r="AD1830" i="2" s="1"/>
  <c r="Z1830" i="2"/>
  <c r="T1830" i="2"/>
  <c r="R1830" i="2"/>
  <c r="AD1829" i="2"/>
  <c r="AB1829" i="2"/>
  <c r="Z1829" i="2"/>
  <c r="T1829" i="2"/>
  <c r="R1829" i="2"/>
  <c r="AD1828" i="2"/>
  <c r="AB1828" i="2"/>
  <c r="Z1828" i="2"/>
  <c r="T1828" i="2"/>
  <c r="R1828" i="2" s="1"/>
  <c r="AB1827" i="2"/>
  <c r="AD1827" i="2" s="1"/>
  <c r="Z1827" i="2"/>
  <c r="T1827" i="2"/>
  <c r="R1827" i="2" s="1"/>
  <c r="AB1826" i="2"/>
  <c r="AD1826" i="2" s="1"/>
  <c r="Z1826" i="2"/>
  <c r="T1826" i="2"/>
  <c r="R1826" i="2"/>
  <c r="AB1825" i="2"/>
  <c r="AD1825" i="2" s="1"/>
  <c r="Z1825" i="2"/>
  <c r="T1825" i="2"/>
  <c r="R1825" i="2"/>
  <c r="AD1824" i="2"/>
  <c r="AB1824" i="2"/>
  <c r="Z1824" i="2"/>
  <c r="T1824" i="2"/>
  <c r="R1824" i="2"/>
  <c r="AB1823" i="2"/>
  <c r="AD1823" i="2" s="1"/>
  <c r="Z1823" i="2"/>
  <c r="T1823" i="2"/>
  <c r="R1823" i="2" s="1"/>
  <c r="AB1822" i="2"/>
  <c r="AD1822" i="2" s="1"/>
  <c r="Z1822" i="2"/>
  <c r="T1822" i="2"/>
  <c r="R1822" i="2"/>
  <c r="AD1821" i="2"/>
  <c r="AB1821" i="2"/>
  <c r="Z1821" i="2"/>
  <c r="T1821" i="2"/>
  <c r="R1821" i="2"/>
  <c r="AD1820" i="2"/>
  <c r="AB1820" i="2"/>
  <c r="Z1820" i="2"/>
  <c r="T1820" i="2"/>
  <c r="R1820" i="2" s="1"/>
  <c r="AB1819" i="2"/>
  <c r="AD1819" i="2" s="1"/>
  <c r="Z1819" i="2"/>
  <c r="T1819" i="2"/>
  <c r="R1819" i="2" s="1"/>
  <c r="AB1818" i="2"/>
  <c r="AD1818" i="2" s="1"/>
  <c r="Z1818" i="2"/>
  <c r="T1818" i="2"/>
  <c r="R1818" i="2"/>
  <c r="AB1817" i="2"/>
  <c r="AD1817" i="2" s="1"/>
  <c r="Z1817" i="2"/>
  <c r="T1817" i="2"/>
  <c r="R1817" i="2"/>
  <c r="AD1816" i="2"/>
  <c r="AB1816" i="2"/>
  <c r="Z1816" i="2"/>
  <c r="T1816" i="2"/>
  <c r="R1816" i="2"/>
  <c r="AB1815" i="2"/>
  <c r="AD1815" i="2" s="1"/>
  <c r="Z1815" i="2"/>
  <c r="T1815" i="2"/>
  <c r="R1815" i="2" s="1"/>
  <c r="AB1814" i="2"/>
  <c r="AD1814" i="2" s="1"/>
  <c r="Z1814" i="2"/>
  <c r="T1814" i="2"/>
  <c r="R1814" i="2"/>
  <c r="AD1813" i="2"/>
  <c r="AB1813" i="2"/>
  <c r="Z1813" i="2"/>
  <c r="T1813" i="2"/>
  <c r="R1813" i="2"/>
  <c r="AD1812" i="2"/>
  <c r="AB1812" i="2"/>
  <c r="Z1812" i="2"/>
  <c r="T1812" i="2"/>
  <c r="R1812" i="2" s="1"/>
  <c r="AB1811" i="2"/>
  <c r="AD1811" i="2" s="1"/>
  <c r="Z1811" i="2"/>
  <c r="T1811" i="2"/>
  <c r="R1811" i="2" s="1"/>
  <c r="AB1810" i="2"/>
  <c r="AD1810" i="2" s="1"/>
  <c r="Z1810" i="2"/>
  <c r="T1810" i="2"/>
  <c r="R1810" i="2"/>
  <c r="AB1809" i="2"/>
  <c r="AD1809" i="2" s="1"/>
  <c r="Z1809" i="2"/>
  <c r="T1809" i="2"/>
  <c r="R1809" i="2"/>
  <c r="AD1808" i="2"/>
  <c r="AB1808" i="2"/>
  <c r="Z1808" i="2"/>
  <c r="T1808" i="2"/>
  <c r="R1808" i="2"/>
  <c r="AB1807" i="2"/>
  <c r="AD1807" i="2" s="1"/>
  <c r="Z1807" i="2"/>
  <c r="T1807" i="2"/>
  <c r="R1807" i="2" s="1"/>
  <c r="AB1806" i="2"/>
  <c r="AD1806" i="2" s="1"/>
  <c r="Z1806" i="2"/>
  <c r="T1806" i="2"/>
  <c r="R1806" i="2"/>
  <c r="AD1805" i="2"/>
  <c r="AB1805" i="2"/>
  <c r="Z1805" i="2"/>
  <c r="T1805" i="2"/>
  <c r="R1805" i="2"/>
  <c r="AD1804" i="2"/>
  <c r="AB1804" i="2"/>
  <c r="Z1804" i="2"/>
  <c r="T1804" i="2"/>
  <c r="R1804" i="2" s="1"/>
  <c r="AB1803" i="2"/>
  <c r="AD1803" i="2" s="1"/>
  <c r="Z1803" i="2"/>
  <c r="T1803" i="2"/>
  <c r="R1803" i="2" s="1"/>
  <c r="AB1802" i="2"/>
  <c r="AD1802" i="2" s="1"/>
  <c r="Z1802" i="2"/>
  <c r="T1802" i="2"/>
  <c r="R1802" i="2"/>
  <c r="AB1801" i="2"/>
  <c r="AD1801" i="2" s="1"/>
  <c r="Z1801" i="2"/>
  <c r="T1801" i="2"/>
  <c r="R1801" i="2"/>
  <c r="AD1800" i="2"/>
  <c r="AB1800" i="2"/>
  <c r="Z1800" i="2"/>
  <c r="T1800" i="2"/>
  <c r="R1800" i="2"/>
  <c r="AB1799" i="2"/>
  <c r="AD1799" i="2" s="1"/>
  <c r="Z1799" i="2"/>
  <c r="T1799" i="2"/>
  <c r="R1799" i="2" s="1"/>
  <c r="AB1798" i="2"/>
  <c r="AD1798" i="2" s="1"/>
  <c r="Z1798" i="2"/>
  <c r="T1798" i="2"/>
  <c r="R1798" i="2"/>
  <c r="AD1797" i="2"/>
  <c r="AB1797" i="2"/>
  <c r="Z1797" i="2"/>
  <c r="T1797" i="2"/>
  <c r="R1797" i="2"/>
  <c r="AD1796" i="2"/>
  <c r="AB1796" i="2"/>
  <c r="Z1796" i="2"/>
  <c r="T1796" i="2"/>
  <c r="R1796" i="2" s="1"/>
  <c r="AB1795" i="2"/>
  <c r="AD1795" i="2" s="1"/>
  <c r="Z1795" i="2"/>
  <c r="T1795" i="2"/>
  <c r="R1795" i="2" s="1"/>
  <c r="AB1794" i="2"/>
  <c r="AD1794" i="2" s="1"/>
  <c r="Z1794" i="2"/>
  <c r="T1794" i="2"/>
  <c r="R1794" i="2"/>
  <c r="AB1793" i="2"/>
  <c r="AD1793" i="2" s="1"/>
  <c r="Z1793" i="2"/>
  <c r="T1793" i="2"/>
  <c r="R1793" i="2"/>
  <c r="AD1792" i="2"/>
  <c r="AB1792" i="2"/>
  <c r="Z1792" i="2"/>
  <c r="T1792" i="2"/>
  <c r="R1792" i="2"/>
  <c r="AB1791" i="2"/>
  <c r="AD1791" i="2" s="1"/>
  <c r="Z1791" i="2"/>
  <c r="T1791" i="2"/>
  <c r="R1791" i="2" s="1"/>
  <c r="AB1790" i="2"/>
  <c r="AD1790" i="2" s="1"/>
  <c r="Z1790" i="2"/>
  <c r="T1790" i="2"/>
  <c r="R1790" i="2"/>
  <c r="AD1789" i="2"/>
  <c r="AB1789" i="2"/>
  <c r="Z1789" i="2"/>
  <c r="T1789" i="2"/>
  <c r="R1789" i="2"/>
  <c r="AD1788" i="2"/>
  <c r="AB1788" i="2"/>
  <c r="Z1788" i="2"/>
  <c r="T1788" i="2"/>
  <c r="R1788" i="2" s="1"/>
  <c r="AB1787" i="2"/>
  <c r="AD1787" i="2" s="1"/>
  <c r="Z1787" i="2"/>
  <c r="T1787" i="2"/>
  <c r="R1787" i="2" s="1"/>
  <c r="AB1786" i="2"/>
  <c r="AD1786" i="2" s="1"/>
  <c r="Z1786" i="2"/>
  <c r="T1786" i="2"/>
  <c r="R1786" i="2"/>
  <c r="AB1785" i="2"/>
  <c r="AD1785" i="2" s="1"/>
  <c r="Z1785" i="2"/>
  <c r="T1785" i="2"/>
  <c r="R1785" i="2"/>
  <c r="AD1784" i="2"/>
  <c r="AB1784" i="2"/>
  <c r="Z1784" i="2"/>
  <c r="T1784" i="2"/>
  <c r="R1784" i="2"/>
  <c r="AB1783" i="2"/>
  <c r="AD1783" i="2" s="1"/>
  <c r="Z1783" i="2"/>
  <c r="T1783" i="2"/>
  <c r="R1783" i="2" s="1"/>
  <c r="AB1782" i="2"/>
  <c r="AD1782" i="2" s="1"/>
  <c r="Z1782" i="2"/>
  <c r="T1782" i="2"/>
  <c r="R1782" i="2"/>
  <c r="AD1781" i="2"/>
  <c r="AB1781" i="2"/>
  <c r="Z1781" i="2"/>
  <c r="T1781" i="2"/>
  <c r="R1781" i="2"/>
  <c r="AD1780" i="2"/>
  <c r="AB1780" i="2"/>
  <c r="Z1780" i="2"/>
  <c r="T1780" i="2"/>
  <c r="R1780" i="2" s="1"/>
  <c r="AB1779" i="2"/>
  <c r="AD1779" i="2" s="1"/>
  <c r="Z1779" i="2"/>
  <c r="T1779" i="2"/>
  <c r="R1779" i="2" s="1"/>
  <c r="AB1778" i="2"/>
  <c r="AD1778" i="2" s="1"/>
  <c r="Z1778" i="2"/>
  <c r="T1778" i="2"/>
  <c r="R1778" i="2"/>
  <c r="AB1777" i="2"/>
  <c r="AD1777" i="2" s="1"/>
  <c r="Z1777" i="2"/>
  <c r="T1777" i="2"/>
  <c r="R1777" i="2"/>
  <c r="AD1776" i="2"/>
  <c r="AB1776" i="2"/>
  <c r="Z1776" i="2"/>
  <c r="T1776" i="2"/>
  <c r="R1776" i="2"/>
  <c r="AB1775" i="2"/>
  <c r="AD1775" i="2" s="1"/>
  <c r="Z1775" i="2"/>
  <c r="T1775" i="2"/>
  <c r="R1775" i="2" s="1"/>
  <c r="AB1774" i="2"/>
  <c r="AD1774" i="2" s="1"/>
  <c r="Z1774" i="2"/>
  <c r="T1774" i="2"/>
  <c r="R1774" i="2"/>
  <c r="AD1773" i="2"/>
  <c r="AB1773" i="2"/>
  <c r="Z1773" i="2"/>
  <c r="T1773" i="2"/>
  <c r="R1773" i="2"/>
  <c r="AD1772" i="2"/>
  <c r="AB1772" i="2"/>
  <c r="Z1772" i="2"/>
  <c r="T1772" i="2"/>
  <c r="R1772" i="2" s="1"/>
  <c r="AB1771" i="2"/>
  <c r="AD1771" i="2" s="1"/>
  <c r="Z1771" i="2"/>
  <c r="T1771" i="2"/>
  <c r="R1771" i="2" s="1"/>
  <c r="AB1770" i="2"/>
  <c r="AD1770" i="2" s="1"/>
  <c r="Z1770" i="2"/>
  <c r="T1770" i="2"/>
  <c r="R1770" i="2"/>
  <c r="AB1769" i="2"/>
  <c r="AD1769" i="2" s="1"/>
  <c r="Z1769" i="2"/>
  <c r="T1769" i="2"/>
  <c r="R1769" i="2"/>
  <c r="AD1768" i="2"/>
  <c r="AB1768" i="2"/>
  <c r="Z1768" i="2"/>
  <c r="T1768" i="2"/>
  <c r="R1768" i="2"/>
  <c r="AB1767" i="2"/>
  <c r="AD1767" i="2" s="1"/>
  <c r="Z1767" i="2"/>
  <c r="T1767" i="2"/>
  <c r="R1767" i="2" s="1"/>
  <c r="AB1766" i="2"/>
  <c r="AD1766" i="2" s="1"/>
  <c r="Z1766" i="2"/>
  <c r="T1766" i="2"/>
  <c r="R1766" i="2"/>
  <c r="AD1765" i="2"/>
  <c r="AB1765" i="2"/>
  <c r="Z1765" i="2"/>
  <c r="T1765" i="2"/>
  <c r="R1765" i="2"/>
  <c r="AD1764" i="2"/>
  <c r="AB1764" i="2"/>
  <c r="Z1764" i="2"/>
  <c r="T1764" i="2"/>
  <c r="R1764" i="2" s="1"/>
  <c r="AB1763" i="2"/>
  <c r="AD1763" i="2" s="1"/>
  <c r="Z1763" i="2"/>
  <c r="T1763" i="2"/>
  <c r="R1763" i="2" s="1"/>
  <c r="AB1762" i="2"/>
  <c r="AD1762" i="2" s="1"/>
  <c r="Z1762" i="2"/>
  <c r="T1762" i="2"/>
  <c r="R1762" i="2"/>
  <c r="AB1761" i="2"/>
  <c r="AD1761" i="2" s="1"/>
  <c r="Z1761" i="2"/>
  <c r="T1761" i="2"/>
  <c r="R1761" i="2"/>
  <c r="AD1760" i="2"/>
  <c r="AB1760" i="2"/>
  <c r="Z1760" i="2"/>
  <c r="T1760" i="2"/>
  <c r="R1760" i="2"/>
  <c r="AB1759" i="2"/>
  <c r="AD1759" i="2" s="1"/>
  <c r="Z1759" i="2"/>
  <c r="T1759" i="2"/>
  <c r="R1759" i="2" s="1"/>
  <c r="AB1758" i="2"/>
  <c r="AD1758" i="2" s="1"/>
  <c r="Z1758" i="2"/>
  <c r="T1758" i="2"/>
  <c r="R1758" i="2"/>
  <c r="AD1757" i="2"/>
  <c r="AB1757" i="2"/>
  <c r="Z1757" i="2"/>
  <c r="T1757" i="2"/>
  <c r="R1757" i="2"/>
  <c r="AD1756" i="2"/>
  <c r="AB1756" i="2"/>
  <c r="Z1756" i="2"/>
  <c r="T1756" i="2"/>
  <c r="R1756" i="2" s="1"/>
  <c r="AB1755" i="2"/>
  <c r="AD1755" i="2" s="1"/>
  <c r="Z1755" i="2"/>
  <c r="T1755" i="2"/>
  <c r="R1755" i="2" s="1"/>
  <c r="AB1754" i="2"/>
  <c r="AD1754" i="2" s="1"/>
  <c r="Z1754" i="2"/>
  <c r="T1754" i="2"/>
  <c r="R1754" i="2"/>
  <c r="AB1753" i="2"/>
  <c r="AD1753" i="2" s="1"/>
  <c r="Z1753" i="2"/>
  <c r="T1753" i="2"/>
  <c r="R1753" i="2"/>
  <c r="AD1752" i="2"/>
  <c r="AB1752" i="2"/>
  <c r="Z1752" i="2"/>
  <c r="T1752" i="2"/>
  <c r="R1752" i="2"/>
  <c r="AB1751" i="2"/>
  <c r="AD1751" i="2" s="1"/>
  <c r="Z1751" i="2"/>
  <c r="T1751" i="2"/>
  <c r="R1751" i="2" s="1"/>
  <c r="AB1750" i="2"/>
  <c r="AD1750" i="2" s="1"/>
  <c r="Z1750" i="2"/>
  <c r="T1750" i="2"/>
  <c r="R1750" i="2"/>
  <c r="AD1749" i="2"/>
  <c r="AB1749" i="2"/>
  <c r="Z1749" i="2"/>
  <c r="T1749" i="2"/>
  <c r="R1749" i="2"/>
  <c r="AD1748" i="2"/>
  <c r="AB1748" i="2"/>
  <c r="Z1748" i="2"/>
  <c r="T1748" i="2"/>
  <c r="R1748" i="2" s="1"/>
  <c r="AB1747" i="2"/>
  <c r="AD1747" i="2" s="1"/>
  <c r="Z1747" i="2"/>
  <c r="T1747" i="2"/>
  <c r="R1747" i="2" s="1"/>
  <c r="AB1746" i="2"/>
  <c r="AD1746" i="2" s="1"/>
  <c r="Z1746" i="2"/>
  <c r="T1746" i="2"/>
  <c r="R1746" i="2"/>
  <c r="AB1745" i="2"/>
  <c r="AD1745" i="2" s="1"/>
  <c r="Z1745" i="2"/>
  <c r="T1745" i="2"/>
  <c r="R1745" i="2"/>
  <c r="AD1744" i="2"/>
  <c r="AB1744" i="2"/>
  <c r="Z1744" i="2"/>
  <c r="T1744" i="2"/>
  <c r="R1744" i="2"/>
  <c r="AB1743" i="2"/>
  <c r="AD1743" i="2" s="1"/>
  <c r="Z1743" i="2"/>
  <c r="T1743" i="2"/>
  <c r="R1743" i="2" s="1"/>
  <c r="AB1742" i="2"/>
  <c r="AD1742" i="2" s="1"/>
  <c r="Z1742" i="2"/>
  <c r="T1742" i="2"/>
  <c r="R1742" i="2"/>
  <c r="AD1741" i="2"/>
  <c r="AB1741" i="2"/>
  <c r="Z1741" i="2"/>
  <c r="T1741" i="2"/>
  <c r="R1741" i="2"/>
  <c r="AD1740" i="2"/>
  <c r="AB1740" i="2"/>
  <c r="Z1740" i="2"/>
  <c r="T1740" i="2"/>
  <c r="R1740" i="2" s="1"/>
  <c r="AB1739" i="2"/>
  <c r="AD1739" i="2" s="1"/>
  <c r="Z1739" i="2"/>
  <c r="T1739" i="2"/>
  <c r="R1739" i="2" s="1"/>
  <c r="AB1738" i="2"/>
  <c r="AD1738" i="2" s="1"/>
  <c r="Z1738" i="2"/>
  <c r="T1738" i="2"/>
  <c r="R1738" i="2"/>
  <c r="AB1737" i="2"/>
  <c r="AD1737" i="2" s="1"/>
  <c r="Z1737" i="2"/>
  <c r="T1737" i="2"/>
  <c r="R1737" i="2"/>
  <c r="AD1736" i="2"/>
  <c r="AB1736" i="2"/>
  <c r="Z1736" i="2"/>
  <c r="T1736" i="2"/>
  <c r="R1736" i="2"/>
  <c r="AB1735" i="2"/>
  <c r="AD1735" i="2" s="1"/>
  <c r="Z1735" i="2"/>
  <c r="T1735" i="2"/>
  <c r="R1735" i="2" s="1"/>
  <c r="AB1734" i="2"/>
  <c r="AD1734" i="2" s="1"/>
  <c r="Z1734" i="2"/>
  <c r="T1734" i="2"/>
  <c r="R1734" i="2"/>
  <c r="AD1733" i="2"/>
  <c r="AB1733" i="2"/>
  <c r="Z1733" i="2"/>
  <c r="T1733" i="2"/>
  <c r="R1733" i="2"/>
  <c r="AD1732" i="2"/>
  <c r="AB1732" i="2"/>
  <c r="Z1732" i="2"/>
  <c r="T1732" i="2"/>
  <c r="R1732" i="2" s="1"/>
  <c r="AB1731" i="2"/>
  <c r="AD1731" i="2" s="1"/>
  <c r="Z1731" i="2"/>
  <c r="T1731" i="2"/>
  <c r="R1731" i="2" s="1"/>
  <c r="AB1730" i="2"/>
  <c r="AD1730" i="2" s="1"/>
  <c r="Z1730" i="2"/>
  <c r="T1730" i="2"/>
  <c r="R1730" i="2"/>
  <c r="AB1729" i="2"/>
  <c r="AD1729" i="2" s="1"/>
  <c r="Z1729" i="2"/>
  <c r="T1729" i="2"/>
  <c r="R1729" i="2"/>
  <c r="AD1728" i="2"/>
  <c r="AB1728" i="2"/>
  <c r="Z1728" i="2"/>
  <c r="T1728" i="2"/>
  <c r="R1728" i="2"/>
  <c r="AB1727" i="2"/>
  <c r="AD1727" i="2" s="1"/>
  <c r="Z1727" i="2"/>
  <c r="T1727" i="2"/>
  <c r="R1727" i="2" s="1"/>
  <c r="AB1726" i="2"/>
  <c r="AD1726" i="2" s="1"/>
  <c r="Z1726" i="2"/>
  <c r="T1726" i="2"/>
  <c r="R1726" i="2"/>
  <c r="AD1725" i="2"/>
  <c r="AB1725" i="2"/>
  <c r="Z1725" i="2"/>
  <c r="T1725" i="2"/>
  <c r="R1725" i="2"/>
  <c r="AD1724" i="2"/>
  <c r="AB1724" i="2"/>
  <c r="Z1724" i="2"/>
  <c r="T1724" i="2"/>
  <c r="R1724" i="2" s="1"/>
  <c r="AB1723" i="2"/>
  <c r="AD1723" i="2" s="1"/>
  <c r="Z1723" i="2"/>
  <c r="T1723" i="2"/>
  <c r="R1723" i="2" s="1"/>
  <c r="AB1722" i="2"/>
  <c r="AD1722" i="2" s="1"/>
  <c r="Z1722" i="2"/>
  <c r="T1722" i="2"/>
  <c r="R1722" i="2"/>
  <c r="AB1721" i="2"/>
  <c r="AD1721" i="2" s="1"/>
  <c r="Z1721" i="2"/>
  <c r="T1721" i="2"/>
  <c r="R1721" i="2"/>
  <c r="AD1720" i="2"/>
  <c r="AB1720" i="2"/>
  <c r="Z1720" i="2"/>
  <c r="T1720" i="2"/>
  <c r="R1720" i="2"/>
  <c r="AB1719" i="2"/>
  <c r="AD1719" i="2" s="1"/>
  <c r="Z1719" i="2"/>
  <c r="T1719" i="2"/>
  <c r="R1719" i="2" s="1"/>
  <c r="AB1718" i="2"/>
  <c r="AD1718" i="2" s="1"/>
  <c r="Z1718" i="2"/>
  <c r="T1718" i="2"/>
  <c r="R1718" i="2"/>
  <c r="AD1717" i="2"/>
  <c r="AB1717" i="2"/>
  <c r="Z1717" i="2"/>
  <c r="T1717" i="2"/>
  <c r="R1717" i="2"/>
  <c r="AD1716" i="2"/>
  <c r="AB1716" i="2"/>
  <c r="Z1716" i="2"/>
  <c r="T1716" i="2"/>
  <c r="R1716" i="2" s="1"/>
  <c r="AB1715" i="2"/>
  <c r="AD1715" i="2" s="1"/>
  <c r="Z1715" i="2"/>
  <c r="T1715" i="2"/>
  <c r="R1715" i="2" s="1"/>
  <c r="AB1714" i="2"/>
  <c r="AD1714" i="2" s="1"/>
  <c r="Z1714" i="2"/>
  <c r="T1714" i="2"/>
  <c r="R1714" i="2"/>
  <c r="AB1713" i="2"/>
  <c r="AD1713" i="2" s="1"/>
  <c r="Z1713" i="2"/>
  <c r="T1713" i="2"/>
  <c r="R1713" i="2"/>
  <c r="AD1712" i="2"/>
  <c r="AB1712" i="2"/>
  <c r="Z1712" i="2"/>
  <c r="T1712" i="2"/>
  <c r="R1712" i="2"/>
  <c r="AB1711" i="2"/>
  <c r="AD1711" i="2" s="1"/>
  <c r="Z1711" i="2"/>
  <c r="T1711" i="2"/>
  <c r="R1711" i="2" s="1"/>
  <c r="AB1710" i="2"/>
  <c r="AD1710" i="2" s="1"/>
  <c r="Z1710" i="2"/>
  <c r="T1710" i="2"/>
  <c r="R1710" i="2"/>
  <c r="AD1709" i="2"/>
  <c r="AB1709" i="2"/>
  <c r="Z1709" i="2"/>
  <c r="T1709" i="2"/>
  <c r="R1709" i="2"/>
  <c r="AD1708" i="2"/>
  <c r="AB1708" i="2"/>
  <c r="Z1708" i="2"/>
  <c r="T1708" i="2"/>
  <c r="R1708" i="2" s="1"/>
  <c r="AB1707" i="2"/>
  <c r="AD1707" i="2" s="1"/>
  <c r="Z1707" i="2"/>
  <c r="T1707" i="2"/>
  <c r="R1707" i="2" s="1"/>
  <c r="AB1706" i="2"/>
  <c r="AD1706" i="2" s="1"/>
  <c r="Z1706" i="2"/>
  <c r="T1706" i="2"/>
  <c r="R1706" i="2"/>
  <c r="AB1705" i="2"/>
  <c r="AD1705" i="2" s="1"/>
  <c r="Z1705" i="2"/>
  <c r="T1705" i="2"/>
  <c r="R1705" i="2"/>
  <c r="AD1704" i="2"/>
  <c r="AB1704" i="2"/>
  <c r="Z1704" i="2"/>
  <c r="T1704" i="2"/>
  <c r="R1704" i="2"/>
  <c r="AB1703" i="2"/>
  <c r="AD1703" i="2" s="1"/>
  <c r="Z1703" i="2"/>
  <c r="T1703" i="2"/>
  <c r="R1703" i="2" s="1"/>
  <c r="AB1702" i="2"/>
  <c r="AD1702" i="2" s="1"/>
  <c r="Z1702" i="2"/>
  <c r="T1702" i="2"/>
  <c r="R1702" i="2"/>
  <c r="AD1701" i="2"/>
  <c r="AB1701" i="2"/>
  <c r="Z1701" i="2"/>
  <c r="T1701" i="2"/>
  <c r="R1701" i="2"/>
  <c r="AD1700" i="2"/>
  <c r="AB1700" i="2"/>
  <c r="Z1700" i="2"/>
  <c r="T1700" i="2"/>
  <c r="R1700" i="2" s="1"/>
  <c r="AB1699" i="2"/>
  <c r="AD1699" i="2" s="1"/>
  <c r="Z1699" i="2"/>
  <c r="T1699" i="2"/>
  <c r="R1699" i="2" s="1"/>
  <c r="AB1698" i="2"/>
  <c r="AD1698" i="2" s="1"/>
  <c r="Z1698" i="2"/>
  <c r="T1698" i="2"/>
  <c r="R1698" i="2"/>
  <c r="AB1697" i="2"/>
  <c r="AD1697" i="2" s="1"/>
  <c r="Z1697" i="2"/>
  <c r="T1697" i="2"/>
  <c r="R1697" i="2"/>
  <c r="AD1696" i="2"/>
  <c r="AB1696" i="2"/>
  <c r="Z1696" i="2"/>
  <c r="T1696" i="2"/>
  <c r="R1696" i="2"/>
  <c r="AB1695" i="2"/>
  <c r="AD1695" i="2" s="1"/>
  <c r="Z1695" i="2"/>
  <c r="T1695" i="2"/>
  <c r="R1695" i="2" s="1"/>
  <c r="AB1694" i="2"/>
  <c r="AD1694" i="2" s="1"/>
  <c r="Z1694" i="2"/>
  <c r="T1694" i="2"/>
  <c r="R1694" i="2"/>
  <c r="AD1693" i="2"/>
  <c r="AB1693" i="2"/>
  <c r="Z1693" i="2"/>
  <c r="T1693" i="2"/>
  <c r="R1693" i="2"/>
  <c r="AD1692" i="2"/>
  <c r="AB1692" i="2"/>
  <c r="Z1692" i="2"/>
  <c r="T1692" i="2"/>
  <c r="R1692" i="2" s="1"/>
  <c r="AB1691" i="2"/>
  <c r="AD1691" i="2" s="1"/>
  <c r="Z1691" i="2"/>
  <c r="T1691" i="2"/>
  <c r="R1691" i="2" s="1"/>
  <c r="AB1690" i="2"/>
  <c r="AD1690" i="2" s="1"/>
  <c r="Z1690" i="2"/>
  <c r="T1690" i="2"/>
  <c r="R1690" i="2"/>
  <c r="AB1689" i="2"/>
  <c r="AD1689" i="2" s="1"/>
  <c r="Z1689" i="2"/>
  <c r="T1689" i="2"/>
  <c r="R1689" i="2" s="1"/>
  <c r="AD1688" i="2"/>
  <c r="AB1688" i="2"/>
  <c r="Z1688" i="2"/>
  <c r="T1688" i="2"/>
  <c r="R1688" i="2"/>
  <c r="AB1687" i="2"/>
  <c r="AD1687" i="2" s="1"/>
  <c r="Z1687" i="2"/>
  <c r="T1687" i="2"/>
  <c r="R1687" i="2" s="1"/>
  <c r="AD1686" i="2"/>
  <c r="AB1686" i="2"/>
  <c r="Z1686" i="2"/>
  <c r="T1686" i="2"/>
  <c r="R1686" i="2"/>
  <c r="AB1685" i="2"/>
  <c r="AD1685" i="2" s="1"/>
  <c r="Z1685" i="2"/>
  <c r="T1685" i="2"/>
  <c r="R1685" i="2" s="1"/>
  <c r="AD1684" i="2"/>
  <c r="AB1684" i="2"/>
  <c r="Z1684" i="2"/>
  <c r="T1684" i="2"/>
  <c r="R1684" i="2"/>
  <c r="AB1683" i="2"/>
  <c r="AD1683" i="2" s="1"/>
  <c r="Z1683" i="2"/>
  <c r="T1683" i="2"/>
  <c r="R1683" i="2" s="1"/>
  <c r="AD1682" i="2"/>
  <c r="AB1682" i="2"/>
  <c r="Z1682" i="2"/>
  <c r="T1682" i="2"/>
  <c r="R1682" i="2"/>
  <c r="AB1681" i="2"/>
  <c r="AD1681" i="2" s="1"/>
  <c r="Z1681" i="2"/>
  <c r="T1681" i="2"/>
  <c r="R1681" i="2" s="1"/>
  <c r="AD1680" i="2"/>
  <c r="AB1680" i="2"/>
  <c r="Z1680" i="2"/>
  <c r="T1680" i="2"/>
  <c r="R1680" i="2"/>
  <c r="AB1679" i="2"/>
  <c r="AD1679" i="2" s="1"/>
  <c r="Z1679" i="2"/>
  <c r="T1679" i="2"/>
  <c r="R1679" i="2" s="1"/>
  <c r="AD1678" i="2"/>
  <c r="AB1678" i="2"/>
  <c r="Z1678" i="2"/>
  <c r="T1678" i="2"/>
  <c r="R1678" i="2"/>
  <c r="AB1677" i="2"/>
  <c r="AD1677" i="2" s="1"/>
  <c r="Z1677" i="2"/>
  <c r="T1677" i="2"/>
  <c r="R1677" i="2" s="1"/>
  <c r="AD1676" i="2"/>
  <c r="AB1676" i="2"/>
  <c r="Z1676" i="2"/>
  <c r="T1676" i="2"/>
  <c r="R1676" i="2"/>
  <c r="AB1675" i="2"/>
  <c r="AD1675" i="2" s="1"/>
  <c r="Z1675" i="2"/>
  <c r="T1675" i="2"/>
  <c r="R1675" i="2" s="1"/>
  <c r="AD1674" i="2"/>
  <c r="AB1674" i="2"/>
  <c r="Z1674" i="2"/>
  <c r="T1674" i="2"/>
  <c r="R1674" i="2"/>
  <c r="AB1673" i="2"/>
  <c r="AD1673" i="2" s="1"/>
  <c r="Z1673" i="2"/>
  <c r="T1673" i="2"/>
  <c r="R1673" i="2" s="1"/>
  <c r="AD1672" i="2"/>
  <c r="AB1672" i="2"/>
  <c r="Z1672" i="2"/>
  <c r="T1672" i="2"/>
  <c r="R1672" i="2"/>
  <c r="AB1671" i="2"/>
  <c r="AD1671" i="2" s="1"/>
  <c r="Z1671" i="2"/>
  <c r="T1671" i="2"/>
  <c r="R1671" i="2" s="1"/>
  <c r="AD1670" i="2"/>
  <c r="AB1670" i="2"/>
  <c r="Z1670" i="2"/>
  <c r="T1670" i="2"/>
  <c r="R1670" i="2"/>
  <c r="AB1669" i="2"/>
  <c r="AD1669" i="2" s="1"/>
  <c r="Z1669" i="2"/>
  <c r="T1669" i="2"/>
  <c r="R1669" i="2" s="1"/>
  <c r="AD1668" i="2"/>
  <c r="AB1668" i="2"/>
  <c r="Z1668" i="2"/>
  <c r="T1668" i="2"/>
  <c r="R1668" i="2"/>
  <c r="AB1667" i="2"/>
  <c r="AD1667" i="2" s="1"/>
  <c r="Z1667" i="2"/>
  <c r="T1667" i="2"/>
  <c r="R1667" i="2" s="1"/>
  <c r="AD1666" i="2"/>
  <c r="AB1666" i="2"/>
  <c r="Z1666" i="2"/>
  <c r="T1666" i="2"/>
  <c r="R1666" i="2"/>
  <c r="AB1665" i="2"/>
  <c r="AD1665" i="2" s="1"/>
  <c r="Z1665" i="2"/>
  <c r="T1665" i="2"/>
  <c r="R1665" i="2" s="1"/>
  <c r="AD1664" i="2"/>
  <c r="AB1664" i="2"/>
  <c r="Z1664" i="2"/>
  <c r="T1664" i="2"/>
  <c r="R1664" i="2"/>
  <c r="AB1663" i="2"/>
  <c r="AD1663" i="2" s="1"/>
  <c r="Z1663" i="2"/>
  <c r="T1663" i="2"/>
  <c r="R1663" i="2" s="1"/>
  <c r="AD1662" i="2"/>
  <c r="AB1662" i="2"/>
  <c r="Z1662" i="2"/>
  <c r="T1662" i="2"/>
  <c r="R1662" i="2"/>
  <c r="AB1661" i="2"/>
  <c r="AD1661" i="2" s="1"/>
  <c r="Z1661" i="2"/>
  <c r="T1661" i="2"/>
  <c r="R1661" i="2" s="1"/>
  <c r="AD1660" i="2"/>
  <c r="AB1660" i="2"/>
  <c r="Z1660" i="2"/>
  <c r="T1660" i="2"/>
  <c r="R1660" i="2"/>
  <c r="AB1659" i="2"/>
  <c r="AD1659" i="2" s="1"/>
  <c r="Z1659" i="2"/>
  <c r="T1659" i="2"/>
  <c r="R1659" i="2" s="1"/>
  <c r="AD1658" i="2"/>
  <c r="AB1658" i="2"/>
  <c r="Z1658" i="2"/>
  <c r="T1658" i="2"/>
  <c r="R1658" i="2"/>
  <c r="AB1657" i="2"/>
  <c r="AD1657" i="2" s="1"/>
  <c r="Z1657" i="2"/>
  <c r="T1657" i="2"/>
  <c r="R1657" i="2" s="1"/>
  <c r="AD1656" i="2"/>
  <c r="AB1656" i="2"/>
  <c r="Z1656" i="2"/>
  <c r="T1656" i="2"/>
  <c r="R1656" i="2"/>
  <c r="AB1655" i="2"/>
  <c r="AD1655" i="2" s="1"/>
  <c r="Z1655" i="2"/>
  <c r="T1655" i="2"/>
  <c r="R1655" i="2" s="1"/>
  <c r="AD1654" i="2"/>
  <c r="AB1654" i="2"/>
  <c r="Z1654" i="2"/>
  <c r="T1654" i="2"/>
  <c r="R1654" i="2"/>
  <c r="AB1653" i="2"/>
  <c r="AD1653" i="2" s="1"/>
  <c r="Z1653" i="2"/>
  <c r="T1653" i="2"/>
  <c r="R1653" i="2" s="1"/>
  <c r="AD1652" i="2"/>
  <c r="AB1652" i="2"/>
  <c r="Z1652" i="2"/>
  <c r="T1652" i="2"/>
  <c r="R1652" i="2"/>
  <c r="AB1651" i="2"/>
  <c r="AD1651" i="2" s="1"/>
  <c r="Z1651" i="2"/>
  <c r="T1651" i="2"/>
  <c r="R1651" i="2" s="1"/>
  <c r="AD1650" i="2"/>
  <c r="AB1650" i="2"/>
  <c r="Z1650" i="2"/>
  <c r="T1650" i="2"/>
  <c r="R1650" i="2"/>
  <c r="AB1649" i="2"/>
  <c r="AD1649" i="2" s="1"/>
  <c r="Z1649" i="2"/>
  <c r="T1649" i="2"/>
  <c r="R1649" i="2" s="1"/>
  <c r="AD1648" i="2"/>
  <c r="AB1648" i="2"/>
  <c r="Z1648" i="2"/>
  <c r="T1648" i="2"/>
  <c r="R1648" i="2"/>
  <c r="AB1647" i="2"/>
  <c r="AD1647" i="2" s="1"/>
  <c r="Z1647" i="2"/>
  <c r="T1647" i="2"/>
  <c r="R1647" i="2" s="1"/>
  <c r="AD1646" i="2"/>
  <c r="AB1646" i="2"/>
  <c r="Z1646" i="2"/>
  <c r="T1646" i="2"/>
  <c r="R1646" i="2"/>
  <c r="AB1645" i="2"/>
  <c r="AD1645" i="2" s="1"/>
  <c r="Z1645" i="2"/>
  <c r="T1645" i="2"/>
  <c r="R1645" i="2" s="1"/>
  <c r="AD1644" i="2"/>
  <c r="AB1644" i="2"/>
  <c r="Z1644" i="2"/>
  <c r="T1644" i="2"/>
  <c r="R1644" i="2"/>
  <c r="AB1643" i="2"/>
  <c r="AD1643" i="2" s="1"/>
  <c r="Z1643" i="2"/>
  <c r="T1643" i="2"/>
  <c r="R1643" i="2" s="1"/>
  <c r="AD1642" i="2"/>
  <c r="AB1642" i="2"/>
  <c r="Z1642" i="2"/>
  <c r="T1642" i="2"/>
  <c r="R1642" i="2"/>
  <c r="AB1641" i="2"/>
  <c r="AD1641" i="2" s="1"/>
  <c r="Z1641" i="2"/>
  <c r="T1641" i="2"/>
  <c r="R1641" i="2" s="1"/>
  <c r="AD1640" i="2"/>
  <c r="AB1640" i="2"/>
  <c r="Z1640" i="2"/>
  <c r="T1640" i="2"/>
  <c r="R1640" i="2"/>
  <c r="AB1639" i="2"/>
  <c r="AD1639" i="2" s="1"/>
  <c r="Z1639" i="2"/>
  <c r="T1639" i="2"/>
  <c r="R1639" i="2" s="1"/>
  <c r="AD1638" i="2"/>
  <c r="AB1638" i="2"/>
  <c r="Z1638" i="2"/>
  <c r="T1638" i="2"/>
  <c r="R1638" i="2"/>
  <c r="AB1637" i="2"/>
  <c r="AD1637" i="2" s="1"/>
  <c r="Z1637" i="2"/>
  <c r="T1637" i="2"/>
  <c r="R1637" i="2" s="1"/>
  <c r="AD1636" i="2"/>
  <c r="AB1636" i="2"/>
  <c r="Z1636" i="2"/>
  <c r="T1636" i="2"/>
  <c r="R1636" i="2"/>
  <c r="AB1635" i="2"/>
  <c r="AD1635" i="2" s="1"/>
  <c r="Z1635" i="2"/>
  <c r="T1635" i="2"/>
  <c r="R1635" i="2" s="1"/>
  <c r="AD1634" i="2"/>
  <c r="AB1634" i="2"/>
  <c r="Z1634" i="2"/>
  <c r="T1634" i="2"/>
  <c r="R1634" i="2"/>
  <c r="AB1633" i="2"/>
  <c r="AD1633" i="2" s="1"/>
  <c r="Z1633" i="2"/>
  <c r="T1633" i="2"/>
  <c r="R1633" i="2" s="1"/>
  <c r="AD1632" i="2"/>
  <c r="AB1632" i="2"/>
  <c r="Z1632" i="2"/>
  <c r="T1632" i="2"/>
  <c r="R1632" i="2"/>
  <c r="AB1631" i="2"/>
  <c r="AD1631" i="2" s="1"/>
  <c r="Z1631" i="2"/>
  <c r="T1631" i="2"/>
  <c r="R1631" i="2" s="1"/>
  <c r="AD1630" i="2"/>
  <c r="AB1630" i="2"/>
  <c r="Z1630" i="2"/>
  <c r="T1630" i="2"/>
  <c r="R1630" i="2"/>
  <c r="AB1629" i="2"/>
  <c r="AD1629" i="2" s="1"/>
  <c r="Z1629" i="2"/>
  <c r="T1629" i="2"/>
  <c r="R1629" i="2" s="1"/>
  <c r="AD1628" i="2"/>
  <c r="AB1628" i="2"/>
  <c r="Z1628" i="2"/>
  <c r="T1628" i="2"/>
  <c r="R1628" i="2"/>
  <c r="AB1627" i="2"/>
  <c r="AD1627" i="2" s="1"/>
  <c r="Z1627" i="2"/>
  <c r="T1627" i="2"/>
  <c r="R1627" i="2" s="1"/>
  <c r="AD1626" i="2"/>
  <c r="AB1626" i="2"/>
  <c r="Z1626" i="2"/>
  <c r="T1626" i="2"/>
  <c r="R1626" i="2"/>
  <c r="AB1625" i="2"/>
  <c r="AD1625" i="2" s="1"/>
  <c r="Z1625" i="2"/>
  <c r="T1625" i="2"/>
  <c r="R1625" i="2" s="1"/>
  <c r="AD1624" i="2"/>
  <c r="AB1624" i="2"/>
  <c r="Z1624" i="2"/>
  <c r="T1624" i="2"/>
  <c r="R1624" i="2"/>
  <c r="AB1623" i="2"/>
  <c r="AD1623" i="2" s="1"/>
  <c r="Z1623" i="2"/>
  <c r="T1623" i="2"/>
  <c r="R1623" i="2" s="1"/>
  <c r="AD1622" i="2"/>
  <c r="AB1622" i="2"/>
  <c r="Z1622" i="2"/>
  <c r="T1622" i="2"/>
  <c r="R1622" i="2"/>
  <c r="AB1621" i="2"/>
  <c r="AD1621" i="2" s="1"/>
  <c r="Z1621" i="2"/>
  <c r="T1621" i="2"/>
  <c r="R1621" i="2" s="1"/>
  <c r="AD1620" i="2"/>
  <c r="AB1620" i="2"/>
  <c r="Z1620" i="2"/>
  <c r="T1620" i="2"/>
  <c r="R1620" i="2"/>
  <c r="AB1619" i="2"/>
  <c r="AD1619" i="2" s="1"/>
  <c r="Z1619" i="2"/>
  <c r="T1619" i="2"/>
  <c r="R1619" i="2" s="1"/>
  <c r="AD1618" i="2"/>
  <c r="AB1618" i="2"/>
  <c r="Z1618" i="2"/>
  <c r="T1618" i="2"/>
  <c r="R1618" i="2"/>
  <c r="AB1617" i="2"/>
  <c r="AD1617" i="2" s="1"/>
  <c r="Z1617" i="2"/>
  <c r="T1617" i="2"/>
  <c r="R1617" i="2" s="1"/>
  <c r="AD1616" i="2"/>
  <c r="AB1616" i="2"/>
  <c r="Z1616" i="2"/>
  <c r="T1616" i="2"/>
  <c r="R1616" i="2"/>
  <c r="AB1615" i="2"/>
  <c r="AD1615" i="2" s="1"/>
  <c r="Z1615" i="2"/>
  <c r="T1615" i="2"/>
  <c r="R1615" i="2" s="1"/>
  <c r="AD1614" i="2"/>
  <c r="AB1614" i="2"/>
  <c r="Z1614" i="2"/>
  <c r="T1614" i="2"/>
  <c r="R1614" i="2"/>
  <c r="AB1613" i="2"/>
  <c r="AD1613" i="2" s="1"/>
  <c r="Z1613" i="2"/>
  <c r="T1613" i="2"/>
  <c r="R1613" i="2" s="1"/>
  <c r="AD1612" i="2"/>
  <c r="AB1612" i="2"/>
  <c r="Z1612" i="2"/>
  <c r="T1612" i="2"/>
  <c r="R1612" i="2"/>
  <c r="AB1611" i="2"/>
  <c r="AD1611" i="2" s="1"/>
  <c r="Z1611" i="2"/>
  <c r="T1611" i="2"/>
  <c r="R1611" i="2" s="1"/>
  <c r="AD1610" i="2"/>
  <c r="AB1610" i="2"/>
  <c r="Z1610" i="2"/>
  <c r="T1610" i="2"/>
  <c r="R1610" i="2"/>
  <c r="AB1609" i="2"/>
  <c r="AD1609" i="2" s="1"/>
  <c r="Z1609" i="2"/>
  <c r="T1609" i="2"/>
  <c r="R1609" i="2" s="1"/>
  <c r="AD1608" i="2"/>
  <c r="AB1608" i="2"/>
  <c r="Z1608" i="2"/>
  <c r="T1608" i="2"/>
  <c r="R1608" i="2"/>
  <c r="AB1607" i="2"/>
  <c r="AD1607" i="2" s="1"/>
  <c r="Z1607" i="2"/>
  <c r="T1607" i="2"/>
  <c r="R1607" i="2" s="1"/>
  <c r="AD1606" i="2"/>
  <c r="AB1606" i="2"/>
  <c r="Z1606" i="2"/>
  <c r="T1606" i="2"/>
  <c r="R1606" i="2"/>
  <c r="AB1605" i="2"/>
  <c r="AD1605" i="2" s="1"/>
  <c r="Z1605" i="2"/>
  <c r="T1605" i="2"/>
  <c r="R1605" i="2" s="1"/>
  <c r="AD1604" i="2"/>
  <c r="AB1604" i="2"/>
  <c r="Z1604" i="2"/>
  <c r="T1604" i="2"/>
  <c r="R1604" i="2"/>
  <c r="AB1603" i="2"/>
  <c r="AD1603" i="2" s="1"/>
  <c r="Z1603" i="2"/>
  <c r="T1603" i="2"/>
  <c r="R1603" i="2" s="1"/>
  <c r="AD1602" i="2"/>
  <c r="AB1602" i="2"/>
  <c r="Z1602" i="2"/>
  <c r="T1602" i="2"/>
  <c r="R1602" i="2"/>
  <c r="AB1601" i="2"/>
  <c r="AD1601" i="2" s="1"/>
  <c r="Z1601" i="2"/>
  <c r="T1601" i="2"/>
  <c r="R1601" i="2" s="1"/>
  <c r="AD1600" i="2"/>
  <c r="AB1600" i="2"/>
  <c r="Z1600" i="2"/>
  <c r="T1600" i="2"/>
  <c r="R1600" i="2"/>
  <c r="AB1599" i="2"/>
  <c r="AD1599" i="2" s="1"/>
  <c r="Z1599" i="2"/>
  <c r="T1599" i="2"/>
  <c r="R1599" i="2" s="1"/>
  <c r="AD1598" i="2"/>
  <c r="AB1598" i="2"/>
  <c r="Z1598" i="2"/>
  <c r="T1598" i="2"/>
  <c r="R1598" i="2"/>
  <c r="AB1597" i="2"/>
  <c r="AD1597" i="2" s="1"/>
  <c r="Z1597" i="2"/>
  <c r="T1597" i="2"/>
  <c r="R1597" i="2" s="1"/>
  <c r="AD1596" i="2"/>
  <c r="AB1596" i="2"/>
  <c r="Z1596" i="2"/>
  <c r="T1596" i="2"/>
  <c r="R1596" i="2"/>
  <c r="AB1595" i="2"/>
  <c r="AD1595" i="2" s="1"/>
  <c r="Z1595" i="2"/>
  <c r="T1595" i="2"/>
  <c r="R1595" i="2" s="1"/>
  <c r="AD1594" i="2"/>
  <c r="AB1594" i="2"/>
  <c r="Z1594" i="2"/>
  <c r="T1594" i="2"/>
  <c r="R1594" i="2"/>
  <c r="AB1593" i="2"/>
  <c r="AD1593" i="2" s="1"/>
  <c r="Z1593" i="2"/>
  <c r="T1593" i="2"/>
  <c r="R1593" i="2" s="1"/>
  <c r="AD1592" i="2"/>
  <c r="AB1592" i="2"/>
  <c r="Z1592" i="2"/>
  <c r="T1592" i="2"/>
  <c r="R1592" i="2"/>
  <c r="AB1591" i="2"/>
  <c r="AD1591" i="2" s="1"/>
  <c r="Z1591" i="2"/>
  <c r="T1591" i="2"/>
  <c r="R1591" i="2" s="1"/>
  <c r="AD1590" i="2"/>
  <c r="AB1590" i="2"/>
  <c r="Z1590" i="2"/>
  <c r="T1590" i="2"/>
  <c r="R1590" i="2"/>
  <c r="AB1589" i="2"/>
  <c r="AD1589" i="2" s="1"/>
  <c r="Z1589" i="2"/>
  <c r="T1589" i="2"/>
  <c r="R1589" i="2" s="1"/>
  <c r="AD1588" i="2"/>
  <c r="AB1588" i="2"/>
  <c r="Z1588" i="2"/>
  <c r="T1588" i="2"/>
  <c r="R1588" i="2"/>
  <c r="AB1587" i="2"/>
  <c r="AD1587" i="2" s="1"/>
  <c r="Z1587" i="2"/>
  <c r="T1587" i="2"/>
  <c r="R1587" i="2" s="1"/>
  <c r="AD1586" i="2"/>
  <c r="AB1586" i="2"/>
  <c r="Z1586" i="2"/>
  <c r="T1586" i="2"/>
  <c r="R1586" i="2"/>
  <c r="AB1585" i="2"/>
  <c r="AD1585" i="2" s="1"/>
  <c r="Z1585" i="2"/>
  <c r="T1585" i="2"/>
  <c r="R1585" i="2" s="1"/>
  <c r="AD1584" i="2"/>
  <c r="AB1584" i="2"/>
  <c r="Z1584" i="2"/>
  <c r="T1584" i="2"/>
  <c r="R1584" i="2"/>
  <c r="AB1583" i="2"/>
  <c r="AD1583" i="2" s="1"/>
  <c r="Z1583" i="2"/>
  <c r="T1583" i="2"/>
  <c r="R1583" i="2" s="1"/>
  <c r="AD1582" i="2"/>
  <c r="AB1582" i="2"/>
  <c r="Z1582" i="2"/>
  <c r="T1582" i="2"/>
  <c r="R1582" i="2"/>
  <c r="AB1581" i="2"/>
  <c r="AD1581" i="2" s="1"/>
  <c r="Z1581" i="2"/>
  <c r="T1581" i="2"/>
  <c r="R1581" i="2" s="1"/>
  <c r="AD1580" i="2"/>
  <c r="AB1580" i="2"/>
  <c r="Z1580" i="2"/>
  <c r="T1580" i="2"/>
  <c r="R1580" i="2"/>
  <c r="AB1579" i="2"/>
  <c r="AD1579" i="2" s="1"/>
  <c r="Z1579" i="2"/>
  <c r="T1579" i="2"/>
  <c r="R1579" i="2" s="1"/>
  <c r="AD1578" i="2"/>
  <c r="AB1578" i="2"/>
  <c r="Z1578" i="2"/>
  <c r="T1578" i="2"/>
  <c r="R1578" i="2"/>
  <c r="AB1577" i="2"/>
  <c r="AD1577" i="2" s="1"/>
  <c r="Z1577" i="2"/>
  <c r="T1577" i="2"/>
  <c r="R1577" i="2" s="1"/>
  <c r="AD1576" i="2"/>
  <c r="AB1576" i="2"/>
  <c r="Z1576" i="2"/>
  <c r="T1576" i="2"/>
  <c r="R1576" i="2"/>
  <c r="AB1575" i="2"/>
  <c r="AD1575" i="2" s="1"/>
  <c r="Z1575" i="2"/>
  <c r="T1575" i="2"/>
  <c r="R1575" i="2" s="1"/>
  <c r="AD1574" i="2"/>
  <c r="AB1574" i="2"/>
  <c r="Z1574" i="2"/>
  <c r="T1574" i="2"/>
  <c r="R1574" i="2"/>
  <c r="AB1573" i="2"/>
  <c r="AD1573" i="2" s="1"/>
  <c r="Z1573" i="2"/>
  <c r="T1573" i="2"/>
  <c r="R1573" i="2" s="1"/>
  <c r="AD1572" i="2"/>
  <c r="AB1572" i="2"/>
  <c r="Z1572" i="2"/>
  <c r="T1572" i="2"/>
  <c r="R1572" i="2"/>
  <c r="AB1571" i="2"/>
  <c r="AD1571" i="2" s="1"/>
  <c r="Z1571" i="2"/>
  <c r="T1571" i="2"/>
  <c r="R1571" i="2" s="1"/>
  <c r="AD1570" i="2"/>
  <c r="AB1570" i="2"/>
  <c r="Z1570" i="2"/>
  <c r="T1570" i="2"/>
  <c r="R1570" i="2"/>
  <c r="AB1569" i="2"/>
  <c r="AD1569" i="2" s="1"/>
  <c r="Z1569" i="2"/>
  <c r="T1569" i="2"/>
  <c r="R1569" i="2" s="1"/>
  <c r="AD1568" i="2"/>
  <c r="AB1568" i="2"/>
  <c r="Z1568" i="2"/>
  <c r="T1568" i="2"/>
  <c r="R1568" i="2"/>
  <c r="AB1567" i="2"/>
  <c r="AD1567" i="2" s="1"/>
  <c r="Z1567" i="2"/>
  <c r="T1567" i="2"/>
  <c r="R1567" i="2" s="1"/>
  <c r="AD1566" i="2"/>
  <c r="AB1566" i="2"/>
  <c r="Z1566" i="2"/>
  <c r="T1566" i="2"/>
  <c r="R1566" i="2"/>
  <c r="AB1565" i="2"/>
  <c r="AD1565" i="2" s="1"/>
  <c r="Z1565" i="2"/>
  <c r="T1565" i="2"/>
  <c r="R1565" i="2" s="1"/>
  <c r="AD1564" i="2"/>
  <c r="AB1564" i="2"/>
  <c r="Z1564" i="2"/>
  <c r="T1564" i="2"/>
  <c r="R1564" i="2"/>
  <c r="AB1563" i="2"/>
  <c r="AD1563" i="2" s="1"/>
  <c r="Z1563" i="2"/>
  <c r="T1563" i="2"/>
  <c r="R1563" i="2" s="1"/>
  <c r="AD1562" i="2"/>
  <c r="AB1562" i="2"/>
  <c r="Z1562" i="2"/>
  <c r="T1562" i="2"/>
  <c r="R1562" i="2"/>
  <c r="AB1561" i="2"/>
  <c r="AD1561" i="2" s="1"/>
  <c r="Z1561" i="2"/>
  <c r="T1561" i="2"/>
  <c r="R1561" i="2" s="1"/>
  <c r="AD1560" i="2"/>
  <c r="AB1560" i="2"/>
  <c r="Z1560" i="2"/>
  <c r="T1560" i="2"/>
  <c r="R1560" i="2"/>
  <c r="AB1559" i="2"/>
  <c r="AD1559" i="2" s="1"/>
  <c r="Z1559" i="2"/>
  <c r="T1559" i="2"/>
  <c r="R1559" i="2" s="1"/>
  <c r="AD1558" i="2"/>
  <c r="AB1558" i="2"/>
  <c r="Z1558" i="2"/>
  <c r="T1558" i="2"/>
  <c r="R1558" i="2"/>
  <c r="AB1557" i="2"/>
  <c r="AD1557" i="2" s="1"/>
  <c r="Z1557" i="2"/>
  <c r="T1557" i="2"/>
  <c r="R1557" i="2" s="1"/>
  <c r="AD1556" i="2"/>
  <c r="AB1556" i="2"/>
  <c r="Z1556" i="2"/>
  <c r="T1556" i="2"/>
  <c r="R1556" i="2"/>
  <c r="AB1555" i="2"/>
  <c r="AD1555" i="2" s="1"/>
  <c r="Z1555" i="2"/>
  <c r="T1555" i="2"/>
  <c r="R1555" i="2" s="1"/>
  <c r="AD1554" i="2"/>
  <c r="AB1554" i="2"/>
  <c r="Z1554" i="2"/>
  <c r="T1554" i="2"/>
  <c r="R1554" i="2"/>
  <c r="AB1553" i="2"/>
  <c r="AD1553" i="2" s="1"/>
  <c r="Z1553" i="2"/>
  <c r="T1553" i="2"/>
  <c r="R1553" i="2" s="1"/>
  <c r="AD1552" i="2"/>
  <c r="AB1552" i="2"/>
  <c r="Z1552" i="2"/>
  <c r="T1552" i="2"/>
  <c r="R1552" i="2"/>
  <c r="AB1551" i="2"/>
  <c r="AD1551" i="2" s="1"/>
  <c r="Z1551" i="2"/>
  <c r="T1551" i="2"/>
  <c r="R1551" i="2" s="1"/>
  <c r="AD1550" i="2"/>
  <c r="AB1550" i="2"/>
  <c r="Z1550" i="2"/>
  <c r="T1550" i="2"/>
  <c r="R1550" i="2"/>
  <c r="AB1549" i="2"/>
  <c r="AD1549" i="2" s="1"/>
  <c r="Z1549" i="2"/>
  <c r="T1549" i="2"/>
  <c r="R1549" i="2" s="1"/>
  <c r="AD1548" i="2"/>
  <c r="AB1548" i="2"/>
  <c r="Z1548" i="2"/>
  <c r="T1548" i="2"/>
  <c r="R1548" i="2"/>
  <c r="AB1547" i="2"/>
  <c r="AD1547" i="2" s="1"/>
  <c r="Z1547" i="2"/>
  <c r="T1547" i="2"/>
  <c r="R1547" i="2" s="1"/>
  <c r="AD1546" i="2"/>
  <c r="AB1546" i="2"/>
  <c r="Z1546" i="2"/>
  <c r="T1546" i="2"/>
  <c r="R1546" i="2"/>
  <c r="AB1545" i="2"/>
  <c r="AD1545" i="2" s="1"/>
  <c r="Z1545" i="2"/>
  <c r="T1545" i="2"/>
  <c r="R1545" i="2" s="1"/>
  <c r="AD1544" i="2"/>
  <c r="AB1544" i="2"/>
  <c r="Z1544" i="2"/>
  <c r="T1544" i="2"/>
  <c r="R1544" i="2"/>
  <c r="AB1543" i="2"/>
  <c r="AD1543" i="2" s="1"/>
  <c r="Z1543" i="2"/>
  <c r="T1543" i="2"/>
  <c r="R1543" i="2" s="1"/>
  <c r="AD1542" i="2"/>
  <c r="AB1542" i="2"/>
  <c r="Z1542" i="2"/>
  <c r="T1542" i="2"/>
  <c r="R1542" i="2"/>
  <c r="AB1541" i="2"/>
  <c r="AD1541" i="2" s="1"/>
  <c r="Z1541" i="2"/>
  <c r="T1541" i="2"/>
  <c r="R1541" i="2" s="1"/>
  <c r="AD1540" i="2"/>
  <c r="AB1540" i="2"/>
  <c r="Z1540" i="2"/>
  <c r="T1540" i="2"/>
  <c r="R1540" i="2"/>
  <c r="AB1539" i="2"/>
  <c r="AD1539" i="2" s="1"/>
  <c r="Z1539" i="2"/>
  <c r="T1539" i="2"/>
  <c r="R1539" i="2" s="1"/>
  <c r="AD1538" i="2"/>
  <c r="AB1538" i="2"/>
  <c r="Z1538" i="2"/>
  <c r="T1538" i="2"/>
  <c r="R1538" i="2"/>
  <c r="AB1537" i="2"/>
  <c r="AD1537" i="2" s="1"/>
  <c r="Z1537" i="2"/>
  <c r="T1537" i="2"/>
  <c r="R1537" i="2" s="1"/>
  <c r="AD1536" i="2"/>
  <c r="AB1536" i="2"/>
  <c r="Z1536" i="2"/>
  <c r="T1536" i="2"/>
  <c r="R1536" i="2"/>
  <c r="AB1535" i="2"/>
  <c r="AD1535" i="2" s="1"/>
  <c r="Z1535" i="2"/>
  <c r="T1535" i="2"/>
  <c r="R1535" i="2" s="1"/>
  <c r="AD1534" i="2"/>
  <c r="AB1534" i="2"/>
  <c r="Z1534" i="2"/>
  <c r="T1534" i="2"/>
  <c r="R1534" i="2"/>
  <c r="AB1533" i="2"/>
  <c r="AD1533" i="2" s="1"/>
  <c r="Z1533" i="2"/>
  <c r="T1533" i="2"/>
  <c r="R1533" i="2" s="1"/>
  <c r="AD1532" i="2"/>
  <c r="AB1532" i="2"/>
  <c r="Z1532" i="2"/>
  <c r="T1532" i="2"/>
  <c r="R1532" i="2"/>
  <c r="AB1531" i="2"/>
  <c r="AD1531" i="2" s="1"/>
  <c r="Z1531" i="2"/>
  <c r="T1531" i="2"/>
  <c r="R1531" i="2" s="1"/>
  <c r="AD1530" i="2"/>
  <c r="AB1530" i="2"/>
  <c r="Z1530" i="2"/>
  <c r="T1530" i="2"/>
  <c r="R1530" i="2"/>
  <c r="AB1529" i="2"/>
  <c r="AD1529" i="2" s="1"/>
  <c r="Z1529" i="2"/>
  <c r="T1529" i="2"/>
  <c r="R1529" i="2" s="1"/>
  <c r="AD1528" i="2"/>
  <c r="AB1528" i="2"/>
  <c r="Z1528" i="2"/>
  <c r="T1528" i="2"/>
  <c r="R1528" i="2"/>
  <c r="AB1527" i="2"/>
  <c r="AD1527" i="2" s="1"/>
  <c r="Z1527" i="2"/>
  <c r="T1527" i="2"/>
  <c r="R1527" i="2" s="1"/>
  <c r="AD1526" i="2"/>
  <c r="AB1526" i="2"/>
  <c r="Z1526" i="2"/>
  <c r="T1526" i="2"/>
  <c r="R1526" i="2"/>
  <c r="AB1525" i="2"/>
  <c r="AD1525" i="2" s="1"/>
  <c r="Z1525" i="2"/>
  <c r="T1525" i="2"/>
  <c r="R1525" i="2" s="1"/>
  <c r="AD1524" i="2"/>
  <c r="AB1524" i="2"/>
  <c r="Z1524" i="2"/>
  <c r="T1524" i="2"/>
  <c r="R1524" i="2"/>
  <c r="AB1523" i="2"/>
  <c r="AD1523" i="2" s="1"/>
  <c r="Z1523" i="2"/>
  <c r="T1523" i="2"/>
  <c r="R1523" i="2" s="1"/>
  <c r="AD1522" i="2"/>
  <c r="AB1522" i="2"/>
  <c r="Z1522" i="2"/>
  <c r="T1522" i="2"/>
  <c r="R1522" i="2"/>
  <c r="AB1521" i="2"/>
  <c r="AD1521" i="2" s="1"/>
  <c r="Z1521" i="2"/>
  <c r="T1521" i="2"/>
  <c r="R1521" i="2" s="1"/>
  <c r="AD1520" i="2"/>
  <c r="AB1520" i="2"/>
  <c r="Z1520" i="2"/>
  <c r="T1520" i="2"/>
  <c r="R1520" i="2"/>
  <c r="AB1519" i="2"/>
  <c r="AD1519" i="2" s="1"/>
  <c r="Z1519" i="2"/>
  <c r="T1519" i="2"/>
  <c r="R1519" i="2" s="1"/>
  <c r="AD1518" i="2"/>
  <c r="AB1518" i="2"/>
  <c r="Z1518" i="2"/>
  <c r="T1518" i="2"/>
  <c r="R1518" i="2"/>
  <c r="AB1517" i="2"/>
  <c r="AD1517" i="2" s="1"/>
  <c r="Z1517" i="2"/>
  <c r="T1517" i="2"/>
  <c r="R1517" i="2" s="1"/>
  <c r="AD1516" i="2"/>
  <c r="AB1516" i="2"/>
  <c r="Z1516" i="2"/>
  <c r="T1516" i="2"/>
  <c r="R1516" i="2"/>
  <c r="AB1515" i="2"/>
  <c r="AD1515" i="2" s="1"/>
  <c r="Z1515" i="2"/>
  <c r="T1515" i="2"/>
  <c r="R1515" i="2" s="1"/>
  <c r="AD1514" i="2"/>
  <c r="AB1514" i="2"/>
  <c r="Z1514" i="2"/>
  <c r="T1514" i="2"/>
  <c r="R1514" i="2"/>
  <c r="AB1513" i="2"/>
  <c r="AD1513" i="2" s="1"/>
  <c r="Z1513" i="2"/>
  <c r="T1513" i="2"/>
  <c r="R1513" i="2" s="1"/>
  <c r="AD1512" i="2"/>
  <c r="AB1512" i="2"/>
  <c r="Z1512" i="2"/>
  <c r="T1512" i="2"/>
  <c r="R1512" i="2"/>
  <c r="AB1511" i="2"/>
  <c r="AD1511" i="2" s="1"/>
  <c r="Z1511" i="2"/>
  <c r="T1511" i="2"/>
  <c r="R1511" i="2" s="1"/>
  <c r="AD1510" i="2"/>
  <c r="AB1510" i="2"/>
  <c r="Z1510" i="2"/>
  <c r="T1510" i="2"/>
  <c r="R1510" i="2"/>
  <c r="AB1509" i="2"/>
  <c r="AD1509" i="2" s="1"/>
  <c r="Z1509" i="2"/>
  <c r="T1509" i="2"/>
  <c r="R1509" i="2" s="1"/>
  <c r="AD1508" i="2"/>
  <c r="AB1508" i="2"/>
  <c r="Z1508" i="2"/>
  <c r="T1508" i="2"/>
  <c r="R1508" i="2"/>
  <c r="AB1507" i="2"/>
  <c r="AD1507" i="2" s="1"/>
  <c r="Z1507" i="2"/>
  <c r="T1507" i="2"/>
  <c r="R1507" i="2" s="1"/>
  <c r="AD1506" i="2"/>
  <c r="AB1506" i="2"/>
  <c r="Z1506" i="2"/>
  <c r="T1506" i="2"/>
  <c r="R1506" i="2"/>
  <c r="AB1505" i="2"/>
  <c r="AD1505" i="2" s="1"/>
  <c r="Z1505" i="2"/>
  <c r="T1505" i="2"/>
  <c r="R1505" i="2" s="1"/>
  <c r="AD1504" i="2"/>
  <c r="AB1504" i="2"/>
  <c r="Z1504" i="2"/>
  <c r="T1504" i="2"/>
  <c r="R1504" i="2"/>
  <c r="AB1503" i="2"/>
  <c r="AD1503" i="2" s="1"/>
  <c r="Z1503" i="2"/>
  <c r="T1503" i="2"/>
  <c r="R1503" i="2" s="1"/>
  <c r="AD1502" i="2"/>
  <c r="AB1502" i="2"/>
  <c r="Z1502" i="2"/>
  <c r="T1502" i="2"/>
  <c r="R1502" i="2"/>
  <c r="AB1501" i="2"/>
  <c r="AD1501" i="2" s="1"/>
  <c r="Z1501" i="2"/>
  <c r="T1501" i="2"/>
  <c r="R1501" i="2" s="1"/>
  <c r="AD1500" i="2"/>
  <c r="AB1500" i="2"/>
  <c r="Z1500" i="2"/>
  <c r="T1500" i="2"/>
  <c r="R1500" i="2"/>
  <c r="AB1499" i="2"/>
  <c r="AD1499" i="2" s="1"/>
  <c r="Z1499" i="2"/>
  <c r="T1499" i="2"/>
  <c r="R1499" i="2" s="1"/>
  <c r="AD1498" i="2"/>
  <c r="AB1498" i="2"/>
  <c r="Z1498" i="2"/>
  <c r="T1498" i="2"/>
  <c r="R1498" i="2"/>
  <c r="AB1497" i="2"/>
  <c r="AD1497" i="2" s="1"/>
  <c r="Z1497" i="2"/>
  <c r="T1497" i="2"/>
  <c r="R1497" i="2" s="1"/>
  <c r="AD1496" i="2"/>
  <c r="AB1496" i="2"/>
  <c r="Z1496" i="2"/>
  <c r="T1496" i="2"/>
  <c r="R1496" i="2"/>
  <c r="AB1495" i="2"/>
  <c r="AD1495" i="2" s="1"/>
  <c r="Z1495" i="2"/>
  <c r="T1495" i="2"/>
  <c r="R1495" i="2" s="1"/>
  <c r="AD1494" i="2"/>
  <c r="AB1494" i="2"/>
  <c r="Z1494" i="2"/>
  <c r="T1494" i="2"/>
  <c r="R1494" i="2"/>
  <c r="AB1493" i="2"/>
  <c r="AD1493" i="2" s="1"/>
  <c r="Z1493" i="2"/>
  <c r="T1493" i="2"/>
  <c r="R1493" i="2" s="1"/>
  <c r="AD1492" i="2"/>
  <c r="AB1492" i="2"/>
  <c r="Z1492" i="2"/>
  <c r="T1492" i="2"/>
  <c r="R1492" i="2"/>
  <c r="AB1491" i="2"/>
  <c r="AD1491" i="2" s="1"/>
  <c r="Z1491" i="2"/>
  <c r="T1491" i="2"/>
  <c r="R1491" i="2" s="1"/>
  <c r="AD1490" i="2"/>
  <c r="AB1490" i="2"/>
  <c r="Z1490" i="2"/>
  <c r="T1490" i="2"/>
  <c r="R1490" i="2"/>
  <c r="AB1489" i="2"/>
  <c r="AD1489" i="2" s="1"/>
  <c r="Z1489" i="2"/>
  <c r="T1489" i="2"/>
  <c r="R1489" i="2" s="1"/>
  <c r="AD1488" i="2"/>
  <c r="AB1488" i="2"/>
  <c r="Z1488" i="2"/>
  <c r="T1488" i="2"/>
  <c r="R1488" i="2"/>
  <c r="AB1487" i="2"/>
  <c r="AD1487" i="2" s="1"/>
  <c r="Z1487" i="2"/>
  <c r="T1487" i="2"/>
  <c r="R1487" i="2" s="1"/>
  <c r="AD1486" i="2"/>
  <c r="AB1486" i="2"/>
  <c r="Z1486" i="2"/>
  <c r="T1486" i="2"/>
  <c r="R1486" i="2"/>
  <c r="AB1485" i="2"/>
  <c r="AD1485" i="2" s="1"/>
  <c r="Z1485" i="2"/>
  <c r="T1485" i="2"/>
  <c r="R1485" i="2" s="1"/>
  <c r="AD1484" i="2"/>
  <c r="AB1484" i="2"/>
  <c r="Z1484" i="2"/>
  <c r="T1484" i="2"/>
  <c r="R1484" i="2"/>
  <c r="AB1483" i="2"/>
  <c r="AD1483" i="2" s="1"/>
  <c r="Z1483" i="2"/>
  <c r="T1483" i="2"/>
  <c r="R1483" i="2" s="1"/>
  <c r="AD1482" i="2"/>
  <c r="AB1482" i="2"/>
  <c r="Z1482" i="2"/>
  <c r="T1482" i="2"/>
  <c r="R1482" i="2"/>
  <c r="AB1481" i="2"/>
  <c r="AD1481" i="2" s="1"/>
  <c r="Z1481" i="2"/>
  <c r="T1481" i="2"/>
  <c r="R1481" i="2" s="1"/>
  <c r="AD1480" i="2"/>
  <c r="AB1480" i="2"/>
  <c r="Z1480" i="2"/>
  <c r="T1480" i="2"/>
  <c r="R1480" i="2"/>
  <c r="AB1479" i="2"/>
  <c r="AD1479" i="2" s="1"/>
  <c r="Z1479" i="2"/>
  <c r="T1479" i="2"/>
  <c r="R1479" i="2" s="1"/>
  <c r="AD1478" i="2"/>
  <c r="AB1478" i="2"/>
  <c r="Z1478" i="2"/>
  <c r="T1478" i="2"/>
  <c r="R1478" i="2"/>
  <c r="AB1477" i="2"/>
  <c r="AD1477" i="2" s="1"/>
  <c r="Z1477" i="2"/>
  <c r="T1477" i="2"/>
  <c r="R1477" i="2" s="1"/>
  <c r="AD1476" i="2"/>
  <c r="AB1476" i="2"/>
  <c r="Z1476" i="2"/>
  <c r="T1476" i="2"/>
  <c r="R1476" i="2"/>
  <c r="AB1475" i="2"/>
  <c r="AD1475" i="2" s="1"/>
  <c r="Z1475" i="2"/>
  <c r="T1475" i="2"/>
  <c r="R1475" i="2" s="1"/>
  <c r="AD1474" i="2"/>
  <c r="AB1474" i="2"/>
  <c r="Z1474" i="2"/>
  <c r="T1474" i="2"/>
  <c r="R1474" i="2"/>
  <c r="AB1473" i="2"/>
  <c r="AD1473" i="2" s="1"/>
  <c r="Z1473" i="2"/>
  <c r="T1473" i="2"/>
  <c r="R1473" i="2" s="1"/>
  <c r="AD1472" i="2"/>
  <c r="AB1472" i="2"/>
  <c r="Z1472" i="2"/>
  <c r="T1472" i="2"/>
  <c r="R1472" i="2"/>
  <c r="AB1471" i="2"/>
  <c r="AD1471" i="2" s="1"/>
  <c r="Z1471" i="2"/>
  <c r="T1471" i="2"/>
  <c r="R1471" i="2" s="1"/>
  <c r="AD1470" i="2"/>
  <c r="AB1470" i="2"/>
  <c r="Z1470" i="2"/>
  <c r="T1470" i="2"/>
  <c r="R1470" i="2"/>
  <c r="AB1469" i="2"/>
  <c r="AD1469" i="2" s="1"/>
  <c r="Z1469" i="2"/>
  <c r="T1469" i="2"/>
  <c r="R1469" i="2" s="1"/>
  <c r="AD1468" i="2"/>
  <c r="AB1468" i="2"/>
  <c r="Z1468" i="2"/>
  <c r="T1468" i="2"/>
  <c r="R1468" i="2"/>
  <c r="AB1467" i="2"/>
  <c r="AD1467" i="2" s="1"/>
  <c r="Z1467" i="2"/>
  <c r="T1467" i="2"/>
  <c r="R1467" i="2" s="1"/>
  <c r="AD1466" i="2"/>
  <c r="AB1466" i="2"/>
  <c r="Z1466" i="2"/>
  <c r="T1466" i="2"/>
  <c r="R1466" i="2"/>
  <c r="AB1465" i="2"/>
  <c r="AD1465" i="2" s="1"/>
  <c r="Z1465" i="2"/>
  <c r="T1465" i="2"/>
  <c r="R1465" i="2" s="1"/>
  <c r="AD1464" i="2"/>
  <c r="AB1464" i="2"/>
  <c r="Z1464" i="2"/>
  <c r="T1464" i="2"/>
  <c r="R1464" i="2"/>
  <c r="AB1463" i="2"/>
  <c r="AD1463" i="2" s="1"/>
  <c r="Z1463" i="2"/>
  <c r="T1463" i="2"/>
  <c r="R1463" i="2" s="1"/>
  <c r="AD1462" i="2"/>
  <c r="AB1462" i="2"/>
  <c r="Z1462" i="2"/>
  <c r="T1462" i="2"/>
  <c r="R1462" i="2"/>
  <c r="AB1461" i="2"/>
  <c r="AD1461" i="2" s="1"/>
  <c r="Z1461" i="2"/>
  <c r="T1461" i="2"/>
  <c r="R1461" i="2" s="1"/>
  <c r="AD1460" i="2"/>
  <c r="AB1460" i="2"/>
  <c r="Z1460" i="2"/>
  <c r="T1460" i="2"/>
  <c r="R1460" i="2"/>
  <c r="AB1459" i="2"/>
  <c r="AD1459" i="2" s="1"/>
  <c r="Z1459" i="2"/>
  <c r="T1459" i="2"/>
  <c r="R1459" i="2" s="1"/>
  <c r="AD1458" i="2"/>
  <c r="AB1458" i="2"/>
  <c r="Z1458" i="2"/>
  <c r="T1458" i="2"/>
  <c r="R1458" i="2"/>
  <c r="AB1457" i="2"/>
  <c r="AD1457" i="2" s="1"/>
  <c r="Z1457" i="2"/>
  <c r="T1457" i="2"/>
  <c r="R1457" i="2" s="1"/>
  <c r="AD1456" i="2"/>
  <c r="AB1456" i="2"/>
  <c r="Z1456" i="2"/>
  <c r="T1456" i="2"/>
  <c r="R1456" i="2"/>
  <c r="AB1455" i="2"/>
  <c r="AD1455" i="2" s="1"/>
  <c r="Z1455" i="2"/>
  <c r="T1455" i="2"/>
  <c r="R1455" i="2" s="1"/>
  <c r="AD1454" i="2"/>
  <c r="AB1454" i="2"/>
  <c r="Z1454" i="2"/>
  <c r="T1454" i="2"/>
  <c r="R1454" i="2"/>
  <c r="AB1453" i="2"/>
  <c r="AD1453" i="2" s="1"/>
  <c r="Z1453" i="2"/>
  <c r="T1453" i="2"/>
  <c r="R1453" i="2" s="1"/>
  <c r="AD1452" i="2"/>
  <c r="AB1452" i="2"/>
  <c r="Z1452" i="2"/>
  <c r="T1452" i="2"/>
  <c r="R1452" i="2"/>
  <c r="AB1451" i="2"/>
  <c r="AD1451" i="2" s="1"/>
  <c r="Z1451" i="2"/>
  <c r="T1451" i="2"/>
  <c r="R1451" i="2" s="1"/>
  <c r="AD1450" i="2"/>
  <c r="AB1450" i="2"/>
  <c r="Z1450" i="2"/>
  <c r="T1450" i="2"/>
  <c r="R1450" i="2"/>
  <c r="AB1449" i="2"/>
  <c r="AD1449" i="2" s="1"/>
  <c r="Z1449" i="2"/>
  <c r="T1449" i="2"/>
  <c r="R1449" i="2" s="1"/>
  <c r="AD1448" i="2"/>
  <c r="AB1448" i="2"/>
  <c r="Z1448" i="2"/>
  <c r="T1448" i="2"/>
  <c r="R1448" i="2"/>
  <c r="AB1447" i="2"/>
  <c r="AD1447" i="2" s="1"/>
  <c r="Z1447" i="2"/>
  <c r="T1447" i="2"/>
  <c r="R1447" i="2" s="1"/>
  <c r="AD1446" i="2"/>
  <c r="AB1446" i="2"/>
  <c r="Z1446" i="2"/>
  <c r="T1446" i="2"/>
  <c r="R1446" i="2"/>
  <c r="AB1445" i="2"/>
  <c r="AD1445" i="2" s="1"/>
  <c r="Z1445" i="2"/>
  <c r="T1445" i="2"/>
  <c r="R1445" i="2" s="1"/>
  <c r="AD1444" i="2"/>
  <c r="AB1444" i="2"/>
  <c r="Z1444" i="2"/>
  <c r="T1444" i="2"/>
  <c r="R1444" i="2"/>
  <c r="AB1443" i="2"/>
  <c r="AD1443" i="2" s="1"/>
  <c r="Z1443" i="2"/>
  <c r="T1443" i="2"/>
  <c r="R1443" i="2" s="1"/>
  <c r="AD1442" i="2"/>
  <c r="AB1442" i="2"/>
  <c r="Z1442" i="2"/>
  <c r="T1442" i="2"/>
  <c r="R1442" i="2"/>
  <c r="AB1441" i="2"/>
  <c r="AD1441" i="2" s="1"/>
  <c r="Z1441" i="2"/>
  <c r="T1441" i="2"/>
  <c r="R1441" i="2" s="1"/>
  <c r="AD1440" i="2"/>
  <c r="AB1440" i="2"/>
  <c r="Z1440" i="2"/>
  <c r="T1440" i="2"/>
  <c r="R1440" i="2"/>
  <c r="AB1439" i="2"/>
  <c r="AD1439" i="2" s="1"/>
  <c r="Z1439" i="2"/>
  <c r="T1439" i="2"/>
  <c r="R1439" i="2" s="1"/>
  <c r="AD1438" i="2"/>
  <c r="AB1438" i="2"/>
  <c r="Z1438" i="2"/>
  <c r="T1438" i="2"/>
  <c r="R1438" i="2"/>
  <c r="AB1437" i="2"/>
  <c r="AD1437" i="2" s="1"/>
  <c r="Z1437" i="2"/>
  <c r="T1437" i="2"/>
  <c r="R1437" i="2" s="1"/>
  <c r="AD1436" i="2"/>
  <c r="AB1436" i="2"/>
  <c r="Z1436" i="2"/>
  <c r="T1436" i="2"/>
  <c r="R1436" i="2"/>
  <c r="AB1435" i="2"/>
  <c r="AD1435" i="2" s="1"/>
  <c r="Z1435" i="2"/>
  <c r="T1435" i="2"/>
  <c r="R1435" i="2" s="1"/>
  <c r="AD1434" i="2"/>
  <c r="AB1434" i="2"/>
  <c r="Z1434" i="2"/>
  <c r="T1434" i="2"/>
  <c r="R1434" i="2"/>
  <c r="AB1433" i="2"/>
  <c r="AD1433" i="2" s="1"/>
  <c r="Z1433" i="2"/>
  <c r="T1433" i="2"/>
  <c r="R1433" i="2" s="1"/>
  <c r="AD1432" i="2"/>
  <c r="AB1432" i="2"/>
  <c r="Z1432" i="2"/>
  <c r="T1432" i="2"/>
  <c r="R1432" i="2"/>
  <c r="AB1431" i="2"/>
  <c r="AD1431" i="2" s="1"/>
  <c r="Z1431" i="2"/>
  <c r="T1431" i="2"/>
  <c r="R1431" i="2" s="1"/>
  <c r="AD1430" i="2"/>
  <c r="AB1430" i="2"/>
  <c r="Z1430" i="2"/>
  <c r="T1430" i="2"/>
  <c r="R1430" i="2"/>
  <c r="AB1429" i="2"/>
  <c r="AD1429" i="2" s="1"/>
  <c r="Z1429" i="2"/>
  <c r="T1429" i="2"/>
  <c r="R1429" i="2" s="1"/>
  <c r="AD1428" i="2"/>
  <c r="AB1428" i="2"/>
  <c r="Z1428" i="2"/>
  <c r="T1428" i="2"/>
  <c r="R1428" i="2"/>
  <c r="AB1427" i="2"/>
  <c r="AD1427" i="2" s="1"/>
  <c r="Z1427" i="2"/>
  <c r="T1427" i="2"/>
  <c r="R1427" i="2" s="1"/>
  <c r="AD1426" i="2"/>
  <c r="AB1426" i="2"/>
  <c r="Z1426" i="2"/>
  <c r="T1426" i="2"/>
  <c r="R1426" i="2"/>
  <c r="AB1425" i="2"/>
  <c r="AD1425" i="2" s="1"/>
  <c r="Z1425" i="2"/>
  <c r="T1425" i="2"/>
  <c r="R1425" i="2" s="1"/>
  <c r="AD1424" i="2"/>
  <c r="AB1424" i="2"/>
  <c r="Z1424" i="2"/>
  <c r="T1424" i="2"/>
  <c r="R1424" i="2"/>
  <c r="AB1423" i="2"/>
  <c r="AD1423" i="2" s="1"/>
  <c r="Z1423" i="2"/>
  <c r="T1423" i="2"/>
  <c r="R1423" i="2" s="1"/>
  <c r="AD1422" i="2"/>
  <c r="AB1422" i="2"/>
  <c r="Z1422" i="2"/>
  <c r="T1422" i="2"/>
  <c r="R1422" i="2"/>
  <c r="AB1421" i="2"/>
  <c r="AD1421" i="2" s="1"/>
  <c r="Z1421" i="2"/>
  <c r="T1421" i="2"/>
  <c r="R1421" i="2" s="1"/>
  <c r="AD1420" i="2"/>
  <c r="AB1420" i="2"/>
  <c r="Z1420" i="2"/>
  <c r="T1420" i="2"/>
  <c r="R1420" i="2"/>
  <c r="AB1419" i="2"/>
  <c r="AD1419" i="2" s="1"/>
  <c r="Z1419" i="2"/>
  <c r="T1419" i="2"/>
  <c r="R1419" i="2" s="1"/>
  <c r="AD1418" i="2"/>
  <c r="AB1418" i="2"/>
  <c r="Z1418" i="2"/>
  <c r="T1418" i="2"/>
  <c r="R1418" i="2"/>
  <c r="AB1417" i="2"/>
  <c r="AD1417" i="2" s="1"/>
  <c r="Z1417" i="2"/>
  <c r="T1417" i="2"/>
  <c r="R1417" i="2" s="1"/>
  <c r="AD1416" i="2"/>
  <c r="AB1416" i="2"/>
  <c r="Z1416" i="2"/>
  <c r="T1416" i="2"/>
  <c r="R1416" i="2"/>
  <c r="AB1415" i="2"/>
  <c r="AD1415" i="2" s="1"/>
  <c r="Z1415" i="2"/>
  <c r="T1415" i="2"/>
  <c r="R1415" i="2" s="1"/>
  <c r="AD1414" i="2"/>
  <c r="AB1414" i="2"/>
  <c r="Z1414" i="2"/>
  <c r="T1414" i="2"/>
  <c r="R1414" i="2"/>
  <c r="AB1413" i="2"/>
  <c r="AD1413" i="2" s="1"/>
  <c r="Z1413" i="2"/>
  <c r="T1413" i="2"/>
  <c r="R1413" i="2" s="1"/>
  <c r="AD1412" i="2"/>
  <c r="AB1412" i="2"/>
  <c r="Z1412" i="2"/>
  <c r="T1412" i="2"/>
  <c r="R1412" i="2"/>
  <c r="AB1411" i="2"/>
  <c r="AD1411" i="2" s="1"/>
  <c r="Z1411" i="2"/>
  <c r="T1411" i="2"/>
  <c r="R1411" i="2" s="1"/>
  <c r="AD1410" i="2"/>
  <c r="AB1410" i="2"/>
  <c r="Z1410" i="2"/>
  <c r="T1410" i="2"/>
  <c r="R1410" i="2"/>
  <c r="AB1409" i="2"/>
  <c r="AD1409" i="2" s="1"/>
  <c r="Z1409" i="2"/>
  <c r="T1409" i="2"/>
  <c r="R1409" i="2" s="1"/>
  <c r="AD1408" i="2"/>
  <c r="AB1408" i="2"/>
  <c r="Z1408" i="2"/>
  <c r="T1408" i="2"/>
  <c r="R1408" i="2"/>
  <c r="AB1407" i="2"/>
  <c r="AD1407" i="2" s="1"/>
  <c r="Z1407" i="2"/>
  <c r="T1407" i="2"/>
  <c r="R1407" i="2" s="1"/>
  <c r="AD1406" i="2"/>
  <c r="AB1406" i="2"/>
  <c r="Z1406" i="2"/>
  <c r="T1406" i="2"/>
  <c r="R1406" i="2"/>
  <c r="AB1405" i="2"/>
  <c r="AD1405" i="2" s="1"/>
  <c r="Z1405" i="2"/>
  <c r="T1405" i="2"/>
  <c r="R1405" i="2" s="1"/>
  <c r="AD1404" i="2"/>
  <c r="AB1404" i="2"/>
  <c r="Z1404" i="2"/>
  <c r="T1404" i="2"/>
  <c r="R1404" i="2"/>
  <c r="AB1403" i="2"/>
  <c r="AD1403" i="2" s="1"/>
  <c r="Z1403" i="2"/>
  <c r="T1403" i="2"/>
  <c r="R1403" i="2" s="1"/>
  <c r="AD1402" i="2"/>
  <c r="AB1402" i="2"/>
  <c r="Z1402" i="2"/>
  <c r="T1402" i="2"/>
  <c r="R1402" i="2"/>
  <c r="AB1401" i="2"/>
  <c r="AD1401" i="2" s="1"/>
  <c r="Z1401" i="2"/>
  <c r="T1401" i="2"/>
  <c r="R1401" i="2" s="1"/>
  <c r="AD1400" i="2"/>
  <c r="AB1400" i="2"/>
  <c r="Z1400" i="2"/>
  <c r="T1400" i="2"/>
  <c r="R1400" i="2"/>
  <c r="AB1399" i="2"/>
  <c r="AD1399" i="2" s="1"/>
  <c r="Z1399" i="2"/>
  <c r="T1399" i="2"/>
  <c r="R1399" i="2" s="1"/>
  <c r="AD1398" i="2"/>
  <c r="AB1398" i="2"/>
  <c r="Z1398" i="2"/>
  <c r="T1398" i="2"/>
  <c r="R1398" i="2"/>
  <c r="AB1397" i="2"/>
  <c r="AD1397" i="2" s="1"/>
  <c r="Z1397" i="2"/>
  <c r="T1397" i="2"/>
  <c r="R1397" i="2" s="1"/>
  <c r="AD1396" i="2"/>
  <c r="AB1396" i="2"/>
  <c r="Z1396" i="2"/>
  <c r="T1396" i="2"/>
  <c r="R1396" i="2"/>
  <c r="AB1395" i="2"/>
  <c r="AD1395" i="2" s="1"/>
  <c r="Z1395" i="2"/>
  <c r="T1395" i="2"/>
  <c r="R1395" i="2" s="1"/>
  <c r="AD1394" i="2"/>
  <c r="AB1394" i="2"/>
  <c r="Z1394" i="2"/>
  <c r="T1394" i="2"/>
  <c r="R1394" i="2"/>
  <c r="AB1393" i="2"/>
  <c r="AD1393" i="2" s="1"/>
  <c r="Z1393" i="2"/>
  <c r="T1393" i="2"/>
  <c r="R1393" i="2" s="1"/>
  <c r="AD1392" i="2"/>
  <c r="AB1392" i="2"/>
  <c r="Z1392" i="2"/>
  <c r="T1392" i="2"/>
  <c r="R1392" i="2"/>
  <c r="AB1391" i="2"/>
  <c r="AD1391" i="2" s="1"/>
  <c r="Z1391" i="2"/>
  <c r="T1391" i="2"/>
  <c r="R1391" i="2" s="1"/>
  <c r="AD1390" i="2"/>
  <c r="AB1390" i="2"/>
  <c r="Z1390" i="2"/>
  <c r="T1390" i="2"/>
  <c r="R1390" i="2"/>
  <c r="AB1389" i="2"/>
  <c r="AD1389" i="2" s="1"/>
  <c r="Z1389" i="2"/>
  <c r="T1389" i="2"/>
  <c r="R1389" i="2" s="1"/>
  <c r="AD1388" i="2"/>
  <c r="AB1388" i="2"/>
  <c r="Z1388" i="2"/>
  <c r="T1388" i="2"/>
  <c r="R1388" i="2"/>
  <c r="AB1387" i="2"/>
  <c r="AD1387" i="2" s="1"/>
  <c r="Z1387" i="2"/>
  <c r="T1387" i="2"/>
  <c r="R1387" i="2" s="1"/>
  <c r="AD1386" i="2"/>
  <c r="AB1386" i="2"/>
  <c r="Z1386" i="2"/>
  <c r="T1386" i="2"/>
  <c r="R1386" i="2"/>
  <c r="AB1385" i="2"/>
  <c r="AD1385" i="2" s="1"/>
  <c r="Z1385" i="2"/>
  <c r="T1385" i="2"/>
  <c r="R1385" i="2" s="1"/>
  <c r="AD1384" i="2"/>
  <c r="AB1384" i="2"/>
  <c r="Z1384" i="2"/>
  <c r="T1384" i="2"/>
  <c r="R1384" i="2"/>
  <c r="AB1383" i="2"/>
  <c r="AD1383" i="2" s="1"/>
  <c r="Z1383" i="2"/>
  <c r="T1383" i="2"/>
  <c r="R1383" i="2" s="1"/>
  <c r="AD1382" i="2"/>
  <c r="AB1382" i="2"/>
  <c r="Z1382" i="2"/>
  <c r="T1382" i="2"/>
  <c r="R1382" i="2"/>
  <c r="AB1381" i="2"/>
  <c r="AD1381" i="2" s="1"/>
  <c r="Z1381" i="2"/>
  <c r="T1381" i="2"/>
  <c r="R1381" i="2"/>
  <c r="AD1380" i="2"/>
  <c r="AB1380" i="2"/>
  <c r="Z1380" i="2"/>
  <c r="T1380" i="2"/>
  <c r="R1380" i="2" s="1"/>
  <c r="AB1379" i="2"/>
  <c r="AD1379" i="2" s="1"/>
  <c r="Z1379" i="2"/>
  <c r="T1379" i="2"/>
  <c r="R1379" i="2" s="1"/>
  <c r="AD1378" i="2"/>
  <c r="AB1378" i="2"/>
  <c r="Z1378" i="2"/>
  <c r="T1378" i="2"/>
  <c r="R1378" i="2"/>
  <c r="AB1377" i="2"/>
  <c r="AD1377" i="2" s="1"/>
  <c r="Z1377" i="2"/>
  <c r="T1377" i="2"/>
  <c r="R1377" i="2" s="1"/>
  <c r="AD1376" i="2"/>
  <c r="AB1376" i="2"/>
  <c r="Z1376" i="2"/>
  <c r="T1376" i="2"/>
  <c r="R1376" i="2"/>
  <c r="AB1375" i="2"/>
  <c r="AD1375" i="2" s="1"/>
  <c r="Z1375" i="2"/>
  <c r="T1375" i="2"/>
  <c r="R1375" i="2" s="1"/>
  <c r="AB1374" i="2"/>
  <c r="AD1374" i="2" s="1"/>
  <c r="Z1374" i="2"/>
  <c r="T1374" i="2"/>
  <c r="R1374" i="2"/>
  <c r="AD1373" i="2"/>
  <c r="AB1373" i="2"/>
  <c r="Z1373" i="2"/>
  <c r="T1373" i="2"/>
  <c r="R1373" i="2"/>
  <c r="AD1372" i="2"/>
  <c r="AB1372" i="2"/>
  <c r="Z1372" i="2"/>
  <c r="T1372" i="2"/>
  <c r="R1372" i="2" s="1"/>
  <c r="AB1371" i="2"/>
  <c r="AD1371" i="2" s="1"/>
  <c r="Z1371" i="2"/>
  <c r="T1371" i="2"/>
  <c r="R1371" i="2" s="1"/>
  <c r="AD1370" i="2"/>
  <c r="AB1370" i="2"/>
  <c r="Z1370" i="2"/>
  <c r="T1370" i="2"/>
  <c r="R1370" i="2"/>
  <c r="AB1369" i="2"/>
  <c r="AD1369" i="2" s="1"/>
  <c r="Z1369" i="2"/>
  <c r="T1369" i="2"/>
  <c r="R1369" i="2" s="1"/>
  <c r="AD1368" i="2"/>
  <c r="AB1368" i="2"/>
  <c r="Z1368" i="2"/>
  <c r="T1368" i="2"/>
  <c r="R1368" i="2"/>
  <c r="AB1367" i="2"/>
  <c r="AD1367" i="2" s="1"/>
  <c r="Z1367" i="2"/>
  <c r="T1367" i="2"/>
  <c r="R1367" i="2" s="1"/>
  <c r="AB1366" i="2"/>
  <c r="AD1366" i="2" s="1"/>
  <c r="Z1366" i="2"/>
  <c r="T1366" i="2"/>
  <c r="R1366" i="2"/>
  <c r="AD1365" i="2"/>
  <c r="AB1365" i="2"/>
  <c r="Z1365" i="2"/>
  <c r="T1365" i="2"/>
  <c r="R1365" i="2"/>
  <c r="AD1364" i="2"/>
  <c r="AB1364" i="2"/>
  <c r="Z1364" i="2"/>
  <c r="T1364" i="2"/>
  <c r="R1364" i="2" s="1"/>
  <c r="AB1363" i="2"/>
  <c r="AD1363" i="2" s="1"/>
  <c r="Z1363" i="2"/>
  <c r="T1363" i="2"/>
  <c r="R1363" i="2" s="1"/>
  <c r="AD1362" i="2"/>
  <c r="AB1362" i="2"/>
  <c r="Z1362" i="2"/>
  <c r="T1362" i="2"/>
  <c r="R1362" i="2"/>
  <c r="AB1361" i="2"/>
  <c r="AD1361" i="2" s="1"/>
  <c r="Z1361" i="2"/>
  <c r="T1361" i="2"/>
  <c r="R1361" i="2" s="1"/>
  <c r="AD1360" i="2"/>
  <c r="AB1360" i="2"/>
  <c r="Z1360" i="2"/>
  <c r="T1360" i="2"/>
  <c r="R1360" i="2"/>
  <c r="AB1359" i="2"/>
  <c r="AD1359" i="2" s="1"/>
  <c r="Z1359" i="2"/>
  <c r="T1359" i="2"/>
  <c r="R1359" i="2" s="1"/>
  <c r="AB1358" i="2"/>
  <c r="AD1358" i="2" s="1"/>
  <c r="Z1358" i="2"/>
  <c r="T1358" i="2"/>
  <c r="R1358" i="2"/>
  <c r="AD1357" i="2"/>
  <c r="AB1357" i="2"/>
  <c r="Z1357" i="2"/>
  <c r="T1357" i="2"/>
  <c r="R1357" i="2"/>
  <c r="AD1356" i="2"/>
  <c r="AB1356" i="2"/>
  <c r="Z1356" i="2"/>
  <c r="T1356" i="2"/>
  <c r="R1356" i="2" s="1"/>
  <c r="AB1355" i="2"/>
  <c r="AD1355" i="2" s="1"/>
  <c r="Z1355" i="2"/>
  <c r="T1355" i="2"/>
  <c r="R1355" i="2" s="1"/>
  <c r="AD1354" i="2"/>
  <c r="AB1354" i="2"/>
  <c r="Z1354" i="2"/>
  <c r="T1354" i="2"/>
  <c r="R1354" i="2"/>
  <c r="AB1353" i="2"/>
  <c r="AD1353" i="2" s="1"/>
  <c r="Z1353" i="2"/>
  <c r="T1353" i="2"/>
  <c r="R1353" i="2" s="1"/>
  <c r="AD1352" i="2"/>
  <c r="AB1352" i="2"/>
  <c r="Z1352" i="2"/>
  <c r="T1352" i="2"/>
  <c r="R1352" i="2"/>
  <c r="AB1351" i="2"/>
  <c r="AD1351" i="2" s="1"/>
  <c r="Z1351" i="2"/>
  <c r="T1351" i="2"/>
  <c r="R1351" i="2" s="1"/>
  <c r="AB1350" i="2"/>
  <c r="AD1350" i="2" s="1"/>
  <c r="Z1350" i="2"/>
  <c r="T1350" i="2"/>
  <c r="R1350" i="2"/>
  <c r="AD1349" i="2"/>
  <c r="AB1349" i="2"/>
  <c r="Z1349" i="2"/>
  <c r="T1349" i="2"/>
  <c r="R1349" i="2"/>
  <c r="AD1348" i="2"/>
  <c r="AB1348" i="2"/>
  <c r="Z1348" i="2"/>
  <c r="T1348" i="2"/>
  <c r="R1348" i="2" s="1"/>
  <c r="AB1347" i="2"/>
  <c r="AD1347" i="2" s="1"/>
  <c r="Z1347" i="2"/>
  <c r="T1347" i="2"/>
  <c r="R1347" i="2" s="1"/>
  <c r="AD1346" i="2"/>
  <c r="AB1346" i="2"/>
  <c r="Z1346" i="2"/>
  <c r="T1346" i="2"/>
  <c r="R1346" i="2"/>
  <c r="AB1345" i="2"/>
  <c r="AD1345" i="2" s="1"/>
  <c r="Z1345" i="2"/>
  <c r="T1345" i="2"/>
  <c r="R1345" i="2" s="1"/>
  <c r="AD1344" i="2"/>
  <c r="AB1344" i="2"/>
  <c r="Z1344" i="2"/>
  <c r="T1344" i="2"/>
  <c r="R1344" i="2"/>
  <c r="AB1343" i="2"/>
  <c r="AD1343" i="2" s="1"/>
  <c r="Z1343" i="2"/>
  <c r="T1343" i="2"/>
  <c r="R1343" i="2" s="1"/>
  <c r="AB1342" i="2"/>
  <c r="AD1342" i="2" s="1"/>
  <c r="Z1342" i="2"/>
  <c r="T1342" i="2"/>
  <c r="R1342" i="2"/>
  <c r="AD1341" i="2"/>
  <c r="AB1341" i="2"/>
  <c r="Z1341" i="2"/>
  <c r="T1341" i="2"/>
  <c r="R1341" i="2"/>
  <c r="AD1340" i="2"/>
  <c r="AB1340" i="2"/>
  <c r="Z1340" i="2"/>
  <c r="T1340" i="2"/>
  <c r="R1340" i="2" s="1"/>
  <c r="AB1339" i="2"/>
  <c r="AD1339" i="2" s="1"/>
  <c r="Z1339" i="2"/>
  <c r="T1339" i="2"/>
  <c r="R1339" i="2" s="1"/>
  <c r="AD1338" i="2"/>
  <c r="AB1338" i="2"/>
  <c r="Z1338" i="2"/>
  <c r="T1338" i="2"/>
  <c r="R1338" i="2"/>
  <c r="AB1337" i="2"/>
  <c r="AD1337" i="2" s="1"/>
  <c r="Z1337" i="2"/>
  <c r="T1337" i="2"/>
  <c r="R1337" i="2" s="1"/>
  <c r="AD1336" i="2"/>
  <c r="AB1336" i="2"/>
  <c r="Z1336" i="2"/>
  <c r="T1336" i="2"/>
  <c r="R1336" i="2"/>
  <c r="AB1335" i="2"/>
  <c r="AD1335" i="2" s="1"/>
  <c r="Z1335" i="2"/>
  <c r="T1335" i="2"/>
  <c r="R1335" i="2" s="1"/>
  <c r="AB1334" i="2"/>
  <c r="AD1334" i="2" s="1"/>
  <c r="Z1334" i="2"/>
  <c r="T1334" i="2"/>
  <c r="R1334" i="2"/>
  <c r="AD1333" i="2"/>
  <c r="AB1333" i="2"/>
  <c r="Z1333" i="2"/>
  <c r="T1333" i="2"/>
  <c r="R1333" i="2"/>
  <c r="AD1332" i="2"/>
  <c r="AB1332" i="2"/>
  <c r="Z1332" i="2"/>
  <c r="T1332" i="2"/>
  <c r="R1332" i="2" s="1"/>
  <c r="AB1331" i="2"/>
  <c r="AD1331" i="2" s="1"/>
  <c r="Z1331" i="2"/>
  <c r="T1331" i="2"/>
  <c r="R1331" i="2" s="1"/>
  <c r="AD1330" i="2"/>
  <c r="AB1330" i="2"/>
  <c r="Z1330" i="2"/>
  <c r="T1330" i="2"/>
  <c r="R1330" i="2"/>
  <c r="AB1329" i="2"/>
  <c r="AD1329" i="2" s="1"/>
  <c r="Z1329" i="2"/>
  <c r="T1329" i="2"/>
  <c r="R1329" i="2" s="1"/>
  <c r="AD1328" i="2"/>
  <c r="AB1328" i="2"/>
  <c r="Z1328" i="2"/>
  <c r="T1328" i="2"/>
  <c r="R1328" i="2"/>
  <c r="AB1327" i="2"/>
  <c r="AD1327" i="2" s="1"/>
  <c r="Z1327" i="2"/>
  <c r="T1327" i="2"/>
  <c r="R1327" i="2" s="1"/>
  <c r="AB1326" i="2"/>
  <c r="AD1326" i="2" s="1"/>
  <c r="Z1326" i="2"/>
  <c r="T1326" i="2"/>
  <c r="R1326" i="2"/>
  <c r="AD1325" i="2"/>
  <c r="AB1325" i="2"/>
  <c r="Z1325" i="2"/>
  <c r="T1325" i="2"/>
  <c r="R1325" i="2"/>
  <c r="AD1324" i="2"/>
  <c r="AB1324" i="2"/>
  <c r="Z1324" i="2"/>
  <c r="T1324" i="2"/>
  <c r="R1324" i="2" s="1"/>
  <c r="AB1323" i="2"/>
  <c r="AD1323" i="2" s="1"/>
  <c r="Z1323" i="2"/>
  <c r="T1323" i="2"/>
  <c r="R1323" i="2" s="1"/>
  <c r="AD1322" i="2"/>
  <c r="AB1322" i="2"/>
  <c r="Z1322" i="2"/>
  <c r="T1322" i="2"/>
  <c r="R1322" i="2"/>
  <c r="AB1321" i="2"/>
  <c r="AD1321" i="2" s="1"/>
  <c r="Z1321" i="2"/>
  <c r="T1321" i="2"/>
  <c r="R1321" i="2" s="1"/>
  <c r="AD1320" i="2"/>
  <c r="AB1320" i="2"/>
  <c r="Z1320" i="2"/>
  <c r="T1320" i="2"/>
  <c r="R1320" i="2"/>
  <c r="AB1319" i="2"/>
  <c r="AD1319" i="2" s="1"/>
  <c r="Z1319" i="2"/>
  <c r="T1319" i="2"/>
  <c r="R1319" i="2" s="1"/>
  <c r="AB1318" i="2"/>
  <c r="AD1318" i="2" s="1"/>
  <c r="Z1318" i="2"/>
  <c r="T1318" i="2"/>
  <c r="R1318" i="2"/>
  <c r="AD1317" i="2"/>
  <c r="AB1317" i="2"/>
  <c r="Z1317" i="2"/>
  <c r="T1317" i="2"/>
  <c r="R1317" i="2"/>
  <c r="AD1316" i="2"/>
  <c r="AB1316" i="2"/>
  <c r="Z1316" i="2"/>
  <c r="T1316" i="2"/>
  <c r="R1316" i="2" s="1"/>
  <c r="AB1315" i="2"/>
  <c r="AD1315" i="2" s="1"/>
  <c r="Z1315" i="2"/>
  <c r="T1315" i="2"/>
  <c r="R1315" i="2" s="1"/>
  <c r="AD1314" i="2"/>
  <c r="AB1314" i="2"/>
  <c r="Z1314" i="2"/>
  <c r="T1314" i="2"/>
  <c r="R1314" i="2"/>
  <c r="AB1313" i="2"/>
  <c r="AD1313" i="2" s="1"/>
  <c r="Z1313" i="2"/>
  <c r="T1313" i="2"/>
  <c r="R1313" i="2" s="1"/>
  <c r="AD1312" i="2"/>
  <c r="AB1312" i="2"/>
  <c r="Z1312" i="2"/>
  <c r="T1312" i="2"/>
  <c r="R1312" i="2"/>
  <c r="AB1311" i="2"/>
  <c r="AD1311" i="2" s="1"/>
  <c r="Z1311" i="2"/>
  <c r="T1311" i="2"/>
  <c r="R1311" i="2" s="1"/>
  <c r="AB1310" i="2"/>
  <c r="AD1310" i="2" s="1"/>
  <c r="Z1310" i="2"/>
  <c r="T1310" i="2"/>
  <c r="R1310" i="2"/>
  <c r="AD1309" i="2"/>
  <c r="AB1309" i="2"/>
  <c r="Z1309" i="2"/>
  <c r="T1309" i="2"/>
  <c r="R1309" i="2"/>
  <c r="AD1308" i="2"/>
  <c r="AB1308" i="2"/>
  <c r="Z1308" i="2"/>
  <c r="T1308" i="2"/>
  <c r="R1308" i="2" s="1"/>
  <c r="AB1307" i="2"/>
  <c r="AD1307" i="2" s="1"/>
  <c r="Z1307" i="2"/>
  <c r="T1307" i="2"/>
  <c r="R1307" i="2" s="1"/>
  <c r="AD1306" i="2"/>
  <c r="AB1306" i="2"/>
  <c r="Z1306" i="2"/>
  <c r="T1306" i="2"/>
  <c r="R1306" i="2"/>
  <c r="AB1305" i="2"/>
  <c r="AD1305" i="2" s="1"/>
  <c r="Z1305" i="2"/>
  <c r="T1305" i="2"/>
  <c r="R1305" i="2" s="1"/>
  <c r="AD1304" i="2"/>
  <c r="AB1304" i="2"/>
  <c r="Z1304" i="2"/>
  <c r="T1304" i="2"/>
  <c r="R1304" i="2"/>
  <c r="AB1303" i="2"/>
  <c r="AD1303" i="2" s="1"/>
  <c r="Z1303" i="2"/>
  <c r="T1303" i="2"/>
  <c r="R1303" i="2" s="1"/>
  <c r="AB1302" i="2"/>
  <c r="AD1302" i="2" s="1"/>
  <c r="Z1302" i="2"/>
  <c r="T1302" i="2"/>
  <c r="R1302" i="2"/>
  <c r="AD1301" i="2"/>
  <c r="AB1301" i="2"/>
  <c r="Z1301" i="2"/>
  <c r="T1301" i="2"/>
  <c r="R1301" i="2"/>
  <c r="AD1300" i="2"/>
  <c r="AB1300" i="2"/>
  <c r="Z1300" i="2"/>
  <c r="T1300" i="2"/>
  <c r="R1300" i="2" s="1"/>
  <c r="AB1299" i="2"/>
  <c r="AD1299" i="2" s="1"/>
  <c r="Z1299" i="2"/>
  <c r="T1299" i="2"/>
  <c r="R1299" i="2" s="1"/>
  <c r="AD1298" i="2"/>
  <c r="AB1298" i="2"/>
  <c r="Z1298" i="2"/>
  <c r="T1298" i="2"/>
  <c r="R1298" i="2"/>
  <c r="AB1297" i="2"/>
  <c r="AD1297" i="2" s="1"/>
  <c r="Z1297" i="2"/>
  <c r="T1297" i="2"/>
  <c r="R1297" i="2" s="1"/>
  <c r="AD1296" i="2"/>
  <c r="AB1296" i="2"/>
  <c r="Z1296" i="2"/>
  <c r="T1296" i="2"/>
  <c r="R1296" i="2"/>
  <c r="AB1295" i="2"/>
  <c r="AD1295" i="2" s="1"/>
  <c r="Z1295" i="2"/>
  <c r="T1295" i="2"/>
  <c r="R1295" i="2" s="1"/>
  <c r="AB1294" i="2"/>
  <c r="AD1294" i="2" s="1"/>
  <c r="Z1294" i="2"/>
  <c r="T1294" i="2"/>
  <c r="R1294" i="2"/>
  <c r="AD1293" i="2"/>
  <c r="AB1293" i="2"/>
  <c r="Z1293" i="2"/>
  <c r="T1293" i="2"/>
  <c r="R1293" i="2"/>
  <c r="AD1292" i="2"/>
  <c r="AB1292" i="2"/>
  <c r="Z1292" i="2"/>
  <c r="T1292" i="2"/>
  <c r="R1292" i="2" s="1"/>
  <c r="AB1291" i="2"/>
  <c r="AD1291" i="2" s="1"/>
  <c r="Z1291" i="2"/>
  <c r="T1291" i="2"/>
  <c r="R1291" i="2" s="1"/>
  <c r="AD1290" i="2"/>
  <c r="AB1290" i="2"/>
  <c r="Z1290" i="2"/>
  <c r="T1290" i="2"/>
  <c r="R1290" i="2"/>
  <c r="AB1289" i="2"/>
  <c r="AD1289" i="2" s="1"/>
  <c r="Z1289" i="2"/>
  <c r="T1289" i="2"/>
  <c r="R1289" i="2" s="1"/>
  <c r="AD1288" i="2"/>
  <c r="AB1288" i="2"/>
  <c r="Z1288" i="2"/>
  <c r="T1288" i="2"/>
  <c r="R1288" i="2"/>
  <c r="AD1287" i="2"/>
  <c r="AB1287" i="2"/>
  <c r="Z1287" i="2"/>
  <c r="T1287" i="2"/>
  <c r="R1287" i="2"/>
  <c r="AD1286" i="2"/>
  <c r="AB1286" i="2"/>
  <c r="Z1286" i="2"/>
  <c r="T1286" i="2"/>
  <c r="R1286" i="2" s="1"/>
  <c r="AB1285" i="2"/>
  <c r="AD1285" i="2" s="1"/>
  <c r="Z1285" i="2"/>
  <c r="T1285" i="2"/>
  <c r="R1285" i="2" s="1"/>
  <c r="AB1284" i="2"/>
  <c r="AD1284" i="2" s="1"/>
  <c r="Z1284" i="2"/>
  <c r="T1284" i="2"/>
  <c r="R1284" i="2"/>
  <c r="AD1283" i="2"/>
  <c r="AB1283" i="2"/>
  <c r="Z1283" i="2"/>
  <c r="T1283" i="2"/>
  <c r="R1283" i="2"/>
  <c r="AD1282" i="2"/>
  <c r="AB1282" i="2"/>
  <c r="Z1282" i="2"/>
  <c r="T1282" i="2"/>
  <c r="R1282" i="2" s="1"/>
  <c r="AB1281" i="2"/>
  <c r="AD1281" i="2" s="1"/>
  <c r="Z1281" i="2"/>
  <c r="T1281" i="2"/>
  <c r="R1281" i="2" s="1"/>
  <c r="AB1280" i="2"/>
  <c r="AD1280" i="2" s="1"/>
  <c r="Z1280" i="2"/>
  <c r="T1280" i="2"/>
  <c r="R1280" i="2"/>
  <c r="AD1279" i="2"/>
  <c r="AB1279" i="2"/>
  <c r="Z1279" i="2"/>
  <c r="T1279" i="2"/>
  <c r="R1279" i="2"/>
  <c r="AD1278" i="2"/>
  <c r="AB1278" i="2"/>
  <c r="Z1278" i="2"/>
  <c r="T1278" i="2"/>
  <c r="R1278" i="2" s="1"/>
  <c r="AB1277" i="2"/>
  <c r="AD1277" i="2" s="1"/>
  <c r="Z1277" i="2"/>
  <c r="T1277" i="2"/>
  <c r="R1277" i="2" s="1"/>
  <c r="AB1276" i="2"/>
  <c r="AD1276" i="2" s="1"/>
  <c r="Z1276" i="2"/>
  <c r="T1276" i="2"/>
  <c r="R1276" i="2"/>
  <c r="AD1275" i="2"/>
  <c r="AB1275" i="2"/>
  <c r="Z1275" i="2"/>
  <c r="T1275" i="2"/>
  <c r="R1275" i="2"/>
  <c r="AD1274" i="2"/>
  <c r="AB1274" i="2"/>
  <c r="Z1274" i="2"/>
  <c r="T1274" i="2"/>
  <c r="R1274" i="2" s="1"/>
  <c r="AB1273" i="2"/>
  <c r="AD1273" i="2" s="1"/>
  <c r="Z1273" i="2"/>
  <c r="T1273" i="2"/>
  <c r="R1273" i="2" s="1"/>
  <c r="AB1272" i="2"/>
  <c r="AD1272" i="2" s="1"/>
  <c r="Z1272" i="2"/>
  <c r="T1272" i="2"/>
  <c r="R1272" i="2"/>
  <c r="AD1271" i="2"/>
  <c r="AB1271" i="2"/>
  <c r="Z1271" i="2"/>
  <c r="T1271" i="2"/>
  <c r="R1271" i="2"/>
  <c r="AD1270" i="2"/>
  <c r="AB1270" i="2"/>
  <c r="Z1270" i="2"/>
  <c r="T1270" i="2"/>
  <c r="R1270" i="2" s="1"/>
  <c r="AB1269" i="2"/>
  <c r="AD1269" i="2" s="1"/>
  <c r="Z1269" i="2"/>
  <c r="T1269" i="2"/>
  <c r="R1269" i="2" s="1"/>
  <c r="AB1268" i="2"/>
  <c r="AD1268" i="2" s="1"/>
  <c r="Z1268" i="2"/>
  <c r="T1268" i="2"/>
  <c r="R1268" i="2" s="1"/>
  <c r="AD1267" i="2"/>
  <c r="AB1267" i="2"/>
  <c r="Z1267" i="2"/>
  <c r="T1267" i="2"/>
  <c r="R1267" i="2"/>
  <c r="AD1266" i="2"/>
  <c r="AB1266" i="2"/>
  <c r="Z1266" i="2"/>
  <c r="T1266" i="2"/>
  <c r="R1266" i="2" s="1"/>
  <c r="AB1265" i="2"/>
  <c r="AD1265" i="2" s="1"/>
  <c r="Z1265" i="2"/>
  <c r="T1265" i="2"/>
  <c r="R1265" i="2" s="1"/>
  <c r="AB1264" i="2"/>
  <c r="AD1264" i="2" s="1"/>
  <c r="Z1264" i="2"/>
  <c r="T1264" i="2"/>
  <c r="R1264" i="2" s="1"/>
  <c r="AD1263" i="2"/>
  <c r="AB1263" i="2"/>
  <c r="Z1263" i="2"/>
  <c r="T1263" i="2"/>
  <c r="R1263" i="2"/>
  <c r="AD1262" i="2"/>
  <c r="AB1262" i="2"/>
  <c r="Z1262" i="2"/>
  <c r="T1262" i="2"/>
  <c r="R1262" i="2" s="1"/>
  <c r="AD1261" i="2"/>
  <c r="AB1261" i="2"/>
  <c r="Z1261" i="2"/>
  <c r="T1261" i="2"/>
  <c r="R1261" i="2" s="1"/>
  <c r="AB1260" i="2"/>
  <c r="AD1260" i="2" s="1"/>
  <c r="Z1260" i="2"/>
  <c r="T1260" i="2"/>
  <c r="R1260" i="2" s="1"/>
  <c r="AD1259" i="2"/>
  <c r="AB1259" i="2"/>
  <c r="Z1259" i="2"/>
  <c r="T1259" i="2"/>
  <c r="R1259" i="2"/>
  <c r="AD1258" i="2"/>
  <c r="AB1258" i="2"/>
  <c r="Z1258" i="2"/>
  <c r="T1258" i="2"/>
  <c r="R1258" i="2" s="1"/>
  <c r="AD1257" i="2"/>
  <c r="AB1257" i="2"/>
  <c r="Z1257" i="2"/>
  <c r="T1257" i="2"/>
  <c r="R1257" i="2" s="1"/>
  <c r="AB1256" i="2"/>
  <c r="AD1256" i="2" s="1"/>
  <c r="Z1256" i="2"/>
  <c r="T1256" i="2"/>
  <c r="R1256" i="2" s="1"/>
  <c r="AD1255" i="2"/>
  <c r="AB1255" i="2"/>
  <c r="Z1255" i="2"/>
  <c r="T1255" i="2"/>
  <c r="R1255" i="2"/>
  <c r="AD1254" i="2"/>
  <c r="AB1254" i="2"/>
  <c r="Z1254" i="2"/>
  <c r="T1254" i="2"/>
  <c r="R1254" i="2" s="1"/>
  <c r="AD1253" i="2"/>
  <c r="AB1253" i="2"/>
  <c r="Z1253" i="2"/>
  <c r="T1253" i="2"/>
  <c r="R1253" i="2" s="1"/>
  <c r="AB1252" i="2"/>
  <c r="AD1252" i="2" s="1"/>
  <c r="Z1252" i="2"/>
  <c r="T1252" i="2"/>
  <c r="R1252" i="2" s="1"/>
  <c r="AD1251" i="2"/>
  <c r="AB1251" i="2"/>
  <c r="Z1251" i="2"/>
  <c r="T1251" i="2"/>
  <c r="R1251" i="2"/>
  <c r="AD1250" i="2"/>
  <c r="AB1250" i="2"/>
  <c r="Z1250" i="2"/>
  <c r="T1250" i="2"/>
  <c r="R1250" i="2" s="1"/>
  <c r="AD1249" i="2"/>
  <c r="AB1249" i="2"/>
  <c r="Z1249" i="2"/>
  <c r="T1249" i="2"/>
  <c r="R1249" i="2" s="1"/>
  <c r="AB1248" i="2"/>
  <c r="AD1248" i="2" s="1"/>
  <c r="Z1248" i="2"/>
  <c r="T1248" i="2"/>
  <c r="R1248" i="2" s="1"/>
  <c r="AD1247" i="2"/>
  <c r="AB1247" i="2"/>
  <c r="Z1247" i="2"/>
  <c r="T1247" i="2"/>
  <c r="R1247" i="2"/>
  <c r="AD1246" i="2"/>
  <c r="AB1246" i="2"/>
  <c r="Z1246" i="2"/>
  <c r="T1246" i="2"/>
  <c r="R1246" i="2" s="1"/>
  <c r="AD1245" i="2"/>
  <c r="AB1245" i="2"/>
  <c r="Z1245" i="2"/>
  <c r="T1245" i="2"/>
  <c r="R1245" i="2" s="1"/>
  <c r="AB1244" i="2"/>
  <c r="AD1244" i="2" s="1"/>
  <c r="Z1244" i="2"/>
  <c r="T1244" i="2"/>
  <c r="R1244" i="2" s="1"/>
  <c r="AD1243" i="2"/>
  <c r="AB1243" i="2"/>
  <c r="Z1243" i="2"/>
  <c r="T1243" i="2"/>
  <c r="R1243" i="2"/>
  <c r="AD1242" i="2"/>
  <c r="AB1242" i="2"/>
  <c r="Z1242" i="2"/>
  <c r="T1242" i="2"/>
  <c r="R1242" i="2" s="1"/>
  <c r="AD1241" i="2"/>
  <c r="AB1241" i="2"/>
  <c r="Z1241" i="2"/>
  <c r="T1241" i="2"/>
  <c r="R1241" i="2" s="1"/>
  <c r="AB1240" i="2"/>
  <c r="AD1240" i="2" s="1"/>
  <c r="Z1240" i="2"/>
  <c r="T1240" i="2"/>
  <c r="R1240" i="2" s="1"/>
  <c r="AD1239" i="2"/>
  <c r="AB1239" i="2"/>
  <c r="Z1239" i="2"/>
  <c r="T1239" i="2"/>
  <c r="R1239" i="2"/>
  <c r="AD1238" i="2"/>
  <c r="AB1238" i="2"/>
  <c r="Z1238" i="2"/>
  <c r="T1238" i="2"/>
  <c r="R1238" i="2" s="1"/>
  <c r="AD1237" i="2"/>
  <c r="AB1237" i="2"/>
  <c r="Z1237" i="2"/>
  <c r="T1237" i="2"/>
  <c r="R1237" i="2" s="1"/>
  <c r="AB1236" i="2"/>
  <c r="AD1236" i="2" s="1"/>
  <c r="Z1236" i="2"/>
  <c r="T1236" i="2"/>
  <c r="R1236" i="2" s="1"/>
  <c r="AD1235" i="2"/>
  <c r="AB1235" i="2"/>
  <c r="Z1235" i="2"/>
  <c r="T1235" i="2"/>
  <c r="R1235" i="2"/>
  <c r="AD1234" i="2"/>
  <c r="AB1234" i="2"/>
  <c r="Z1234" i="2"/>
  <c r="T1234" i="2"/>
  <c r="R1234" i="2" s="1"/>
  <c r="AD1233" i="2"/>
  <c r="AB1233" i="2"/>
  <c r="Z1233" i="2"/>
  <c r="T1233" i="2"/>
  <c r="R1233" i="2" s="1"/>
  <c r="AB1232" i="2"/>
  <c r="AD1232" i="2" s="1"/>
  <c r="Z1232" i="2"/>
  <c r="T1232" i="2"/>
  <c r="R1232" i="2" s="1"/>
  <c r="AD1231" i="2"/>
  <c r="AB1231" i="2"/>
  <c r="Z1231" i="2"/>
  <c r="T1231" i="2"/>
  <c r="R1231" i="2"/>
  <c r="AD1230" i="2"/>
  <c r="AB1230" i="2"/>
  <c r="Z1230" i="2"/>
  <c r="T1230" i="2"/>
  <c r="R1230" i="2" s="1"/>
  <c r="AD1229" i="2"/>
  <c r="AB1229" i="2"/>
  <c r="Z1229" i="2"/>
  <c r="T1229" i="2"/>
  <c r="R1229" i="2" s="1"/>
  <c r="AB1228" i="2"/>
  <c r="AD1228" i="2" s="1"/>
  <c r="Z1228" i="2"/>
  <c r="T1228" i="2"/>
  <c r="R1228" i="2" s="1"/>
  <c r="AD1227" i="2"/>
  <c r="AB1227" i="2"/>
  <c r="Z1227" i="2"/>
  <c r="T1227" i="2"/>
  <c r="R1227" i="2"/>
  <c r="AD1226" i="2"/>
  <c r="AB1226" i="2"/>
  <c r="Z1226" i="2"/>
  <c r="T1226" i="2"/>
  <c r="R1226" i="2" s="1"/>
  <c r="AD1225" i="2"/>
  <c r="AB1225" i="2"/>
  <c r="Z1225" i="2"/>
  <c r="T1225" i="2"/>
  <c r="R1225" i="2" s="1"/>
  <c r="AB1224" i="2"/>
  <c r="AD1224" i="2" s="1"/>
  <c r="Z1224" i="2"/>
  <c r="T1224" i="2"/>
  <c r="R1224" i="2" s="1"/>
  <c r="AD1223" i="2"/>
  <c r="AB1223" i="2"/>
  <c r="Z1223" i="2"/>
  <c r="T1223" i="2"/>
  <c r="R1223" i="2"/>
  <c r="AD1222" i="2"/>
  <c r="AB1222" i="2"/>
  <c r="Z1222" i="2"/>
  <c r="T1222" i="2"/>
  <c r="R1222" i="2" s="1"/>
  <c r="AD1221" i="2"/>
  <c r="AB1221" i="2"/>
  <c r="Z1221" i="2"/>
  <c r="T1221" i="2"/>
  <c r="R1221" i="2" s="1"/>
  <c r="AB1220" i="2"/>
  <c r="AD1220" i="2" s="1"/>
  <c r="Z1220" i="2"/>
  <c r="T1220" i="2"/>
  <c r="R1220" i="2" s="1"/>
  <c r="AD1219" i="2"/>
  <c r="AB1219" i="2"/>
  <c r="Z1219" i="2"/>
  <c r="T1219" i="2"/>
  <c r="R1219" i="2"/>
  <c r="AD1218" i="2"/>
  <c r="AB1218" i="2"/>
  <c r="Z1218" i="2"/>
  <c r="T1218" i="2"/>
  <c r="R1218" i="2" s="1"/>
  <c r="AD1217" i="2"/>
  <c r="AB1217" i="2"/>
  <c r="Z1217" i="2"/>
  <c r="T1217" i="2"/>
  <c r="R1217" i="2" s="1"/>
  <c r="AB1216" i="2"/>
  <c r="AD1216" i="2" s="1"/>
  <c r="Z1216" i="2"/>
  <c r="T1216" i="2"/>
  <c r="R1216" i="2" s="1"/>
  <c r="AD1215" i="2"/>
  <c r="AB1215" i="2"/>
  <c r="Z1215" i="2"/>
  <c r="T1215" i="2"/>
  <c r="R1215" i="2"/>
  <c r="AD1214" i="2"/>
  <c r="AB1214" i="2"/>
  <c r="Z1214" i="2"/>
  <c r="T1214" i="2"/>
  <c r="R1214" i="2" s="1"/>
  <c r="AD1213" i="2"/>
  <c r="AB1213" i="2"/>
  <c r="Z1213" i="2"/>
  <c r="T1213" i="2"/>
  <c r="R1213" i="2" s="1"/>
  <c r="AB1212" i="2"/>
  <c r="AD1212" i="2" s="1"/>
  <c r="Z1212" i="2"/>
  <c r="T1212" i="2"/>
  <c r="R1212" i="2" s="1"/>
  <c r="AD1211" i="2"/>
  <c r="AB1211" i="2"/>
  <c r="Z1211" i="2"/>
  <c r="T1211" i="2"/>
  <c r="R1211" i="2"/>
  <c r="AD1210" i="2"/>
  <c r="AB1210" i="2"/>
  <c r="Z1210" i="2"/>
  <c r="T1210" i="2"/>
  <c r="R1210" i="2" s="1"/>
  <c r="AD1209" i="2"/>
  <c r="AB1209" i="2"/>
  <c r="Z1209" i="2"/>
  <c r="T1209" i="2"/>
  <c r="R1209" i="2" s="1"/>
  <c r="AB1208" i="2"/>
  <c r="AD1208" i="2" s="1"/>
  <c r="Z1208" i="2"/>
  <c r="T1208" i="2"/>
  <c r="R1208" i="2" s="1"/>
  <c r="AD1207" i="2"/>
  <c r="AB1207" i="2"/>
  <c r="Z1207" i="2"/>
  <c r="T1207" i="2"/>
  <c r="R1207" i="2"/>
  <c r="AD1206" i="2"/>
  <c r="AB1206" i="2"/>
  <c r="Z1206" i="2"/>
  <c r="T1206" i="2"/>
  <c r="R1206" i="2" s="1"/>
  <c r="AD1205" i="2"/>
  <c r="AB1205" i="2"/>
  <c r="Z1205" i="2"/>
  <c r="T1205" i="2"/>
  <c r="R1205" i="2" s="1"/>
  <c r="AB1204" i="2"/>
  <c r="AD1204" i="2" s="1"/>
  <c r="Z1204" i="2"/>
  <c r="T1204" i="2"/>
  <c r="R1204" i="2" s="1"/>
  <c r="AD1203" i="2"/>
  <c r="AB1203" i="2"/>
  <c r="Z1203" i="2"/>
  <c r="T1203" i="2"/>
  <c r="R1203" i="2"/>
  <c r="AD1202" i="2"/>
  <c r="AB1202" i="2"/>
  <c r="Z1202" i="2"/>
  <c r="T1202" i="2"/>
  <c r="R1202" i="2" s="1"/>
  <c r="AD1201" i="2"/>
  <c r="AB1201" i="2"/>
  <c r="Z1201" i="2"/>
  <c r="T1201" i="2"/>
  <c r="R1201" i="2" s="1"/>
  <c r="AB1200" i="2"/>
  <c r="AD1200" i="2" s="1"/>
  <c r="Z1200" i="2"/>
  <c r="T1200" i="2"/>
  <c r="R1200" i="2" s="1"/>
  <c r="AD1199" i="2"/>
  <c r="AB1199" i="2"/>
  <c r="Z1199" i="2"/>
  <c r="T1199" i="2"/>
  <c r="R1199" i="2"/>
  <c r="AD1198" i="2"/>
  <c r="AB1198" i="2"/>
  <c r="Z1198" i="2"/>
  <c r="T1198" i="2"/>
  <c r="R1198" i="2" s="1"/>
  <c r="AD1197" i="2"/>
  <c r="AB1197" i="2"/>
  <c r="Z1197" i="2"/>
  <c r="T1197" i="2"/>
  <c r="R1197" i="2" s="1"/>
  <c r="AB1196" i="2"/>
  <c r="AD1196" i="2" s="1"/>
  <c r="Z1196" i="2"/>
  <c r="T1196" i="2"/>
  <c r="R1196" i="2" s="1"/>
  <c r="AD1195" i="2"/>
  <c r="AB1195" i="2"/>
  <c r="Z1195" i="2"/>
  <c r="T1195" i="2"/>
  <c r="R1195" i="2"/>
  <c r="AD1194" i="2"/>
  <c r="AB1194" i="2"/>
  <c r="Z1194" i="2"/>
  <c r="T1194" i="2"/>
  <c r="R1194" i="2" s="1"/>
  <c r="AD1193" i="2"/>
  <c r="AB1193" i="2"/>
  <c r="Z1193" i="2"/>
  <c r="T1193" i="2"/>
  <c r="R1193" i="2" s="1"/>
  <c r="AB1192" i="2"/>
  <c r="AD1192" i="2" s="1"/>
  <c r="Z1192" i="2"/>
  <c r="T1192" i="2"/>
  <c r="R1192" i="2" s="1"/>
  <c r="AD1191" i="2"/>
  <c r="AB1191" i="2"/>
  <c r="Z1191" i="2"/>
  <c r="T1191" i="2"/>
  <c r="R1191" i="2"/>
  <c r="AD1190" i="2"/>
  <c r="AB1190" i="2"/>
  <c r="Z1190" i="2"/>
  <c r="T1190" i="2"/>
  <c r="R1190" i="2" s="1"/>
  <c r="AD1189" i="2"/>
  <c r="AB1189" i="2"/>
  <c r="Z1189" i="2"/>
  <c r="T1189" i="2"/>
  <c r="R1189" i="2" s="1"/>
  <c r="AB1188" i="2"/>
  <c r="AD1188" i="2" s="1"/>
  <c r="Z1188" i="2"/>
  <c r="T1188" i="2"/>
  <c r="R1188" i="2" s="1"/>
  <c r="AD1187" i="2"/>
  <c r="AB1187" i="2"/>
  <c r="Z1187" i="2"/>
  <c r="T1187" i="2"/>
  <c r="R1187" i="2"/>
  <c r="AD1186" i="2"/>
  <c r="AB1186" i="2"/>
  <c r="Z1186" i="2"/>
  <c r="T1186" i="2"/>
  <c r="R1186" i="2" s="1"/>
  <c r="AD1185" i="2"/>
  <c r="AB1185" i="2"/>
  <c r="Z1185" i="2"/>
  <c r="T1185" i="2"/>
  <c r="R1185" i="2" s="1"/>
  <c r="AB1184" i="2"/>
  <c r="AD1184" i="2" s="1"/>
  <c r="Z1184" i="2"/>
  <c r="T1184" i="2"/>
  <c r="R1184" i="2" s="1"/>
  <c r="AD1183" i="2"/>
  <c r="AB1183" i="2"/>
  <c r="Z1183" i="2"/>
  <c r="T1183" i="2"/>
  <c r="R1183" i="2"/>
  <c r="AD1182" i="2"/>
  <c r="AB1182" i="2"/>
  <c r="Z1182" i="2"/>
  <c r="T1182" i="2"/>
  <c r="R1182" i="2" s="1"/>
  <c r="AD1181" i="2"/>
  <c r="AB1181" i="2"/>
  <c r="Z1181" i="2"/>
  <c r="T1181" i="2"/>
  <c r="R1181" i="2" s="1"/>
  <c r="AB1180" i="2"/>
  <c r="AD1180" i="2" s="1"/>
  <c r="Z1180" i="2"/>
  <c r="T1180" i="2"/>
  <c r="R1180" i="2" s="1"/>
  <c r="AD1179" i="2"/>
  <c r="AB1179" i="2"/>
  <c r="Z1179" i="2"/>
  <c r="T1179" i="2"/>
  <c r="R1179" i="2"/>
  <c r="AD1178" i="2"/>
  <c r="AB1178" i="2"/>
  <c r="Z1178" i="2"/>
  <c r="T1178" i="2"/>
  <c r="R1178" i="2" s="1"/>
  <c r="AD1177" i="2"/>
  <c r="AB1177" i="2"/>
  <c r="Z1177" i="2"/>
  <c r="T1177" i="2"/>
  <c r="R1177" i="2" s="1"/>
  <c r="AB1176" i="2"/>
  <c r="AD1176" i="2" s="1"/>
  <c r="Z1176" i="2"/>
  <c r="T1176" i="2"/>
  <c r="R1176" i="2" s="1"/>
  <c r="AD1175" i="2"/>
  <c r="AB1175" i="2"/>
  <c r="Z1175" i="2"/>
  <c r="T1175" i="2"/>
  <c r="R1175" i="2"/>
  <c r="AD1174" i="2"/>
  <c r="AB1174" i="2"/>
  <c r="Z1174" i="2"/>
  <c r="T1174" i="2"/>
  <c r="R1174" i="2" s="1"/>
  <c r="AD1173" i="2"/>
  <c r="AB1173" i="2"/>
  <c r="Z1173" i="2"/>
  <c r="T1173" i="2"/>
  <c r="R1173" i="2" s="1"/>
  <c r="AB1172" i="2"/>
  <c r="AD1172" i="2" s="1"/>
  <c r="Z1172" i="2"/>
  <c r="T1172" i="2"/>
  <c r="R1172" i="2" s="1"/>
  <c r="AD1171" i="2"/>
  <c r="AB1171" i="2"/>
  <c r="Z1171" i="2"/>
  <c r="T1171" i="2"/>
  <c r="R1171" i="2"/>
  <c r="AD1170" i="2"/>
  <c r="AB1170" i="2"/>
  <c r="Z1170" i="2"/>
  <c r="T1170" i="2"/>
  <c r="R1170" i="2" s="1"/>
  <c r="AD1169" i="2"/>
  <c r="AB1169" i="2"/>
  <c r="Z1169" i="2"/>
  <c r="T1169" i="2"/>
  <c r="R1169" i="2" s="1"/>
  <c r="AB1168" i="2"/>
  <c r="AD1168" i="2" s="1"/>
  <c r="Z1168" i="2"/>
  <c r="T1168" i="2"/>
  <c r="R1168" i="2" s="1"/>
  <c r="AD1167" i="2"/>
  <c r="AB1167" i="2"/>
  <c r="Z1167" i="2"/>
  <c r="T1167" i="2"/>
  <c r="R1167" i="2"/>
  <c r="AD1166" i="2"/>
  <c r="AB1166" i="2"/>
  <c r="Z1166" i="2"/>
  <c r="T1166" i="2"/>
  <c r="R1166" i="2" s="1"/>
  <c r="AD1165" i="2"/>
  <c r="AB1165" i="2"/>
  <c r="Z1165" i="2"/>
  <c r="T1165" i="2"/>
  <c r="R1165" i="2" s="1"/>
  <c r="AB1164" i="2"/>
  <c r="AD1164" i="2" s="1"/>
  <c r="Z1164" i="2"/>
  <c r="T1164" i="2"/>
  <c r="R1164" i="2" s="1"/>
  <c r="AD1163" i="2"/>
  <c r="AB1163" i="2"/>
  <c r="Z1163" i="2"/>
  <c r="T1163" i="2"/>
  <c r="R1163" i="2"/>
  <c r="AD1162" i="2"/>
  <c r="AB1162" i="2"/>
  <c r="Z1162" i="2"/>
  <c r="T1162" i="2"/>
  <c r="R1162" i="2" s="1"/>
  <c r="AD1161" i="2"/>
  <c r="AB1161" i="2"/>
  <c r="Z1161" i="2"/>
  <c r="T1161" i="2"/>
  <c r="R1161" i="2" s="1"/>
  <c r="AB1160" i="2"/>
  <c r="AD1160" i="2" s="1"/>
  <c r="Z1160" i="2"/>
  <c r="T1160" i="2"/>
  <c r="R1160" i="2" s="1"/>
  <c r="AD1159" i="2"/>
  <c r="AB1159" i="2"/>
  <c r="Z1159" i="2"/>
  <c r="T1159" i="2"/>
  <c r="R1159" i="2"/>
  <c r="AD1158" i="2"/>
  <c r="AB1158" i="2"/>
  <c r="Z1158" i="2"/>
  <c r="T1158" i="2"/>
  <c r="R1158" i="2" s="1"/>
  <c r="AD1157" i="2"/>
  <c r="AB1157" i="2"/>
  <c r="Z1157" i="2"/>
  <c r="T1157" i="2"/>
  <c r="R1157" i="2" s="1"/>
  <c r="AB1156" i="2"/>
  <c r="AD1156" i="2" s="1"/>
  <c r="Z1156" i="2"/>
  <c r="T1156" i="2"/>
  <c r="R1156" i="2" s="1"/>
  <c r="AD1155" i="2"/>
  <c r="AB1155" i="2"/>
  <c r="Z1155" i="2"/>
  <c r="T1155" i="2"/>
  <c r="R1155" i="2"/>
  <c r="AD1154" i="2"/>
  <c r="AB1154" i="2"/>
  <c r="Z1154" i="2"/>
  <c r="T1154" i="2"/>
  <c r="R1154" i="2" s="1"/>
  <c r="AD1153" i="2"/>
  <c r="AB1153" i="2"/>
  <c r="Z1153" i="2"/>
  <c r="T1153" i="2"/>
  <c r="R1153" i="2" s="1"/>
  <c r="AB1152" i="2"/>
  <c r="AD1152" i="2" s="1"/>
  <c r="Z1152" i="2"/>
  <c r="T1152" i="2"/>
  <c r="R1152" i="2" s="1"/>
  <c r="AD1151" i="2"/>
  <c r="AB1151" i="2"/>
  <c r="Z1151" i="2"/>
  <c r="T1151" i="2"/>
  <c r="R1151" i="2"/>
  <c r="AD1150" i="2"/>
  <c r="AB1150" i="2"/>
  <c r="Z1150" i="2"/>
  <c r="T1150" i="2"/>
  <c r="R1150" i="2" s="1"/>
  <c r="AD1149" i="2"/>
  <c r="AB1149" i="2"/>
  <c r="Z1149" i="2"/>
  <c r="T1149" i="2"/>
  <c r="R1149" i="2" s="1"/>
  <c r="AB1148" i="2"/>
  <c r="AD1148" i="2" s="1"/>
  <c r="Z1148" i="2"/>
  <c r="T1148" i="2"/>
  <c r="R1148" i="2" s="1"/>
  <c r="AD1147" i="2"/>
  <c r="AB1147" i="2"/>
  <c r="Z1147" i="2"/>
  <c r="T1147" i="2"/>
  <c r="R1147" i="2"/>
  <c r="AB1146" i="2"/>
  <c r="AD1146" i="2" s="1"/>
  <c r="Z1146" i="2"/>
  <c r="T1146" i="2"/>
  <c r="R1146" i="2" s="1"/>
  <c r="AD1145" i="2"/>
  <c r="AB1145" i="2"/>
  <c r="Z1145" i="2"/>
  <c r="T1145" i="2"/>
  <c r="R1145" i="2"/>
  <c r="AB1144" i="2"/>
  <c r="AD1144" i="2" s="1"/>
  <c r="Z1144" i="2"/>
  <c r="T1144" i="2"/>
  <c r="R1144" i="2" s="1"/>
  <c r="AD1143" i="2"/>
  <c r="AB1143" i="2"/>
  <c r="Z1143" i="2"/>
  <c r="T1143" i="2"/>
  <c r="R1143" i="2"/>
  <c r="AB1142" i="2"/>
  <c r="AD1142" i="2" s="1"/>
  <c r="Z1142" i="2"/>
  <c r="T1142" i="2"/>
  <c r="R1142" i="2" s="1"/>
  <c r="AD1141" i="2"/>
  <c r="AB1141" i="2"/>
  <c r="Z1141" i="2"/>
  <c r="T1141" i="2"/>
  <c r="R1141" i="2"/>
  <c r="AB1140" i="2"/>
  <c r="AD1140" i="2" s="1"/>
  <c r="Z1140" i="2"/>
  <c r="T1140" i="2"/>
  <c r="R1140" i="2" s="1"/>
  <c r="AD1139" i="2"/>
  <c r="AB1139" i="2"/>
  <c r="Z1139" i="2"/>
  <c r="T1139" i="2"/>
  <c r="R1139" i="2"/>
  <c r="AB1138" i="2"/>
  <c r="AD1138" i="2" s="1"/>
  <c r="Z1138" i="2"/>
  <c r="T1138" i="2"/>
  <c r="R1138" i="2" s="1"/>
  <c r="AD1137" i="2"/>
  <c r="AB1137" i="2"/>
  <c r="Z1137" i="2"/>
  <c r="T1137" i="2"/>
  <c r="R1137" i="2"/>
  <c r="AB1136" i="2"/>
  <c r="AD1136" i="2" s="1"/>
  <c r="Z1136" i="2"/>
  <c r="T1136" i="2"/>
  <c r="R1136" i="2" s="1"/>
  <c r="AD1135" i="2"/>
  <c r="AB1135" i="2"/>
  <c r="Z1135" i="2"/>
  <c r="T1135" i="2"/>
  <c r="R1135" i="2"/>
  <c r="AB1134" i="2"/>
  <c r="AD1134" i="2" s="1"/>
  <c r="Z1134" i="2"/>
  <c r="T1134" i="2"/>
  <c r="R1134" i="2" s="1"/>
  <c r="AD1133" i="2"/>
  <c r="AB1133" i="2"/>
  <c r="Z1133" i="2"/>
  <c r="T1133" i="2"/>
  <c r="R1133" i="2"/>
  <c r="AB1132" i="2"/>
  <c r="AD1132" i="2" s="1"/>
  <c r="Z1132" i="2"/>
  <c r="T1132" i="2"/>
  <c r="R1132" i="2" s="1"/>
  <c r="AD1131" i="2"/>
  <c r="AB1131" i="2"/>
  <c r="Z1131" i="2"/>
  <c r="T1131" i="2"/>
  <c r="R1131" i="2"/>
  <c r="AB1130" i="2"/>
  <c r="AD1130" i="2" s="1"/>
  <c r="Z1130" i="2"/>
  <c r="T1130" i="2"/>
  <c r="R1130" i="2" s="1"/>
  <c r="AD1129" i="2"/>
  <c r="AB1129" i="2"/>
  <c r="Z1129" i="2"/>
  <c r="T1129" i="2"/>
  <c r="R1129" i="2"/>
  <c r="AB1128" i="2"/>
  <c r="AD1128" i="2" s="1"/>
  <c r="Z1128" i="2"/>
  <c r="T1128" i="2"/>
  <c r="R1128" i="2" s="1"/>
  <c r="AD1127" i="2"/>
  <c r="AB1127" i="2"/>
  <c r="Z1127" i="2"/>
  <c r="T1127" i="2"/>
  <c r="R1127" i="2"/>
  <c r="AB1126" i="2"/>
  <c r="AD1126" i="2" s="1"/>
  <c r="Z1126" i="2"/>
  <c r="T1126" i="2"/>
  <c r="R1126" i="2" s="1"/>
  <c r="AD1125" i="2"/>
  <c r="AB1125" i="2"/>
  <c r="Z1125" i="2"/>
  <c r="T1125" i="2"/>
  <c r="R1125" i="2"/>
  <c r="AB1124" i="2"/>
  <c r="AD1124" i="2" s="1"/>
  <c r="Z1124" i="2"/>
  <c r="T1124" i="2"/>
  <c r="R1124" i="2" s="1"/>
  <c r="AD1123" i="2"/>
  <c r="AB1123" i="2"/>
  <c r="Z1123" i="2"/>
  <c r="T1123" i="2"/>
  <c r="R1123" i="2"/>
  <c r="AB1122" i="2"/>
  <c r="AD1122" i="2" s="1"/>
  <c r="Z1122" i="2"/>
  <c r="T1122" i="2"/>
  <c r="R1122" i="2" s="1"/>
  <c r="AD1121" i="2"/>
  <c r="AB1121" i="2"/>
  <c r="Z1121" i="2"/>
  <c r="T1121" i="2"/>
  <c r="R1121" i="2"/>
  <c r="AB1120" i="2"/>
  <c r="AD1120" i="2" s="1"/>
  <c r="Z1120" i="2"/>
  <c r="T1120" i="2"/>
  <c r="R1120" i="2" s="1"/>
  <c r="AD1119" i="2"/>
  <c r="AB1119" i="2"/>
  <c r="Z1119" i="2"/>
  <c r="T1119" i="2"/>
  <c r="R1119" i="2"/>
  <c r="AB1118" i="2"/>
  <c r="AD1118" i="2" s="1"/>
  <c r="Z1118" i="2"/>
  <c r="T1118" i="2"/>
  <c r="R1118" i="2" s="1"/>
  <c r="AD1117" i="2"/>
  <c r="AB1117" i="2"/>
  <c r="Z1117" i="2"/>
  <c r="T1117" i="2"/>
  <c r="R1117" i="2"/>
  <c r="AB1116" i="2"/>
  <c r="AD1116" i="2" s="1"/>
  <c r="Z1116" i="2"/>
  <c r="T1116" i="2"/>
  <c r="R1116" i="2" s="1"/>
  <c r="AD1115" i="2"/>
  <c r="AB1115" i="2"/>
  <c r="Z1115" i="2"/>
  <c r="T1115" i="2"/>
  <c r="R1115" i="2"/>
  <c r="AB1114" i="2"/>
  <c r="AD1114" i="2" s="1"/>
  <c r="Z1114" i="2"/>
  <c r="T1114" i="2"/>
  <c r="R1114" i="2" s="1"/>
  <c r="AD1113" i="2"/>
  <c r="AB1113" i="2"/>
  <c r="Z1113" i="2"/>
  <c r="T1113" i="2"/>
  <c r="R1113" i="2"/>
  <c r="AB1112" i="2"/>
  <c r="AD1112" i="2" s="1"/>
  <c r="Z1112" i="2"/>
  <c r="T1112" i="2"/>
  <c r="R1112" i="2" s="1"/>
  <c r="AD1111" i="2"/>
  <c r="AB1111" i="2"/>
  <c r="Z1111" i="2"/>
  <c r="T1111" i="2"/>
  <c r="R1111" i="2"/>
  <c r="AB1110" i="2"/>
  <c r="AD1110" i="2" s="1"/>
  <c r="Z1110" i="2"/>
  <c r="T1110" i="2"/>
  <c r="R1110" i="2" s="1"/>
  <c r="AD1109" i="2"/>
  <c r="AB1109" i="2"/>
  <c r="Z1109" i="2"/>
  <c r="T1109" i="2"/>
  <c r="R1109" i="2"/>
  <c r="AB1108" i="2"/>
  <c r="AD1108" i="2" s="1"/>
  <c r="Z1108" i="2"/>
  <c r="T1108" i="2"/>
  <c r="R1108" i="2" s="1"/>
  <c r="AD1107" i="2"/>
  <c r="AB1107" i="2"/>
  <c r="Z1107" i="2"/>
  <c r="T1107" i="2"/>
  <c r="R1107" i="2"/>
  <c r="AB1106" i="2"/>
  <c r="AD1106" i="2" s="1"/>
  <c r="Z1106" i="2"/>
  <c r="T1106" i="2"/>
  <c r="R1106" i="2" s="1"/>
  <c r="AD1105" i="2"/>
  <c r="AB1105" i="2"/>
  <c r="Z1105" i="2"/>
  <c r="T1105" i="2"/>
  <c r="R1105" i="2"/>
  <c r="AB1104" i="2"/>
  <c r="AD1104" i="2" s="1"/>
  <c r="Z1104" i="2"/>
  <c r="T1104" i="2"/>
  <c r="R1104" i="2" s="1"/>
  <c r="AD1103" i="2"/>
  <c r="AB1103" i="2"/>
  <c r="Z1103" i="2"/>
  <c r="T1103" i="2"/>
  <c r="R1103" i="2"/>
  <c r="AB1102" i="2"/>
  <c r="AD1102" i="2" s="1"/>
  <c r="Z1102" i="2"/>
  <c r="T1102" i="2"/>
  <c r="R1102" i="2" s="1"/>
  <c r="AD1101" i="2"/>
  <c r="AB1101" i="2"/>
  <c r="Z1101" i="2"/>
  <c r="T1101" i="2"/>
  <c r="R1101" i="2"/>
  <c r="AB1100" i="2"/>
  <c r="AD1100" i="2" s="1"/>
  <c r="Z1100" i="2"/>
  <c r="T1100" i="2"/>
  <c r="R1100" i="2" s="1"/>
  <c r="AD1099" i="2"/>
  <c r="AB1099" i="2"/>
  <c r="Z1099" i="2"/>
  <c r="T1099" i="2"/>
  <c r="R1099" i="2"/>
  <c r="AB1098" i="2"/>
  <c r="AD1098" i="2" s="1"/>
  <c r="Z1098" i="2"/>
  <c r="T1098" i="2"/>
  <c r="R1098" i="2" s="1"/>
  <c r="AD1097" i="2"/>
  <c r="AB1097" i="2"/>
  <c r="Z1097" i="2"/>
  <c r="T1097" i="2"/>
  <c r="R1097" i="2"/>
  <c r="AB1096" i="2"/>
  <c r="AD1096" i="2" s="1"/>
  <c r="Z1096" i="2"/>
  <c r="T1096" i="2"/>
  <c r="R1096" i="2" s="1"/>
  <c r="AD1095" i="2"/>
  <c r="AB1095" i="2"/>
  <c r="Z1095" i="2"/>
  <c r="T1095" i="2"/>
  <c r="R1095" i="2"/>
  <c r="AB1094" i="2"/>
  <c r="AD1094" i="2" s="1"/>
  <c r="Z1094" i="2"/>
  <c r="T1094" i="2"/>
  <c r="R1094" i="2" s="1"/>
  <c r="AD1093" i="2"/>
  <c r="AB1093" i="2"/>
  <c r="Z1093" i="2"/>
  <c r="T1093" i="2"/>
  <c r="R1093" i="2"/>
  <c r="AB1092" i="2"/>
  <c r="AD1092" i="2" s="1"/>
  <c r="Z1092" i="2"/>
  <c r="T1092" i="2"/>
  <c r="R1092" i="2" s="1"/>
  <c r="AD1091" i="2"/>
  <c r="AB1091" i="2"/>
  <c r="Z1091" i="2"/>
  <c r="T1091" i="2"/>
  <c r="R1091" i="2"/>
  <c r="AB1090" i="2"/>
  <c r="AD1090" i="2" s="1"/>
  <c r="Z1090" i="2"/>
  <c r="T1090" i="2"/>
  <c r="R1090" i="2" s="1"/>
  <c r="AD1089" i="2"/>
  <c r="AB1089" i="2"/>
  <c r="Z1089" i="2"/>
  <c r="T1089" i="2"/>
  <c r="R1089" i="2"/>
  <c r="AB1088" i="2"/>
  <c r="AD1088" i="2" s="1"/>
  <c r="Z1088" i="2"/>
  <c r="T1088" i="2"/>
  <c r="R1088" i="2" s="1"/>
  <c r="AD1087" i="2"/>
  <c r="AB1087" i="2"/>
  <c r="Z1087" i="2"/>
  <c r="T1087" i="2"/>
  <c r="R1087" i="2"/>
  <c r="AB1086" i="2"/>
  <c r="AD1086" i="2" s="1"/>
  <c r="Z1086" i="2"/>
  <c r="T1086" i="2"/>
  <c r="R1086" i="2" s="1"/>
  <c r="AD1085" i="2"/>
  <c r="AB1085" i="2"/>
  <c r="Z1085" i="2"/>
  <c r="T1085" i="2"/>
  <c r="R1085" i="2"/>
  <c r="AB1084" i="2"/>
  <c r="AD1084" i="2" s="1"/>
  <c r="Z1084" i="2"/>
  <c r="T1084" i="2"/>
  <c r="R1084" i="2" s="1"/>
  <c r="AD1083" i="2"/>
  <c r="AB1083" i="2"/>
  <c r="Z1083" i="2"/>
  <c r="T1083" i="2"/>
  <c r="R1083" i="2"/>
  <c r="AB1082" i="2"/>
  <c r="AD1082" i="2" s="1"/>
  <c r="Z1082" i="2"/>
  <c r="T1082" i="2"/>
  <c r="R1082" i="2" s="1"/>
  <c r="AD1081" i="2"/>
  <c r="AB1081" i="2"/>
  <c r="Z1081" i="2"/>
  <c r="T1081" i="2"/>
  <c r="R1081" i="2"/>
  <c r="AB1080" i="2"/>
  <c r="AD1080" i="2" s="1"/>
  <c r="Z1080" i="2"/>
  <c r="T1080" i="2"/>
  <c r="R1080" i="2" s="1"/>
  <c r="AD1079" i="2"/>
  <c r="AB1079" i="2"/>
  <c r="Z1079" i="2"/>
  <c r="T1079" i="2"/>
  <c r="R1079" i="2"/>
  <c r="AB1078" i="2"/>
  <c r="AD1078" i="2" s="1"/>
  <c r="Z1078" i="2"/>
  <c r="T1078" i="2"/>
  <c r="R1078" i="2" s="1"/>
  <c r="AD1077" i="2"/>
  <c r="AB1077" i="2"/>
  <c r="Z1077" i="2"/>
  <c r="T1077" i="2"/>
  <c r="R1077" i="2"/>
  <c r="AB1076" i="2"/>
  <c r="AD1076" i="2" s="1"/>
  <c r="Z1076" i="2"/>
  <c r="T1076" i="2"/>
  <c r="R1076" i="2" s="1"/>
  <c r="AD1075" i="2"/>
  <c r="AB1075" i="2"/>
  <c r="Z1075" i="2"/>
  <c r="T1075" i="2"/>
  <c r="R1075" i="2"/>
  <c r="AB1074" i="2"/>
  <c r="AD1074" i="2" s="1"/>
  <c r="Z1074" i="2"/>
  <c r="T1074" i="2"/>
  <c r="R1074" i="2" s="1"/>
  <c r="AD1073" i="2"/>
  <c r="AB1073" i="2"/>
  <c r="Z1073" i="2"/>
  <c r="T1073" i="2"/>
  <c r="R1073" i="2"/>
  <c r="AB1072" i="2"/>
  <c r="AD1072" i="2" s="1"/>
  <c r="Z1072" i="2"/>
  <c r="T1072" i="2"/>
  <c r="R1072" i="2" s="1"/>
  <c r="AD1071" i="2"/>
  <c r="AB1071" i="2"/>
  <c r="Z1071" i="2"/>
  <c r="T1071" i="2"/>
  <c r="R1071" i="2"/>
  <c r="AB1070" i="2"/>
  <c r="AD1070" i="2" s="1"/>
  <c r="Z1070" i="2"/>
  <c r="T1070" i="2"/>
  <c r="R1070" i="2" s="1"/>
  <c r="AD1069" i="2"/>
  <c r="AB1069" i="2"/>
  <c r="Z1069" i="2"/>
  <c r="T1069" i="2"/>
  <c r="R1069" i="2"/>
  <c r="AB1068" i="2"/>
  <c r="AD1068" i="2" s="1"/>
  <c r="Z1068" i="2"/>
  <c r="T1068" i="2"/>
  <c r="R1068" i="2" s="1"/>
  <c r="AD1067" i="2"/>
  <c r="AB1067" i="2"/>
  <c r="Z1067" i="2"/>
  <c r="T1067" i="2"/>
  <c r="R1067" i="2"/>
  <c r="AB1066" i="2"/>
  <c r="AD1066" i="2" s="1"/>
  <c r="Z1066" i="2"/>
  <c r="T1066" i="2"/>
  <c r="R1066" i="2" s="1"/>
  <c r="AD1065" i="2"/>
  <c r="AB1065" i="2"/>
  <c r="Z1065" i="2"/>
  <c r="T1065" i="2"/>
  <c r="R1065" i="2"/>
  <c r="AB1064" i="2"/>
  <c r="AD1064" i="2" s="1"/>
  <c r="Z1064" i="2"/>
  <c r="T1064" i="2"/>
  <c r="R1064" i="2" s="1"/>
  <c r="AD1063" i="2"/>
  <c r="AB1063" i="2"/>
  <c r="Z1063" i="2"/>
  <c r="T1063" i="2"/>
  <c r="R1063" i="2"/>
  <c r="AB1062" i="2"/>
  <c r="AD1062" i="2" s="1"/>
  <c r="Z1062" i="2"/>
  <c r="T1062" i="2"/>
  <c r="R1062" i="2" s="1"/>
  <c r="AD1061" i="2"/>
  <c r="AB1061" i="2"/>
  <c r="Z1061" i="2"/>
  <c r="T1061" i="2"/>
  <c r="R1061" i="2"/>
  <c r="AB1060" i="2"/>
  <c r="AD1060" i="2" s="1"/>
  <c r="Z1060" i="2"/>
  <c r="T1060" i="2"/>
  <c r="R1060" i="2" s="1"/>
  <c r="AD1059" i="2"/>
  <c r="AB1059" i="2"/>
  <c r="Z1059" i="2"/>
  <c r="T1059" i="2"/>
  <c r="R1059" i="2"/>
  <c r="AB1058" i="2"/>
  <c r="AD1058" i="2" s="1"/>
  <c r="Z1058" i="2"/>
  <c r="T1058" i="2"/>
  <c r="R1058" i="2" s="1"/>
  <c r="AD1057" i="2"/>
  <c r="AB1057" i="2"/>
  <c r="Z1057" i="2"/>
  <c r="T1057" i="2"/>
  <c r="R1057" i="2"/>
  <c r="AB1056" i="2"/>
  <c r="AD1056" i="2" s="1"/>
  <c r="Z1056" i="2"/>
  <c r="T1056" i="2"/>
  <c r="R1056" i="2" s="1"/>
  <c r="AD1055" i="2"/>
  <c r="AB1055" i="2"/>
  <c r="Z1055" i="2"/>
  <c r="T1055" i="2"/>
  <c r="R1055" i="2"/>
  <c r="AB1054" i="2"/>
  <c r="AD1054" i="2" s="1"/>
  <c r="Z1054" i="2"/>
  <c r="T1054" i="2"/>
  <c r="R1054" i="2" s="1"/>
  <c r="AD1053" i="2"/>
  <c r="AB1053" i="2"/>
  <c r="Z1053" i="2"/>
  <c r="T1053" i="2"/>
  <c r="R1053" i="2"/>
  <c r="AB1052" i="2"/>
  <c r="AD1052" i="2" s="1"/>
  <c r="Z1052" i="2"/>
  <c r="T1052" i="2"/>
  <c r="R1052" i="2" s="1"/>
  <c r="AD1051" i="2"/>
  <c r="AB1051" i="2"/>
  <c r="Z1051" i="2"/>
  <c r="T1051" i="2"/>
  <c r="R1051" i="2"/>
  <c r="AB1050" i="2"/>
  <c r="AD1050" i="2" s="1"/>
  <c r="Z1050" i="2"/>
  <c r="T1050" i="2"/>
  <c r="R1050" i="2" s="1"/>
  <c r="AD1049" i="2"/>
  <c r="AB1049" i="2"/>
  <c r="Z1049" i="2"/>
  <c r="T1049" i="2"/>
  <c r="R1049" i="2"/>
  <c r="AB1048" i="2"/>
  <c r="AD1048" i="2" s="1"/>
  <c r="Z1048" i="2"/>
  <c r="T1048" i="2"/>
  <c r="R1048" i="2" s="1"/>
  <c r="AD1047" i="2"/>
  <c r="AB1047" i="2"/>
  <c r="Z1047" i="2"/>
  <c r="T1047" i="2"/>
  <c r="R1047" i="2"/>
  <c r="AB1046" i="2"/>
  <c r="AD1046" i="2" s="1"/>
  <c r="Z1046" i="2"/>
  <c r="T1046" i="2"/>
  <c r="R1046" i="2" s="1"/>
  <c r="AD1045" i="2"/>
  <c r="AB1045" i="2"/>
  <c r="Z1045" i="2"/>
  <c r="T1045" i="2"/>
  <c r="R1045" i="2"/>
  <c r="AB1044" i="2"/>
  <c r="AD1044" i="2" s="1"/>
  <c r="Z1044" i="2"/>
  <c r="T1044" i="2"/>
  <c r="R1044" i="2" s="1"/>
  <c r="AD1043" i="2"/>
  <c r="AB1043" i="2"/>
  <c r="Z1043" i="2"/>
  <c r="T1043" i="2"/>
  <c r="R1043" i="2"/>
  <c r="AB1042" i="2"/>
  <c r="AD1042" i="2" s="1"/>
  <c r="Z1042" i="2"/>
  <c r="T1042" i="2"/>
  <c r="R1042" i="2" s="1"/>
  <c r="AD1041" i="2"/>
  <c r="AB1041" i="2"/>
  <c r="Z1041" i="2"/>
  <c r="T1041" i="2"/>
  <c r="R1041" i="2"/>
  <c r="AB1040" i="2"/>
  <c r="AD1040" i="2" s="1"/>
  <c r="Z1040" i="2"/>
  <c r="T1040" i="2"/>
  <c r="R1040" i="2" s="1"/>
  <c r="AD1039" i="2"/>
  <c r="AB1039" i="2"/>
  <c r="Z1039" i="2"/>
  <c r="T1039" i="2"/>
  <c r="R1039" i="2"/>
  <c r="AB1038" i="2"/>
  <c r="AD1038" i="2" s="1"/>
  <c r="Z1038" i="2"/>
  <c r="T1038" i="2"/>
  <c r="R1038" i="2" s="1"/>
  <c r="AD1037" i="2"/>
  <c r="AB1037" i="2"/>
  <c r="Z1037" i="2"/>
  <c r="T1037" i="2"/>
  <c r="R1037" i="2"/>
  <c r="AB1036" i="2"/>
  <c r="AD1036" i="2" s="1"/>
  <c r="Z1036" i="2"/>
  <c r="T1036" i="2"/>
  <c r="R1036" i="2" s="1"/>
  <c r="AD1035" i="2"/>
  <c r="AB1035" i="2"/>
  <c r="Z1035" i="2"/>
  <c r="T1035" i="2"/>
  <c r="R1035" i="2"/>
  <c r="AB1034" i="2"/>
  <c r="AD1034" i="2" s="1"/>
  <c r="Z1034" i="2"/>
  <c r="T1034" i="2"/>
  <c r="R1034" i="2" s="1"/>
  <c r="AD1033" i="2"/>
  <c r="AB1033" i="2"/>
  <c r="Z1033" i="2"/>
  <c r="T1033" i="2"/>
  <c r="R1033" i="2"/>
  <c r="AB1032" i="2"/>
  <c r="AD1032" i="2" s="1"/>
  <c r="Z1032" i="2"/>
  <c r="T1032" i="2"/>
  <c r="R1032" i="2" s="1"/>
  <c r="AD1031" i="2"/>
  <c r="AB1031" i="2"/>
  <c r="Z1031" i="2"/>
  <c r="T1031" i="2"/>
  <c r="R1031" i="2"/>
  <c r="AB1030" i="2"/>
  <c r="AD1030" i="2" s="1"/>
  <c r="Z1030" i="2"/>
  <c r="T1030" i="2"/>
  <c r="R1030" i="2" s="1"/>
  <c r="AD1029" i="2"/>
  <c r="AB1029" i="2"/>
  <c r="Z1029" i="2"/>
  <c r="T1029" i="2"/>
  <c r="R1029" i="2"/>
  <c r="AB1028" i="2"/>
  <c r="AD1028" i="2" s="1"/>
  <c r="Z1028" i="2"/>
  <c r="T1028" i="2"/>
  <c r="R1028" i="2" s="1"/>
  <c r="AD1027" i="2"/>
  <c r="AB1027" i="2"/>
  <c r="Z1027" i="2"/>
  <c r="T1027" i="2"/>
  <c r="R1027" i="2"/>
  <c r="AB1026" i="2"/>
  <c r="AD1026" i="2" s="1"/>
  <c r="Z1026" i="2"/>
  <c r="T1026" i="2"/>
  <c r="R1026" i="2" s="1"/>
  <c r="AD1025" i="2"/>
  <c r="AB1025" i="2"/>
  <c r="Z1025" i="2"/>
  <c r="T1025" i="2"/>
  <c r="R1025" i="2"/>
  <c r="AB1024" i="2"/>
  <c r="AD1024" i="2" s="1"/>
  <c r="Z1024" i="2"/>
  <c r="T1024" i="2"/>
  <c r="R1024" i="2" s="1"/>
  <c r="AD1023" i="2"/>
  <c r="AB1023" i="2"/>
  <c r="Z1023" i="2"/>
  <c r="T1023" i="2"/>
  <c r="R1023" i="2"/>
  <c r="AB1022" i="2"/>
  <c r="AD1022" i="2" s="1"/>
  <c r="Z1022" i="2"/>
  <c r="T1022" i="2"/>
  <c r="R1022" i="2" s="1"/>
  <c r="AD1021" i="2"/>
  <c r="AB1021" i="2"/>
  <c r="Z1021" i="2"/>
  <c r="T1021" i="2"/>
  <c r="R1021" i="2"/>
  <c r="AB1020" i="2"/>
  <c r="AD1020" i="2" s="1"/>
  <c r="Z1020" i="2"/>
  <c r="T1020" i="2"/>
  <c r="R1020" i="2" s="1"/>
  <c r="AD1019" i="2"/>
  <c r="AB1019" i="2"/>
  <c r="Z1019" i="2"/>
  <c r="T1019" i="2"/>
  <c r="R1019" i="2"/>
  <c r="AB1018" i="2"/>
  <c r="AD1018" i="2" s="1"/>
  <c r="Z1018" i="2"/>
  <c r="T1018" i="2"/>
  <c r="R1018" i="2" s="1"/>
  <c r="AD1017" i="2"/>
  <c r="AB1017" i="2"/>
  <c r="Z1017" i="2"/>
  <c r="T1017" i="2"/>
  <c r="R1017" i="2"/>
  <c r="AB1016" i="2"/>
  <c r="AD1016" i="2" s="1"/>
  <c r="Z1016" i="2"/>
  <c r="T1016" i="2"/>
  <c r="R1016" i="2" s="1"/>
  <c r="AD1015" i="2"/>
  <c r="AB1015" i="2"/>
  <c r="Z1015" i="2"/>
  <c r="T1015" i="2"/>
  <c r="R1015" i="2"/>
  <c r="AB1014" i="2"/>
  <c r="AD1014" i="2" s="1"/>
  <c r="Z1014" i="2"/>
  <c r="T1014" i="2"/>
  <c r="R1014" i="2" s="1"/>
  <c r="AD1013" i="2"/>
  <c r="AB1013" i="2"/>
  <c r="Z1013" i="2"/>
  <c r="T1013" i="2"/>
  <c r="R1013" i="2"/>
  <c r="AB1012" i="2"/>
  <c r="AD1012" i="2" s="1"/>
  <c r="Z1012" i="2"/>
  <c r="T1012" i="2"/>
  <c r="R1012" i="2" s="1"/>
  <c r="AD1011" i="2"/>
  <c r="AB1011" i="2"/>
  <c r="Z1011" i="2"/>
  <c r="T1011" i="2"/>
  <c r="R1011" i="2"/>
  <c r="AB1010" i="2"/>
  <c r="AD1010" i="2" s="1"/>
  <c r="Z1010" i="2"/>
  <c r="T1010" i="2"/>
  <c r="R1010" i="2" s="1"/>
  <c r="AD1009" i="2"/>
  <c r="AB1009" i="2"/>
  <c r="Z1009" i="2"/>
  <c r="T1009" i="2"/>
  <c r="R1009" i="2"/>
  <c r="AB1008" i="2"/>
  <c r="AD1008" i="2" s="1"/>
  <c r="Z1008" i="2"/>
  <c r="T1008" i="2"/>
  <c r="R1008" i="2" s="1"/>
  <c r="AD1007" i="2"/>
  <c r="AB1007" i="2"/>
  <c r="Z1007" i="2"/>
  <c r="T1007" i="2"/>
  <c r="R1007" i="2"/>
  <c r="AB1006" i="2"/>
  <c r="AD1006" i="2" s="1"/>
  <c r="Z1006" i="2"/>
  <c r="T1006" i="2"/>
  <c r="R1006" i="2" s="1"/>
  <c r="AD1005" i="2"/>
  <c r="AB1005" i="2"/>
  <c r="Z1005" i="2"/>
  <c r="T1005" i="2"/>
  <c r="R1005" i="2"/>
  <c r="AB1004" i="2"/>
  <c r="AD1004" i="2" s="1"/>
  <c r="Z1004" i="2"/>
  <c r="T1004" i="2"/>
  <c r="R1004" i="2" s="1"/>
  <c r="AD1003" i="2"/>
  <c r="AB1003" i="2"/>
  <c r="Z1003" i="2"/>
  <c r="T1003" i="2"/>
  <c r="R1003" i="2"/>
  <c r="AB1002" i="2"/>
  <c r="AD1002" i="2" s="1"/>
  <c r="Z1002" i="2"/>
  <c r="T1002" i="2"/>
  <c r="R1002" i="2" s="1"/>
  <c r="AD1001" i="2"/>
  <c r="AB1001" i="2"/>
  <c r="Z1001" i="2"/>
  <c r="T1001" i="2"/>
  <c r="R1001" i="2"/>
  <c r="AB1000" i="2"/>
  <c r="AD1000" i="2" s="1"/>
  <c r="Z1000" i="2"/>
  <c r="T1000" i="2"/>
  <c r="R1000" i="2" s="1"/>
  <c r="AD999" i="2"/>
  <c r="AB999" i="2"/>
  <c r="Z999" i="2"/>
  <c r="T999" i="2"/>
  <c r="R999" i="2"/>
  <c r="AB998" i="2"/>
  <c r="AD998" i="2" s="1"/>
  <c r="Z998" i="2"/>
  <c r="T998" i="2"/>
  <c r="R998" i="2" s="1"/>
  <c r="AD997" i="2"/>
  <c r="AB997" i="2"/>
  <c r="Z997" i="2"/>
  <c r="T997" i="2"/>
  <c r="R997" i="2"/>
  <c r="AB996" i="2"/>
  <c r="AD996" i="2" s="1"/>
  <c r="Z996" i="2"/>
  <c r="T996" i="2"/>
  <c r="R996" i="2" s="1"/>
  <c r="AD995" i="2"/>
  <c r="AB995" i="2"/>
  <c r="Z995" i="2"/>
  <c r="T995" i="2"/>
  <c r="R995" i="2"/>
  <c r="AB994" i="2"/>
  <c r="AD994" i="2" s="1"/>
  <c r="Z994" i="2"/>
  <c r="T994" i="2"/>
  <c r="R994" i="2" s="1"/>
  <c r="AD993" i="2"/>
  <c r="AB993" i="2"/>
  <c r="Z993" i="2"/>
  <c r="T993" i="2"/>
  <c r="R993" i="2"/>
  <c r="AB992" i="2"/>
  <c r="AD992" i="2" s="1"/>
  <c r="Z992" i="2"/>
  <c r="T992" i="2"/>
  <c r="R992" i="2" s="1"/>
  <c r="AD991" i="2"/>
  <c r="AB991" i="2"/>
  <c r="Z991" i="2"/>
  <c r="T991" i="2"/>
  <c r="R991" i="2"/>
  <c r="AB990" i="2"/>
  <c r="AD990" i="2" s="1"/>
  <c r="Z990" i="2"/>
  <c r="T990" i="2"/>
  <c r="R990" i="2" s="1"/>
  <c r="AD989" i="2"/>
  <c r="AB989" i="2"/>
  <c r="Z989" i="2"/>
  <c r="T989" i="2"/>
  <c r="R989" i="2"/>
  <c r="AB988" i="2"/>
  <c r="AD988" i="2" s="1"/>
  <c r="Z988" i="2"/>
  <c r="T988" i="2"/>
  <c r="R988" i="2" s="1"/>
  <c r="AD987" i="2"/>
  <c r="AB987" i="2"/>
  <c r="Z987" i="2"/>
  <c r="T987" i="2"/>
  <c r="R987" i="2"/>
  <c r="AB986" i="2"/>
  <c r="AD986" i="2" s="1"/>
  <c r="Z986" i="2"/>
  <c r="T986" i="2"/>
  <c r="R986" i="2" s="1"/>
  <c r="AD985" i="2"/>
  <c r="AB985" i="2"/>
  <c r="Z985" i="2"/>
  <c r="T985" i="2"/>
  <c r="R985" i="2"/>
  <c r="AB984" i="2"/>
  <c r="AD984" i="2" s="1"/>
  <c r="Z984" i="2"/>
  <c r="T984" i="2"/>
  <c r="R984" i="2" s="1"/>
  <c r="AD983" i="2"/>
  <c r="AB983" i="2"/>
  <c r="Z983" i="2"/>
  <c r="T983" i="2"/>
  <c r="R983" i="2"/>
  <c r="AB982" i="2"/>
  <c r="AD982" i="2" s="1"/>
  <c r="Z982" i="2"/>
  <c r="T982" i="2"/>
  <c r="R982" i="2" s="1"/>
  <c r="AD981" i="2"/>
  <c r="AB981" i="2"/>
  <c r="Z981" i="2"/>
  <c r="T981" i="2"/>
  <c r="R981" i="2"/>
  <c r="AB980" i="2"/>
  <c r="AD980" i="2" s="1"/>
  <c r="Z980" i="2"/>
  <c r="T980" i="2"/>
  <c r="R980" i="2" s="1"/>
  <c r="AD979" i="2"/>
  <c r="AB979" i="2"/>
  <c r="Z979" i="2"/>
  <c r="T979" i="2"/>
  <c r="R979" i="2"/>
  <c r="AB978" i="2"/>
  <c r="AD978" i="2" s="1"/>
  <c r="Z978" i="2"/>
  <c r="T978" i="2"/>
  <c r="R978" i="2" s="1"/>
  <c r="AD977" i="2"/>
  <c r="AB977" i="2"/>
  <c r="Z977" i="2"/>
  <c r="T977" i="2"/>
  <c r="R977" i="2"/>
  <c r="AB976" i="2"/>
  <c r="AD976" i="2" s="1"/>
  <c r="Z976" i="2"/>
  <c r="T976" i="2"/>
  <c r="R976" i="2" s="1"/>
  <c r="AD975" i="2"/>
  <c r="AB975" i="2"/>
  <c r="Z975" i="2"/>
  <c r="T975" i="2"/>
  <c r="R975" i="2"/>
  <c r="AB974" i="2"/>
  <c r="AD974" i="2" s="1"/>
  <c r="Z974" i="2"/>
  <c r="T974" i="2"/>
  <c r="R974" i="2" s="1"/>
  <c r="AD973" i="2"/>
  <c r="AB973" i="2"/>
  <c r="Z973" i="2"/>
  <c r="T973" i="2"/>
  <c r="R973" i="2"/>
  <c r="AB972" i="2"/>
  <c r="AD972" i="2" s="1"/>
  <c r="Z972" i="2"/>
  <c r="T972" i="2"/>
  <c r="R972" i="2" s="1"/>
  <c r="AD971" i="2"/>
  <c r="AB971" i="2"/>
  <c r="Z971" i="2"/>
  <c r="T971" i="2"/>
  <c r="R971" i="2"/>
  <c r="AB970" i="2"/>
  <c r="AD970" i="2" s="1"/>
  <c r="Z970" i="2"/>
  <c r="T970" i="2"/>
  <c r="R970" i="2" s="1"/>
  <c r="AD969" i="2"/>
  <c r="AB969" i="2"/>
  <c r="Z969" i="2"/>
  <c r="T969" i="2"/>
  <c r="R969" i="2"/>
  <c r="AB968" i="2"/>
  <c r="AD968" i="2" s="1"/>
  <c r="Z968" i="2"/>
  <c r="T968" i="2"/>
  <c r="R968" i="2" s="1"/>
  <c r="AD967" i="2"/>
  <c r="AB967" i="2"/>
  <c r="Z967" i="2"/>
  <c r="T967" i="2"/>
  <c r="R967" i="2"/>
  <c r="AB966" i="2"/>
  <c r="AD966" i="2" s="1"/>
  <c r="Z966" i="2"/>
  <c r="T966" i="2"/>
  <c r="R966" i="2" s="1"/>
  <c r="AD965" i="2"/>
  <c r="AB965" i="2"/>
  <c r="Z965" i="2"/>
  <c r="T965" i="2"/>
  <c r="R965" i="2"/>
  <c r="AB964" i="2"/>
  <c r="AD964" i="2" s="1"/>
  <c r="Z964" i="2"/>
  <c r="T964" i="2"/>
  <c r="R964" i="2" s="1"/>
  <c r="AD963" i="2"/>
  <c r="AB963" i="2"/>
  <c r="Z963" i="2"/>
  <c r="T963" i="2"/>
  <c r="R963" i="2"/>
  <c r="AB962" i="2"/>
  <c r="AD962" i="2" s="1"/>
  <c r="Z962" i="2"/>
  <c r="T962" i="2"/>
  <c r="R962" i="2" s="1"/>
  <c r="AD961" i="2"/>
  <c r="AB961" i="2"/>
  <c r="Z961" i="2"/>
  <c r="T961" i="2"/>
  <c r="R961" i="2"/>
  <c r="AB960" i="2"/>
  <c r="AD960" i="2" s="1"/>
  <c r="Z960" i="2"/>
  <c r="T960" i="2"/>
  <c r="R960" i="2" s="1"/>
  <c r="AD959" i="2"/>
  <c r="AB959" i="2"/>
  <c r="Z959" i="2"/>
  <c r="T959" i="2"/>
  <c r="R959" i="2"/>
  <c r="AB958" i="2"/>
  <c r="AD958" i="2" s="1"/>
  <c r="Z958" i="2"/>
  <c r="T958" i="2"/>
  <c r="R958" i="2" s="1"/>
  <c r="AD957" i="2"/>
  <c r="AB957" i="2"/>
  <c r="Z957" i="2"/>
  <c r="T957" i="2"/>
  <c r="R957" i="2"/>
  <c r="AB956" i="2"/>
  <c r="AD956" i="2" s="1"/>
  <c r="Z956" i="2"/>
  <c r="T956" i="2"/>
  <c r="R956" i="2" s="1"/>
  <c r="AD955" i="2"/>
  <c r="AB955" i="2"/>
  <c r="Z955" i="2"/>
  <c r="T955" i="2"/>
  <c r="R955" i="2"/>
  <c r="AB954" i="2"/>
  <c r="AD954" i="2" s="1"/>
  <c r="Z954" i="2"/>
  <c r="T954" i="2"/>
  <c r="R954" i="2" s="1"/>
  <c r="AD953" i="2"/>
  <c r="AB953" i="2"/>
  <c r="Z953" i="2"/>
  <c r="T953" i="2"/>
  <c r="R953" i="2"/>
  <c r="AB952" i="2"/>
  <c r="AD952" i="2" s="1"/>
  <c r="Z952" i="2"/>
  <c r="T952" i="2"/>
  <c r="R952" i="2" s="1"/>
  <c r="AD951" i="2"/>
  <c r="AB951" i="2"/>
  <c r="Z951" i="2"/>
  <c r="T951" i="2"/>
  <c r="R951" i="2"/>
  <c r="AB950" i="2"/>
  <c r="AD950" i="2" s="1"/>
  <c r="Z950" i="2"/>
  <c r="T950" i="2"/>
  <c r="R950" i="2" s="1"/>
  <c r="AD949" i="2"/>
  <c r="AB949" i="2"/>
  <c r="Z949" i="2"/>
  <c r="T949" i="2"/>
  <c r="R949" i="2"/>
  <c r="AB948" i="2"/>
  <c r="AD948" i="2" s="1"/>
  <c r="Z948" i="2"/>
  <c r="T948" i="2"/>
  <c r="R948" i="2" s="1"/>
  <c r="AD947" i="2"/>
  <c r="AB947" i="2"/>
  <c r="Z947" i="2"/>
  <c r="T947" i="2"/>
  <c r="R947" i="2"/>
  <c r="AB946" i="2"/>
  <c r="AD946" i="2" s="1"/>
  <c r="Z946" i="2"/>
  <c r="T946" i="2"/>
  <c r="R946" i="2" s="1"/>
  <c r="AD945" i="2"/>
  <c r="AB945" i="2"/>
  <c r="Z945" i="2"/>
  <c r="T945" i="2"/>
  <c r="R945" i="2"/>
  <c r="AB944" i="2"/>
  <c r="AD944" i="2" s="1"/>
  <c r="Z944" i="2"/>
  <c r="T944" i="2"/>
  <c r="R944" i="2" s="1"/>
  <c r="AD943" i="2"/>
  <c r="AB943" i="2"/>
  <c r="Z943" i="2"/>
  <c r="T943" i="2"/>
  <c r="R943" i="2"/>
  <c r="AB942" i="2"/>
  <c r="AD942" i="2" s="1"/>
  <c r="Z942" i="2"/>
  <c r="T942" i="2"/>
  <c r="R942" i="2" s="1"/>
  <c r="AD941" i="2"/>
  <c r="AB941" i="2"/>
  <c r="Z941" i="2"/>
  <c r="T941" i="2"/>
  <c r="R941" i="2"/>
  <c r="AB940" i="2"/>
  <c r="AD940" i="2" s="1"/>
  <c r="Z940" i="2"/>
  <c r="T940" i="2"/>
  <c r="R940" i="2" s="1"/>
  <c r="AD939" i="2"/>
  <c r="AB939" i="2"/>
  <c r="Z939" i="2"/>
  <c r="T939" i="2"/>
  <c r="R939" i="2"/>
  <c r="AB938" i="2"/>
  <c r="AD938" i="2" s="1"/>
  <c r="Z938" i="2"/>
  <c r="T938" i="2"/>
  <c r="R938" i="2" s="1"/>
  <c r="AD937" i="2"/>
  <c r="AB937" i="2"/>
  <c r="Z937" i="2"/>
  <c r="T937" i="2"/>
  <c r="R937" i="2"/>
  <c r="AB936" i="2"/>
  <c r="AD936" i="2" s="1"/>
  <c r="Z936" i="2"/>
  <c r="T936" i="2"/>
  <c r="R936" i="2" s="1"/>
  <c r="AD935" i="2"/>
  <c r="AB935" i="2"/>
  <c r="Z935" i="2"/>
  <c r="T935" i="2"/>
  <c r="R935" i="2"/>
  <c r="AB934" i="2"/>
  <c r="AD934" i="2" s="1"/>
  <c r="Z934" i="2"/>
  <c r="T934" i="2"/>
  <c r="R934" i="2" s="1"/>
  <c r="AD933" i="2"/>
  <c r="AB933" i="2"/>
  <c r="Z933" i="2"/>
  <c r="T933" i="2"/>
  <c r="R933" i="2"/>
  <c r="AB932" i="2"/>
  <c r="AD932" i="2" s="1"/>
  <c r="Z932" i="2"/>
  <c r="T932" i="2"/>
  <c r="R932" i="2" s="1"/>
  <c r="AD931" i="2"/>
  <c r="AB931" i="2"/>
  <c r="Z931" i="2"/>
  <c r="T931" i="2"/>
  <c r="R931" i="2"/>
  <c r="AB930" i="2"/>
  <c r="AD930" i="2" s="1"/>
  <c r="Z930" i="2"/>
  <c r="T930" i="2"/>
  <c r="R930" i="2" s="1"/>
  <c r="AD929" i="2"/>
  <c r="AB929" i="2"/>
  <c r="Z929" i="2"/>
  <c r="T929" i="2"/>
  <c r="R929" i="2"/>
  <c r="AB928" i="2"/>
  <c r="AD928" i="2" s="1"/>
  <c r="Z928" i="2"/>
  <c r="T928" i="2"/>
  <c r="R928" i="2" s="1"/>
  <c r="AD927" i="2"/>
  <c r="AB927" i="2"/>
  <c r="Z927" i="2"/>
  <c r="T927" i="2"/>
  <c r="R927" i="2"/>
  <c r="AB926" i="2"/>
  <c r="AD926" i="2" s="1"/>
  <c r="Z926" i="2"/>
  <c r="T926" i="2"/>
  <c r="R926" i="2" s="1"/>
  <c r="AD925" i="2"/>
  <c r="AB925" i="2"/>
  <c r="Z925" i="2"/>
  <c r="T925" i="2"/>
  <c r="R925" i="2"/>
  <c r="AB924" i="2"/>
  <c r="AD924" i="2" s="1"/>
  <c r="Z924" i="2"/>
  <c r="T924" i="2"/>
  <c r="R924" i="2" s="1"/>
  <c r="AD923" i="2"/>
  <c r="AB923" i="2"/>
  <c r="Z923" i="2"/>
  <c r="T923" i="2"/>
  <c r="R923" i="2"/>
  <c r="AB922" i="2"/>
  <c r="AD922" i="2" s="1"/>
  <c r="Z922" i="2"/>
  <c r="T922" i="2"/>
  <c r="R922" i="2" s="1"/>
  <c r="AD921" i="2"/>
  <c r="AB921" i="2"/>
  <c r="Z921" i="2"/>
  <c r="T921" i="2"/>
  <c r="R921" i="2"/>
  <c r="AB920" i="2"/>
  <c r="AD920" i="2" s="1"/>
  <c r="Z920" i="2"/>
  <c r="T920" i="2"/>
  <c r="R920" i="2" s="1"/>
  <c r="AD919" i="2"/>
  <c r="AB919" i="2"/>
  <c r="Z919" i="2"/>
  <c r="T919" i="2"/>
  <c r="R919" i="2"/>
  <c r="AB918" i="2"/>
  <c r="AD918" i="2" s="1"/>
  <c r="Z918" i="2"/>
  <c r="T918" i="2"/>
  <c r="R918" i="2" s="1"/>
  <c r="AD917" i="2"/>
  <c r="AB917" i="2"/>
  <c r="Z917" i="2"/>
  <c r="T917" i="2"/>
  <c r="R917" i="2"/>
  <c r="AB916" i="2"/>
  <c r="AD916" i="2" s="1"/>
  <c r="Z916" i="2"/>
  <c r="T916" i="2"/>
  <c r="R916" i="2" s="1"/>
  <c r="AD915" i="2"/>
  <c r="AB915" i="2"/>
  <c r="Z915" i="2"/>
  <c r="T915" i="2"/>
  <c r="R915" i="2"/>
  <c r="AB914" i="2"/>
  <c r="AD914" i="2" s="1"/>
  <c r="Z914" i="2"/>
  <c r="T914" i="2"/>
  <c r="R914" i="2" s="1"/>
  <c r="AD913" i="2"/>
  <c r="AB913" i="2"/>
  <c r="Z913" i="2"/>
  <c r="T913" i="2"/>
  <c r="R913" i="2"/>
  <c r="AB912" i="2"/>
  <c r="AD912" i="2" s="1"/>
  <c r="Z912" i="2"/>
  <c r="T912" i="2"/>
  <c r="R912" i="2" s="1"/>
  <c r="AD911" i="2"/>
  <c r="AB911" i="2"/>
  <c r="Z911" i="2"/>
  <c r="T911" i="2"/>
  <c r="R911" i="2"/>
  <c r="AB910" i="2"/>
  <c r="AD910" i="2" s="1"/>
  <c r="Z910" i="2"/>
  <c r="T910" i="2"/>
  <c r="R910" i="2" s="1"/>
  <c r="AD909" i="2"/>
  <c r="AB909" i="2"/>
  <c r="Z909" i="2"/>
  <c r="T909" i="2"/>
  <c r="R909" i="2"/>
  <c r="AB908" i="2"/>
  <c r="AD908" i="2" s="1"/>
  <c r="Z908" i="2"/>
  <c r="T908" i="2"/>
  <c r="R908" i="2" s="1"/>
  <c r="AD907" i="2"/>
  <c r="AB907" i="2"/>
  <c r="Z907" i="2"/>
  <c r="T907" i="2"/>
  <c r="R907" i="2"/>
  <c r="AB906" i="2"/>
  <c r="AD906" i="2" s="1"/>
  <c r="Z906" i="2"/>
  <c r="T906" i="2"/>
  <c r="R906" i="2" s="1"/>
  <c r="AD905" i="2"/>
  <c r="AB905" i="2"/>
  <c r="Z905" i="2"/>
  <c r="T905" i="2"/>
  <c r="R905" i="2"/>
  <c r="AB904" i="2"/>
  <c r="AD904" i="2" s="1"/>
  <c r="Z904" i="2"/>
  <c r="T904" i="2"/>
  <c r="R904" i="2" s="1"/>
  <c r="AD903" i="2"/>
  <c r="AB903" i="2"/>
  <c r="Z903" i="2"/>
  <c r="T903" i="2"/>
  <c r="R903" i="2"/>
  <c r="AB902" i="2"/>
  <c r="AD902" i="2" s="1"/>
  <c r="Z902" i="2"/>
  <c r="T902" i="2"/>
  <c r="R902" i="2" s="1"/>
  <c r="AD901" i="2"/>
  <c r="AB901" i="2"/>
  <c r="Z901" i="2"/>
  <c r="T901" i="2"/>
  <c r="R901" i="2"/>
  <c r="AB900" i="2"/>
  <c r="AD900" i="2" s="1"/>
  <c r="Z900" i="2"/>
  <c r="T900" i="2"/>
  <c r="R900" i="2" s="1"/>
  <c r="AD899" i="2"/>
  <c r="AB899" i="2"/>
  <c r="Z899" i="2"/>
  <c r="T899" i="2"/>
  <c r="R899" i="2"/>
  <c r="AB898" i="2"/>
  <c r="AD898" i="2" s="1"/>
  <c r="Z898" i="2"/>
  <c r="T898" i="2"/>
  <c r="R898" i="2" s="1"/>
  <c r="AD897" i="2"/>
  <c r="AB897" i="2"/>
  <c r="Z897" i="2"/>
  <c r="T897" i="2"/>
  <c r="R897" i="2"/>
  <c r="AB896" i="2"/>
  <c r="AD896" i="2" s="1"/>
  <c r="Z896" i="2"/>
  <c r="T896" i="2"/>
  <c r="R896" i="2" s="1"/>
  <c r="AD895" i="2"/>
  <c r="AB895" i="2"/>
  <c r="Z895" i="2"/>
  <c r="T895" i="2"/>
  <c r="R895" i="2"/>
  <c r="AB894" i="2"/>
  <c r="AD894" i="2" s="1"/>
  <c r="Z894" i="2"/>
  <c r="T894" i="2"/>
  <c r="R894" i="2" s="1"/>
  <c r="AD893" i="2"/>
  <c r="AB893" i="2"/>
  <c r="Z893" i="2"/>
  <c r="T893" i="2"/>
  <c r="R893" i="2"/>
  <c r="AB892" i="2"/>
  <c r="AD892" i="2" s="1"/>
  <c r="Z892" i="2"/>
  <c r="T892" i="2"/>
  <c r="R892" i="2" s="1"/>
  <c r="AD891" i="2"/>
  <c r="AB891" i="2"/>
  <c r="Z891" i="2"/>
  <c r="T891" i="2"/>
  <c r="R891" i="2"/>
  <c r="AB890" i="2"/>
  <c r="AD890" i="2" s="1"/>
  <c r="Z890" i="2"/>
  <c r="T890" i="2"/>
  <c r="R890" i="2" s="1"/>
  <c r="AD889" i="2"/>
  <c r="AB889" i="2"/>
  <c r="Z889" i="2"/>
  <c r="T889" i="2"/>
  <c r="R889" i="2"/>
  <c r="AB888" i="2"/>
  <c r="AD888" i="2" s="1"/>
  <c r="Z888" i="2"/>
  <c r="T888" i="2"/>
  <c r="R888" i="2" s="1"/>
  <c r="AD887" i="2"/>
  <c r="AB887" i="2"/>
  <c r="Z887" i="2"/>
  <c r="T887" i="2"/>
  <c r="R887" i="2"/>
  <c r="AB886" i="2"/>
  <c r="AD886" i="2" s="1"/>
  <c r="Z886" i="2"/>
  <c r="T886" i="2"/>
  <c r="R886" i="2" s="1"/>
  <c r="AD885" i="2"/>
  <c r="AB885" i="2"/>
  <c r="Z885" i="2"/>
  <c r="T885" i="2"/>
  <c r="R885" i="2"/>
  <c r="AB884" i="2"/>
  <c r="AD884" i="2" s="1"/>
  <c r="Z884" i="2"/>
  <c r="T884" i="2"/>
  <c r="R884" i="2" s="1"/>
  <c r="AD883" i="2"/>
  <c r="AB883" i="2"/>
  <c r="Z883" i="2"/>
  <c r="T883" i="2"/>
  <c r="R883" i="2"/>
  <c r="AB882" i="2"/>
  <c r="AD882" i="2" s="1"/>
  <c r="Z882" i="2"/>
  <c r="T882" i="2"/>
  <c r="R882" i="2" s="1"/>
  <c r="AD881" i="2"/>
  <c r="AB881" i="2"/>
  <c r="Z881" i="2"/>
  <c r="T881" i="2"/>
  <c r="R881" i="2"/>
  <c r="AB880" i="2"/>
  <c r="AD880" i="2" s="1"/>
  <c r="Z880" i="2"/>
  <c r="T880" i="2"/>
  <c r="R880" i="2" s="1"/>
  <c r="AD879" i="2"/>
  <c r="AB879" i="2"/>
  <c r="Z879" i="2"/>
  <c r="T879" i="2"/>
  <c r="R879" i="2"/>
  <c r="AB878" i="2"/>
  <c r="AD878" i="2" s="1"/>
  <c r="Z878" i="2"/>
  <c r="T878" i="2"/>
  <c r="R878" i="2" s="1"/>
  <c r="AD877" i="2"/>
  <c r="AB877" i="2"/>
  <c r="Z877" i="2"/>
  <c r="T877" i="2"/>
  <c r="R877" i="2"/>
  <c r="AB876" i="2"/>
  <c r="AD876" i="2" s="1"/>
  <c r="Z876" i="2"/>
  <c r="T876" i="2"/>
  <c r="R876" i="2" s="1"/>
  <c r="AD875" i="2"/>
  <c r="AB875" i="2"/>
  <c r="Z875" i="2"/>
  <c r="T875" i="2"/>
  <c r="R875" i="2"/>
  <c r="AB874" i="2"/>
  <c r="AD874" i="2" s="1"/>
  <c r="Z874" i="2"/>
  <c r="T874" i="2"/>
  <c r="R874" i="2" s="1"/>
  <c r="AD873" i="2"/>
  <c r="AB873" i="2"/>
  <c r="Z873" i="2"/>
  <c r="T873" i="2"/>
  <c r="R873" i="2"/>
  <c r="AB872" i="2"/>
  <c r="AD872" i="2" s="1"/>
  <c r="Z872" i="2"/>
  <c r="T872" i="2"/>
  <c r="R872" i="2" s="1"/>
  <c r="AD871" i="2"/>
  <c r="AB871" i="2"/>
  <c r="Z871" i="2"/>
  <c r="T871" i="2"/>
  <c r="R871" i="2"/>
  <c r="AB870" i="2"/>
  <c r="AD870" i="2" s="1"/>
  <c r="Z870" i="2"/>
  <c r="T870" i="2"/>
  <c r="R870" i="2" s="1"/>
  <c r="AD869" i="2"/>
  <c r="AB869" i="2"/>
  <c r="Z869" i="2"/>
  <c r="T869" i="2"/>
  <c r="R869" i="2"/>
  <c r="AB868" i="2"/>
  <c r="AD868" i="2" s="1"/>
  <c r="Z868" i="2"/>
  <c r="T868" i="2"/>
  <c r="R868" i="2" s="1"/>
  <c r="AD867" i="2"/>
  <c r="AB867" i="2"/>
  <c r="Z867" i="2"/>
  <c r="T867" i="2"/>
  <c r="R867" i="2"/>
  <c r="AB866" i="2"/>
  <c r="AD866" i="2" s="1"/>
  <c r="Z866" i="2"/>
  <c r="T866" i="2"/>
  <c r="R866" i="2" s="1"/>
  <c r="AD865" i="2"/>
  <c r="AB865" i="2"/>
  <c r="Z865" i="2"/>
  <c r="T865" i="2"/>
  <c r="R865" i="2"/>
  <c r="AB864" i="2"/>
  <c r="AD864" i="2" s="1"/>
  <c r="Z864" i="2"/>
  <c r="T864" i="2"/>
  <c r="R864" i="2" s="1"/>
  <c r="AD863" i="2"/>
  <c r="AB863" i="2"/>
  <c r="Z863" i="2"/>
  <c r="T863" i="2"/>
  <c r="R863" i="2"/>
  <c r="AB862" i="2"/>
  <c r="AD862" i="2" s="1"/>
  <c r="Z862" i="2"/>
  <c r="T862" i="2"/>
  <c r="R862" i="2" s="1"/>
  <c r="AD861" i="2"/>
  <c r="AB861" i="2"/>
  <c r="Z861" i="2"/>
  <c r="T861" i="2"/>
  <c r="R861" i="2"/>
  <c r="AB860" i="2"/>
  <c r="AD860" i="2" s="1"/>
  <c r="Z860" i="2"/>
  <c r="T860" i="2"/>
  <c r="R860" i="2" s="1"/>
  <c r="AD859" i="2"/>
  <c r="AB859" i="2"/>
  <c r="Z859" i="2"/>
  <c r="T859" i="2"/>
  <c r="R859" i="2"/>
  <c r="AB858" i="2"/>
  <c r="AD858" i="2" s="1"/>
  <c r="Z858" i="2"/>
  <c r="T858" i="2"/>
  <c r="R858" i="2" s="1"/>
  <c r="AD857" i="2"/>
  <c r="AB857" i="2"/>
  <c r="Z857" i="2"/>
  <c r="T857" i="2"/>
  <c r="R857" i="2"/>
  <c r="AB856" i="2"/>
  <c r="AD856" i="2" s="1"/>
  <c r="Z856" i="2"/>
  <c r="T856" i="2"/>
  <c r="R856" i="2" s="1"/>
  <c r="AD855" i="2"/>
  <c r="AB855" i="2"/>
  <c r="Z855" i="2"/>
  <c r="T855" i="2"/>
  <c r="R855" i="2"/>
  <c r="AB854" i="2"/>
  <c r="AD854" i="2" s="1"/>
  <c r="Z854" i="2"/>
  <c r="T854" i="2"/>
  <c r="R854" i="2" s="1"/>
  <c r="AD853" i="2"/>
  <c r="AB853" i="2"/>
  <c r="Z853" i="2"/>
  <c r="T853" i="2"/>
  <c r="R853" i="2"/>
  <c r="AB852" i="2"/>
  <c r="AD852" i="2" s="1"/>
  <c r="Z852" i="2"/>
  <c r="T852" i="2"/>
  <c r="R852" i="2" s="1"/>
  <c r="AD851" i="2"/>
  <c r="AB851" i="2"/>
  <c r="Z851" i="2"/>
  <c r="T851" i="2"/>
  <c r="R851" i="2"/>
  <c r="AB850" i="2"/>
  <c r="AD850" i="2" s="1"/>
  <c r="Z850" i="2"/>
  <c r="T850" i="2"/>
  <c r="R850" i="2" s="1"/>
  <c r="AD849" i="2"/>
  <c r="AB849" i="2"/>
  <c r="Z849" i="2"/>
  <c r="T849" i="2"/>
  <c r="R849" i="2"/>
  <c r="AB848" i="2"/>
  <c r="AD848" i="2" s="1"/>
  <c r="Z848" i="2"/>
  <c r="T848" i="2"/>
  <c r="R848" i="2" s="1"/>
  <c r="AD847" i="2"/>
  <c r="AB847" i="2"/>
  <c r="Z847" i="2"/>
  <c r="T847" i="2"/>
  <c r="R847" i="2"/>
  <c r="AB846" i="2"/>
  <c r="AD846" i="2" s="1"/>
  <c r="Z846" i="2"/>
  <c r="T846" i="2"/>
  <c r="R846" i="2" s="1"/>
  <c r="AD845" i="2"/>
  <c r="AB845" i="2"/>
  <c r="Z845" i="2"/>
  <c r="T845" i="2"/>
  <c r="R845" i="2"/>
  <c r="AB844" i="2"/>
  <c r="AD844" i="2" s="1"/>
  <c r="Z844" i="2"/>
  <c r="T844" i="2"/>
  <c r="R844" i="2" s="1"/>
  <c r="AD843" i="2"/>
  <c r="AB843" i="2"/>
  <c r="Z843" i="2"/>
  <c r="T843" i="2"/>
  <c r="R843" i="2"/>
  <c r="AB842" i="2"/>
  <c r="AD842" i="2" s="1"/>
  <c r="Z842" i="2"/>
  <c r="T842" i="2"/>
  <c r="R842" i="2" s="1"/>
  <c r="AD841" i="2"/>
  <c r="AB841" i="2"/>
  <c r="Z841" i="2"/>
  <c r="T841" i="2"/>
  <c r="R841" i="2"/>
  <c r="AB840" i="2"/>
  <c r="AD840" i="2" s="1"/>
  <c r="Z840" i="2"/>
  <c r="T840" i="2"/>
  <c r="R840" i="2" s="1"/>
  <c r="AD839" i="2"/>
  <c r="AB839" i="2"/>
  <c r="Z839" i="2"/>
  <c r="T839" i="2"/>
  <c r="R839" i="2"/>
  <c r="AB838" i="2"/>
  <c r="AD838" i="2" s="1"/>
  <c r="Z838" i="2"/>
  <c r="T838" i="2"/>
  <c r="R838" i="2" s="1"/>
  <c r="AD837" i="2"/>
  <c r="AB837" i="2"/>
  <c r="Z837" i="2"/>
  <c r="T837" i="2"/>
  <c r="R837" i="2"/>
  <c r="AB836" i="2"/>
  <c r="AD836" i="2" s="1"/>
  <c r="Z836" i="2"/>
  <c r="T836" i="2"/>
  <c r="R836" i="2" s="1"/>
  <c r="AD835" i="2"/>
  <c r="AB835" i="2"/>
  <c r="Z835" i="2"/>
  <c r="T835" i="2"/>
  <c r="R835" i="2"/>
  <c r="AB834" i="2"/>
  <c r="AD834" i="2" s="1"/>
  <c r="Z834" i="2"/>
  <c r="T834" i="2"/>
  <c r="R834" i="2" s="1"/>
  <c r="AD833" i="2"/>
  <c r="AB833" i="2"/>
  <c r="Z833" i="2"/>
  <c r="T833" i="2"/>
  <c r="R833" i="2"/>
  <c r="AB832" i="2"/>
  <c r="AD832" i="2" s="1"/>
  <c r="Z832" i="2"/>
  <c r="T832" i="2"/>
  <c r="R832" i="2" s="1"/>
  <c r="AD831" i="2"/>
  <c r="AB831" i="2"/>
  <c r="Z831" i="2"/>
  <c r="T831" i="2"/>
  <c r="R831" i="2"/>
  <c r="AB830" i="2"/>
  <c r="AD830" i="2" s="1"/>
  <c r="Z830" i="2"/>
  <c r="T830" i="2"/>
  <c r="R830" i="2" s="1"/>
  <c r="AD829" i="2"/>
  <c r="AB829" i="2"/>
  <c r="Z829" i="2"/>
  <c r="T829" i="2"/>
  <c r="R829" i="2"/>
  <c r="AB828" i="2"/>
  <c r="AD828" i="2" s="1"/>
  <c r="Z828" i="2"/>
  <c r="T828" i="2"/>
  <c r="R828" i="2" s="1"/>
  <c r="AD827" i="2"/>
  <c r="AB827" i="2"/>
  <c r="Z827" i="2"/>
  <c r="T827" i="2"/>
  <c r="R827" i="2"/>
  <c r="AB826" i="2"/>
  <c r="AD826" i="2" s="1"/>
  <c r="Z826" i="2"/>
  <c r="T826" i="2"/>
  <c r="R826" i="2" s="1"/>
  <c r="AD825" i="2"/>
  <c r="AB825" i="2"/>
  <c r="Z825" i="2"/>
  <c r="T825" i="2"/>
  <c r="R825" i="2"/>
  <c r="AB824" i="2"/>
  <c r="AD824" i="2" s="1"/>
  <c r="Z824" i="2"/>
  <c r="T824" i="2"/>
  <c r="R824" i="2" s="1"/>
  <c r="AD823" i="2"/>
  <c r="AB823" i="2"/>
  <c r="Z823" i="2"/>
  <c r="T823" i="2"/>
  <c r="R823" i="2"/>
  <c r="AB822" i="2"/>
  <c r="AD822" i="2" s="1"/>
  <c r="Z822" i="2"/>
  <c r="T822" i="2"/>
  <c r="R822" i="2" s="1"/>
  <c r="AD821" i="2"/>
  <c r="AB821" i="2"/>
  <c r="Z821" i="2"/>
  <c r="T821" i="2"/>
  <c r="R821" i="2"/>
  <c r="AB820" i="2"/>
  <c r="AD820" i="2" s="1"/>
  <c r="Z820" i="2"/>
  <c r="T820" i="2"/>
  <c r="R820" i="2" s="1"/>
  <c r="AD819" i="2"/>
  <c r="AB819" i="2"/>
  <c r="Z819" i="2"/>
  <c r="T819" i="2"/>
  <c r="R819" i="2"/>
  <c r="AB818" i="2"/>
  <c r="AD818" i="2" s="1"/>
  <c r="Z818" i="2"/>
  <c r="T818" i="2"/>
  <c r="R818" i="2" s="1"/>
  <c r="AD817" i="2"/>
  <c r="AB817" i="2"/>
  <c r="Z817" i="2"/>
  <c r="T817" i="2"/>
  <c r="R817" i="2"/>
  <c r="AB816" i="2"/>
  <c r="AD816" i="2" s="1"/>
  <c r="Z816" i="2"/>
  <c r="T816" i="2"/>
  <c r="R816" i="2" s="1"/>
  <c r="AD815" i="2"/>
  <c r="AB815" i="2"/>
  <c r="Z815" i="2"/>
  <c r="T815" i="2"/>
  <c r="R815" i="2"/>
  <c r="AB814" i="2"/>
  <c r="AD814" i="2" s="1"/>
  <c r="Z814" i="2"/>
  <c r="T814" i="2"/>
  <c r="R814" i="2" s="1"/>
  <c r="AD813" i="2"/>
  <c r="AB813" i="2"/>
  <c r="Z813" i="2"/>
  <c r="T813" i="2"/>
  <c r="R813" i="2"/>
  <c r="AB812" i="2"/>
  <c r="AD812" i="2" s="1"/>
  <c r="Z812" i="2"/>
  <c r="T812" i="2"/>
  <c r="R812" i="2" s="1"/>
  <c r="AD811" i="2"/>
  <c r="AB811" i="2"/>
  <c r="Z811" i="2"/>
  <c r="T811" i="2"/>
  <c r="R811" i="2"/>
  <c r="AB810" i="2"/>
  <c r="AD810" i="2" s="1"/>
  <c r="Z810" i="2"/>
  <c r="T810" i="2"/>
  <c r="R810" i="2" s="1"/>
  <c r="AD809" i="2"/>
  <c r="AB809" i="2"/>
  <c r="Z809" i="2"/>
  <c r="T809" i="2"/>
  <c r="R809" i="2"/>
  <c r="AB808" i="2"/>
  <c r="AD808" i="2" s="1"/>
  <c r="Z808" i="2"/>
  <c r="T808" i="2"/>
  <c r="R808" i="2" s="1"/>
  <c r="AD807" i="2"/>
  <c r="AB807" i="2"/>
  <c r="Z807" i="2"/>
  <c r="T807" i="2"/>
  <c r="R807" i="2"/>
  <c r="AB806" i="2"/>
  <c r="AD806" i="2" s="1"/>
  <c r="Z806" i="2"/>
  <c r="T806" i="2"/>
  <c r="R806" i="2" s="1"/>
  <c r="AD805" i="2"/>
  <c r="AB805" i="2"/>
  <c r="Z805" i="2"/>
  <c r="T805" i="2"/>
  <c r="R805" i="2"/>
  <c r="AB804" i="2"/>
  <c r="AD804" i="2" s="1"/>
  <c r="Z804" i="2"/>
  <c r="T804" i="2"/>
  <c r="R804" i="2" s="1"/>
  <c r="AD803" i="2"/>
  <c r="AB803" i="2"/>
  <c r="Z803" i="2"/>
  <c r="T803" i="2"/>
  <c r="R803" i="2"/>
  <c r="AB802" i="2"/>
  <c r="AD802" i="2" s="1"/>
  <c r="Z802" i="2"/>
  <c r="T802" i="2"/>
  <c r="R802" i="2" s="1"/>
  <c r="AD801" i="2"/>
  <c r="AB801" i="2"/>
  <c r="Z801" i="2"/>
  <c r="T801" i="2"/>
  <c r="R801" i="2"/>
  <c r="AB800" i="2"/>
  <c r="AD800" i="2" s="1"/>
  <c r="Z800" i="2"/>
  <c r="T800" i="2"/>
  <c r="R800" i="2" s="1"/>
  <c r="AD799" i="2"/>
  <c r="AB799" i="2"/>
  <c r="Z799" i="2"/>
  <c r="T799" i="2"/>
  <c r="R799" i="2"/>
  <c r="AB798" i="2"/>
  <c r="AD798" i="2" s="1"/>
  <c r="Z798" i="2"/>
  <c r="T798" i="2"/>
  <c r="R798" i="2" s="1"/>
  <c r="AD797" i="2"/>
  <c r="AB797" i="2"/>
  <c r="Z797" i="2"/>
  <c r="T797" i="2"/>
  <c r="R797" i="2"/>
  <c r="AB796" i="2"/>
  <c r="AD796" i="2" s="1"/>
  <c r="Z796" i="2"/>
  <c r="T796" i="2"/>
  <c r="R796" i="2" s="1"/>
  <c r="AD795" i="2"/>
  <c r="AB795" i="2"/>
  <c r="Z795" i="2"/>
  <c r="T795" i="2"/>
  <c r="R795" i="2"/>
  <c r="AB794" i="2"/>
  <c r="AD794" i="2" s="1"/>
  <c r="Z794" i="2"/>
  <c r="T794" i="2"/>
  <c r="R794" i="2" s="1"/>
  <c r="AD793" i="2"/>
  <c r="AB793" i="2"/>
  <c r="Z793" i="2"/>
  <c r="T793" i="2"/>
  <c r="R793" i="2"/>
  <c r="AB792" i="2"/>
  <c r="AD792" i="2" s="1"/>
  <c r="Z792" i="2"/>
  <c r="T792" i="2"/>
  <c r="R792" i="2" s="1"/>
  <c r="AD791" i="2"/>
  <c r="AB791" i="2"/>
  <c r="Z791" i="2"/>
  <c r="T791" i="2"/>
  <c r="R791" i="2"/>
  <c r="AB790" i="2"/>
  <c r="AD790" i="2" s="1"/>
  <c r="Z790" i="2"/>
  <c r="T790" i="2"/>
  <c r="R790" i="2" s="1"/>
  <c r="AD789" i="2"/>
  <c r="AB789" i="2"/>
  <c r="Z789" i="2"/>
  <c r="T789" i="2"/>
  <c r="R789" i="2"/>
  <c r="AB788" i="2"/>
  <c r="AD788" i="2" s="1"/>
  <c r="Z788" i="2"/>
  <c r="T788" i="2"/>
  <c r="R788" i="2" s="1"/>
  <c r="AD787" i="2"/>
  <c r="AB787" i="2"/>
  <c r="Z787" i="2"/>
  <c r="T787" i="2"/>
  <c r="R787" i="2"/>
  <c r="AB786" i="2"/>
  <c r="AD786" i="2" s="1"/>
  <c r="Z786" i="2"/>
  <c r="T786" i="2"/>
  <c r="R786" i="2" s="1"/>
  <c r="AD785" i="2"/>
  <c r="AB785" i="2"/>
  <c r="Z785" i="2"/>
  <c r="T785" i="2"/>
  <c r="R785" i="2"/>
  <c r="AB784" i="2"/>
  <c r="AD784" i="2" s="1"/>
  <c r="Z784" i="2"/>
  <c r="T784" i="2"/>
  <c r="R784" i="2" s="1"/>
  <c r="AD783" i="2"/>
  <c r="AB783" i="2"/>
  <c r="Z783" i="2"/>
  <c r="T783" i="2"/>
  <c r="R783" i="2"/>
  <c r="AB782" i="2"/>
  <c r="AD782" i="2" s="1"/>
  <c r="Z782" i="2"/>
  <c r="T782" i="2"/>
  <c r="R782" i="2" s="1"/>
  <c r="AD781" i="2"/>
  <c r="AB781" i="2"/>
  <c r="Z781" i="2"/>
  <c r="T781" i="2"/>
  <c r="R781" i="2"/>
  <c r="AB780" i="2"/>
  <c r="AD780" i="2" s="1"/>
  <c r="Z780" i="2"/>
  <c r="T780" i="2"/>
  <c r="R780" i="2" s="1"/>
  <c r="AD779" i="2"/>
  <c r="AB779" i="2"/>
  <c r="Z779" i="2"/>
  <c r="T779" i="2"/>
  <c r="R779" i="2"/>
  <c r="AB778" i="2"/>
  <c r="AD778" i="2" s="1"/>
  <c r="Z778" i="2"/>
  <c r="T778" i="2"/>
  <c r="R778" i="2" s="1"/>
  <c r="AD777" i="2"/>
  <c r="AB777" i="2"/>
  <c r="Z777" i="2"/>
  <c r="T777" i="2"/>
  <c r="R777" i="2"/>
  <c r="AB776" i="2"/>
  <c r="AD776" i="2" s="1"/>
  <c r="Z776" i="2"/>
  <c r="T776" i="2"/>
  <c r="R776" i="2" s="1"/>
  <c r="AD775" i="2"/>
  <c r="AB775" i="2"/>
  <c r="Z775" i="2"/>
  <c r="T775" i="2"/>
  <c r="R775" i="2"/>
  <c r="AB774" i="2"/>
  <c r="AD774" i="2" s="1"/>
  <c r="Z774" i="2"/>
  <c r="T774" i="2"/>
  <c r="R774" i="2" s="1"/>
  <c r="AD773" i="2"/>
  <c r="AB773" i="2"/>
  <c r="Z773" i="2"/>
  <c r="T773" i="2"/>
  <c r="R773" i="2"/>
  <c r="AB772" i="2"/>
  <c r="AD772" i="2" s="1"/>
  <c r="Z772" i="2"/>
  <c r="T772" i="2"/>
  <c r="R772" i="2" s="1"/>
  <c r="AD771" i="2"/>
  <c r="AB771" i="2"/>
  <c r="Z771" i="2"/>
  <c r="T771" i="2"/>
  <c r="R771" i="2"/>
  <c r="AB770" i="2"/>
  <c r="AD770" i="2" s="1"/>
  <c r="Z770" i="2"/>
  <c r="T770" i="2"/>
  <c r="R770" i="2" s="1"/>
  <c r="AD769" i="2"/>
  <c r="AB769" i="2"/>
  <c r="Z769" i="2"/>
  <c r="T769" i="2"/>
  <c r="R769" i="2"/>
  <c r="AB768" i="2"/>
  <c r="AD768" i="2" s="1"/>
  <c r="Z768" i="2"/>
  <c r="T768" i="2"/>
  <c r="R768" i="2" s="1"/>
  <c r="AD767" i="2"/>
  <c r="AB767" i="2"/>
  <c r="Z767" i="2"/>
  <c r="T767" i="2"/>
  <c r="R767" i="2"/>
  <c r="AB766" i="2"/>
  <c r="AD766" i="2" s="1"/>
  <c r="Z766" i="2"/>
  <c r="T766" i="2"/>
  <c r="R766" i="2" s="1"/>
  <c r="AD765" i="2"/>
  <c r="AB765" i="2"/>
  <c r="Z765" i="2"/>
  <c r="T765" i="2"/>
  <c r="R765" i="2"/>
  <c r="AB764" i="2"/>
  <c r="AD764" i="2" s="1"/>
  <c r="Z764" i="2"/>
  <c r="T764" i="2"/>
  <c r="R764" i="2" s="1"/>
  <c r="AD763" i="2"/>
  <c r="AB763" i="2"/>
  <c r="Z763" i="2"/>
  <c r="T763" i="2"/>
  <c r="R763" i="2"/>
  <c r="AB762" i="2"/>
  <c r="AD762" i="2" s="1"/>
  <c r="Z762" i="2"/>
  <c r="T762" i="2"/>
  <c r="R762" i="2" s="1"/>
  <c r="AD761" i="2"/>
  <c r="AB761" i="2"/>
  <c r="Z761" i="2"/>
  <c r="T761" i="2"/>
  <c r="R761" i="2"/>
  <c r="AB760" i="2"/>
  <c r="AD760" i="2" s="1"/>
  <c r="Z760" i="2"/>
  <c r="T760" i="2"/>
  <c r="R760" i="2" s="1"/>
  <c r="AD759" i="2"/>
  <c r="AB759" i="2"/>
  <c r="Z759" i="2"/>
  <c r="T759" i="2"/>
  <c r="R759" i="2"/>
  <c r="AB758" i="2"/>
  <c r="AD758" i="2" s="1"/>
  <c r="Z758" i="2"/>
  <c r="T758" i="2"/>
  <c r="R758" i="2" s="1"/>
  <c r="AD757" i="2"/>
  <c r="AB757" i="2"/>
  <c r="Z757" i="2"/>
  <c r="T757" i="2"/>
  <c r="R757" i="2"/>
  <c r="AB756" i="2"/>
  <c r="AD756" i="2" s="1"/>
  <c r="Z756" i="2"/>
  <c r="T756" i="2"/>
  <c r="R756" i="2" s="1"/>
  <c r="AD755" i="2"/>
  <c r="AB755" i="2"/>
  <c r="Z755" i="2"/>
  <c r="T755" i="2"/>
  <c r="R755" i="2"/>
  <c r="AB754" i="2"/>
  <c r="AD754" i="2" s="1"/>
  <c r="Z754" i="2"/>
  <c r="T754" i="2"/>
  <c r="R754" i="2" s="1"/>
  <c r="AD753" i="2"/>
  <c r="AB753" i="2"/>
  <c r="Z753" i="2"/>
  <c r="T753" i="2"/>
  <c r="R753" i="2"/>
  <c r="AB752" i="2"/>
  <c r="AD752" i="2" s="1"/>
  <c r="Z752" i="2"/>
  <c r="T752" i="2"/>
  <c r="R752" i="2" s="1"/>
  <c r="AD751" i="2"/>
  <c r="AB751" i="2"/>
  <c r="Z751" i="2"/>
  <c r="T751" i="2"/>
  <c r="R751" i="2"/>
  <c r="AB750" i="2"/>
  <c r="AD750" i="2" s="1"/>
  <c r="Z750" i="2"/>
  <c r="T750" i="2"/>
  <c r="R750" i="2" s="1"/>
  <c r="AD749" i="2"/>
  <c r="AB749" i="2"/>
  <c r="Z749" i="2"/>
  <c r="T749" i="2"/>
  <c r="R749" i="2"/>
  <c r="AB748" i="2"/>
  <c r="AD748" i="2" s="1"/>
  <c r="Z748" i="2"/>
  <c r="T748" i="2"/>
  <c r="R748" i="2" s="1"/>
  <c r="AB747" i="2"/>
  <c r="AD747" i="2" s="1"/>
  <c r="Z747" i="2"/>
  <c r="T747" i="2"/>
  <c r="R747" i="2"/>
  <c r="AD746" i="2"/>
  <c r="AB746" i="2"/>
  <c r="Z746" i="2"/>
  <c r="T746" i="2"/>
  <c r="R746" i="2"/>
  <c r="AD745" i="2"/>
  <c r="AB745" i="2"/>
  <c r="Z745" i="2"/>
  <c r="T745" i="2"/>
  <c r="R745" i="2" s="1"/>
  <c r="AB744" i="2"/>
  <c r="AD744" i="2" s="1"/>
  <c r="Z744" i="2"/>
  <c r="T744" i="2"/>
  <c r="R744" i="2" s="1"/>
  <c r="AB743" i="2"/>
  <c r="AD743" i="2" s="1"/>
  <c r="Z743" i="2"/>
  <c r="T743" i="2"/>
  <c r="R743" i="2"/>
  <c r="AB742" i="2"/>
  <c r="AD742" i="2" s="1"/>
  <c r="Z742" i="2"/>
  <c r="T742" i="2"/>
  <c r="R742" i="2"/>
  <c r="AD741" i="2"/>
  <c r="AB741" i="2"/>
  <c r="Z741" i="2"/>
  <c r="T741" i="2"/>
  <c r="R741" i="2"/>
  <c r="AB740" i="2"/>
  <c r="AD740" i="2" s="1"/>
  <c r="Z740" i="2"/>
  <c r="T740" i="2"/>
  <c r="R740" i="2" s="1"/>
  <c r="AB739" i="2"/>
  <c r="AD739" i="2" s="1"/>
  <c r="Z739" i="2"/>
  <c r="T739" i="2"/>
  <c r="R739" i="2"/>
  <c r="AD738" i="2"/>
  <c r="AB738" i="2"/>
  <c r="Z738" i="2"/>
  <c r="T738" i="2"/>
  <c r="R738" i="2"/>
  <c r="AD737" i="2"/>
  <c r="AB737" i="2"/>
  <c r="Z737" i="2"/>
  <c r="T737" i="2"/>
  <c r="R737" i="2" s="1"/>
  <c r="AB736" i="2"/>
  <c r="AD736" i="2" s="1"/>
  <c r="Z736" i="2"/>
  <c r="T736" i="2"/>
  <c r="R736" i="2" s="1"/>
  <c r="AB735" i="2"/>
  <c r="AD735" i="2" s="1"/>
  <c r="Z735" i="2"/>
  <c r="T735" i="2"/>
  <c r="R735" i="2"/>
  <c r="AB734" i="2"/>
  <c r="AD734" i="2" s="1"/>
  <c r="Z734" i="2"/>
  <c r="T734" i="2"/>
  <c r="R734" i="2"/>
  <c r="AD733" i="2"/>
  <c r="AB733" i="2"/>
  <c r="Z733" i="2"/>
  <c r="T733" i="2"/>
  <c r="R733" i="2"/>
  <c r="AB732" i="2"/>
  <c r="AD732" i="2" s="1"/>
  <c r="Z732" i="2"/>
  <c r="T732" i="2"/>
  <c r="R732" i="2" s="1"/>
  <c r="AB731" i="2"/>
  <c r="AD731" i="2" s="1"/>
  <c r="Z731" i="2"/>
  <c r="T731" i="2"/>
  <c r="R731" i="2"/>
  <c r="AD730" i="2"/>
  <c r="AB730" i="2"/>
  <c r="Z730" i="2"/>
  <c r="T730" i="2"/>
  <c r="R730" i="2"/>
  <c r="AD729" i="2"/>
  <c r="AB729" i="2"/>
  <c r="Z729" i="2"/>
  <c r="T729" i="2"/>
  <c r="R729" i="2" s="1"/>
  <c r="AB728" i="2"/>
  <c r="AD728" i="2" s="1"/>
  <c r="Z728" i="2"/>
  <c r="T728" i="2"/>
  <c r="R728" i="2" s="1"/>
  <c r="AB727" i="2"/>
  <c r="AD727" i="2" s="1"/>
  <c r="Z727" i="2"/>
  <c r="T727" i="2"/>
  <c r="R727" i="2"/>
  <c r="AB726" i="2"/>
  <c r="AD726" i="2" s="1"/>
  <c r="Z726" i="2"/>
  <c r="T726" i="2"/>
  <c r="R726" i="2"/>
  <c r="AD725" i="2"/>
  <c r="AB725" i="2"/>
  <c r="Z725" i="2"/>
  <c r="T725" i="2"/>
  <c r="R725" i="2"/>
  <c r="AB724" i="2"/>
  <c r="AD724" i="2" s="1"/>
  <c r="Z724" i="2"/>
  <c r="T724" i="2"/>
  <c r="R724" i="2" s="1"/>
  <c r="AB723" i="2"/>
  <c r="AD723" i="2" s="1"/>
  <c r="Z723" i="2"/>
  <c r="T723" i="2"/>
  <c r="R723" i="2"/>
  <c r="AD722" i="2"/>
  <c r="AB722" i="2"/>
  <c r="Z722" i="2"/>
  <c r="T722" i="2"/>
  <c r="R722" i="2"/>
  <c r="AD721" i="2"/>
  <c r="AB721" i="2"/>
  <c r="Z721" i="2"/>
  <c r="T721" i="2"/>
  <c r="R721" i="2" s="1"/>
  <c r="AB720" i="2"/>
  <c r="AD720" i="2" s="1"/>
  <c r="Z720" i="2"/>
  <c r="T720" i="2"/>
  <c r="R720" i="2" s="1"/>
  <c r="AB719" i="2"/>
  <c r="AD719" i="2" s="1"/>
  <c r="Z719" i="2"/>
  <c r="T719" i="2"/>
  <c r="R719" i="2"/>
  <c r="AB718" i="2"/>
  <c r="AD718" i="2" s="1"/>
  <c r="Z718" i="2"/>
  <c r="T718" i="2"/>
  <c r="R718" i="2"/>
  <c r="AD717" i="2"/>
  <c r="AB717" i="2"/>
  <c r="Z717" i="2"/>
  <c r="T717" i="2"/>
  <c r="R717" i="2"/>
  <c r="AB716" i="2"/>
  <c r="AD716" i="2" s="1"/>
  <c r="Z716" i="2"/>
  <c r="T716" i="2"/>
  <c r="R716" i="2" s="1"/>
  <c r="AB715" i="2"/>
  <c r="AD715" i="2" s="1"/>
  <c r="Z715" i="2"/>
  <c r="T715" i="2"/>
  <c r="R715" i="2"/>
  <c r="AD714" i="2"/>
  <c r="AB714" i="2"/>
  <c r="Z714" i="2"/>
  <c r="T714" i="2"/>
  <c r="R714" i="2"/>
  <c r="AD713" i="2"/>
  <c r="AB713" i="2"/>
  <c r="Z713" i="2"/>
  <c r="T713" i="2"/>
  <c r="R713" i="2" s="1"/>
  <c r="AB712" i="2"/>
  <c r="AD712" i="2" s="1"/>
  <c r="Z712" i="2"/>
  <c r="T712" i="2"/>
  <c r="R712" i="2" s="1"/>
  <c r="AB711" i="2"/>
  <c r="AD711" i="2" s="1"/>
  <c r="Z711" i="2"/>
  <c r="T711" i="2"/>
  <c r="R711" i="2"/>
  <c r="AB710" i="2"/>
  <c r="AD710" i="2" s="1"/>
  <c r="Z710" i="2"/>
  <c r="T710" i="2"/>
  <c r="R710" i="2"/>
  <c r="AD709" i="2"/>
  <c r="AB709" i="2"/>
  <c r="Z709" i="2"/>
  <c r="T709" i="2"/>
  <c r="R709" i="2"/>
  <c r="AB708" i="2"/>
  <c r="AD708" i="2" s="1"/>
  <c r="Z708" i="2"/>
  <c r="T708" i="2"/>
  <c r="R708" i="2" s="1"/>
  <c r="AB707" i="2"/>
  <c r="AD707" i="2" s="1"/>
  <c r="Z707" i="2"/>
  <c r="T707" i="2"/>
  <c r="R707" i="2"/>
  <c r="AD706" i="2"/>
  <c r="AB706" i="2"/>
  <c r="Z706" i="2"/>
  <c r="T706" i="2"/>
  <c r="R706" i="2"/>
  <c r="AD705" i="2"/>
  <c r="AB705" i="2"/>
  <c r="Z705" i="2"/>
  <c r="T705" i="2"/>
  <c r="R705" i="2" s="1"/>
  <c r="AB704" i="2"/>
  <c r="AD704" i="2" s="1"/>
  <c r="Z704" i="2"/>
  <c r="T704" i="2"/>
  <c r="R704" i="2" s="1"/>
  <c r="AB703" i="2"/>
  <c r="AD703" i="2" s="1"/>
  <c r="Z703" i="2"/>
  <c r="T703" i="2"/>
  <c r="R703" i="2"/>
  <c r="AB702" i="2"/>
  <c r="AD702" i="2" s="1"/>
  <c r="Z702" i="2"/>
  <c r="T702" i="2"/>
  <c r="R702" i="2"/>
  <c r="AD701" i="2"/>
  <c r="AB701" i="2"/>
  <c r="Z701" i="2"/>
  <c r="T701" i="2"/>
  <c r="R701" i="2"/>
  <c r="AB700" i="2"/>
  <c r="AD700" i="2" s="1"/>
  <c r="Z700" i="2"/>
  <c r="T700" i="2"/>
  <c r="R700" i="2" s="1"/>
  <c r="AB699" i="2"/>
  <c r="AD699" i="2" s="1"/>
  <c r="Z699" i="2"/>
  <c r="T699" i="2"/>
  <c r="R699" i="2"/>
  <c r="AD698" i="2"/>
  <c r="AB698" i="2"/>
  <c r="Z698" i="2"/>
  <c r="T698" i="2"/>
  <c r="R698" i="2"/>
  <c r="AD697" i="2"/>
  <c r="AB697" i="2"/>
  <c r="Z697" i="2"/>
  <c r="T697" i="2"/>
  <c r="R697" i="2" s="1"/>
  <c r="AB696" i="2"/>
  <c r="AD696" i="2" s="1"/>
  <c r="Z696" i="2"/>
  <c r="T696" i="2"/>
  <c r="R696" i="2" s="1"/>
  <c r="AB695" i="2"/>
  <c r="AD695" i="2" s="1"/>
  <c r="Z695" i="2"/>
  <c r="T695" i="2"/>
  <c r="R695" i="2"/>
  <c r="AB694" i="2"/>
  <c r="AD694" i="2" s="1"/>
  <c r="Z694" i="2"/>
  <c r="T694" i="2"/>
  <c r="R694" i="2"/>
  <c r="AD693" i="2"/>
  <c r="AB693" i="2"/>
  <c r="Z693" i="2"/>
  <c r="T693" i="2"/>
  <c r="R693" i="2"/>
  <c r="AB692" i="2"/>
  <c r="AD692" i="2" s="1"/>
  <c r="Z692" i="2"/>
  <c r="T692" i="2"/>
  <c r="R692" i="2" s="1"/>
  <c r="AB691" i="2"/>
  <c r="AD691" i="2" s="1"/>
  <c r="Z691" i="2"/>
  <c r="T691" i="2"/>
  <c r="R691" i="2"/>
  <c r="AD690" i="2"/>
  <c r="AB690" i="2"/>
  <c r="Z690" i="2"/>
  <c r="T690" i="2"/>
  <c r="R690" i="2"/>
  <c r="AD689" i="2"/>
  <c r="AB689" i="2"/>
  <c r="Z689" i="2"/>
  <c r="T689" i="2"/>
  <c r="R689" i="2" s="1"/>
  <c r="AB688" i="2"/>
  <c r="AD688" i="2" s="1"/>
  <c r="Z688" i="2"/>
  <c r="T688" i="2"/>
  <c r="R688" i="2" s="1"/>
  <c r="AB687" i="2"/>
  <c r="AD687" i="2" s="1"/>
  <c r="Z687" i="2"/>
  <c r="T687" i="2"/>
  <c r="R687" i="2"/>
  <c r="AB686" i="2"/>
  <c r="AD686" i="2" s="1"/>
  <c r="Z686" i="2"/>
  <c r="T686" i="2"/>
  <c r="R686" i="2"/>
  <c r="AD685" i="2"/>
  <c r="AB685" i="2"/>
  <c r="Z685" i="2"/>
  <c r="T685" i="2"/>
  <c r="R685" i="2"/>
  <c r="AB684" i="2"/>
  <c r="AD684" i="2" s="1"/>
  <c r="Z684" i="2"/>
  <c r="T684" i="2"/>
  <c r="R684" i="2" s="1"/>
  <c r="AB683" i="2"/>
  <c r="AD683" i="2" s="1"/>
  <c r="Z683" i="2"/>
  <c r="T683" i="2"/>
  <c r="R683" i="2"/>
  <c r="AD682" i="2"/>
  <c r="AB682" i="2"/>
  <c r="Z682" i="2"/>
  <c r="T682" i="2"/>
  <c r="R682" i="2"/>
  <c r="AD681" i="2"/>
  <c r="AB681" i="2"/>
  <c r="Z681" i="2"/>
  <c r="T681" i="2"/>
  <c r="R681" i="2" s="1"/>
  <c r="AB680" i="2"/>
  <c r="AD680" i="2" s="1"/>
  <c r="Z680" i="2"/>
  <c r="T680" i="2"/>
  <c r="R680" i="2" s="1"/>
  <c r="AB679" i="2"/>
  <c r="AD679" i="2" s="1"/>
  <c r="Z679" i="2"/>
  <c r="T679" i="2"/>
  <c r="R679" i="2"/>
  <c r="AB678" i="2"/>
  <c r="AD678" i="2" s="1"/>
  <c r="Z678" i="2"/>
  <c r="T678" i="2"/>
  <c r="R678" i="2"/>
  <c r="AD677" i="2"/>
  <c r="AB677" i="2"/>
  <c r="Z677" i="2"/>
  <c r="T677" i="2"/>
  <c r="R677" i="2"/>
  <c r="AB676" i="2"/>
  <c r="AD676" i="2" s="1"/>
  <c r="Z676" i="2"/>
  <c r="T676" i="2"/>
  <c r="R676" i="2" s="1"/>
  <c r="AB675" i="2"/>
  <c r="AD675" i="2" s="1"/>
  <c r="Z675" i="2"/>
  <c r="T675" i="2"/>
  <c r="R675" i="2"/>
  <c r="AD674" i="2"/>
  <c r="AB674" i="2"/>
  <c r="Z674" i="2"/>
  <c r="T674" i="2"/>
  <c r="R674" i="2"/>
  <c r="AD673" i="2"/>
  <c r="AB673" i="2"/>
  <c r="Z673" i="2"/>
  <c r="T673" i="2"/>
  <c r="R673" i="2" s="1"/>
  <c r="AB672" i="2"/>
  <c r="AD672" i="2" s="1"/>
  <c r="Z672" i="2"/>
  <c r="T672" i="2"/>
  <c r="R672" i="2" s="1"/>
  <c r="AB671" i="2"/>
  <c r="AD671" i="2" s="1"/>
  <c r="Z671" i="2"/>
  <c r="T671" i="2"/>
  <c r="R671" i="2"/>
  <c r="AB670" i="2"/>
  <c r="AD670" i="2" s="1"/>
  <c r="Z670" i="2"/>
  <c r="T670" i="2"/>
  <c r="R670" i="2"/>
  <c r="AD669" i="2"/>
  <c r="AB669" i="2"/>
  <c r="Z669" i="2"/>
  <c r="T669" i="2"/>
  <c r="R669" i="2"/>
  <c r="AB668" i="2"/>
  <c r="AD668" i="2" s="1"/>
  <c r="Z668" i="2"/>
  <c r="T668" i="2"/>
  <c r="R668" i="2" s="1"/>
  <c r="AB667" i="2"/>
  <c r="AD667" i="2" s="1"/>
  <c r="Z667" i="2"/>
  <c r="T667" i="2"/>
  <c r="R667" i="2"/>
  <c r="AD666" i="2"/>
  <c r="AB666" i="2"/>
  <c r="Z666" i="2"/>
  <c r="T666" i="2"/>
  <c r="R666" i="2"/>
  <c r="AD665" i="2"/>
  <c r="AB665" i="2"/>
  <c r="Z665" i="2"/>
  <c r="T665" i="2"/>
  <c r="R665" i="2" s="1"/>
  <c r="AB664" i="2"/>
  <c r="AD664" i="2" s="1"/>
  <c r="Z664" i="2"/>
  <c r="T664" i="2"/>
  <c r="R664" i="2" s="1"/>
  <c r="AB663" i="2"/>
  <c r="AD663" i="2" s="1"/>
  <c r="Z663" i="2"/>
  <c r="T663" i="2"/>
  <c r="R663" i="2"/>
  <c r="AB662" i="2"/>
  <c r="AD662" i="2" s="1"/>
  <c r="Z662" i="2"/>
  <c r="T662" i="2"/>
  <c r="R662" i="2"/>
  <c r="AD661" i="2"/>
  <c r="AB661" i="2"/>
  <c r="Z661" i="2"/>
  <c r="T661" i="2"/>
  <c r="R661" i="2"/>
  <c r="AB660" i="2"/>
  <c r="AD660" i="2" s="1"/>
  <c r="Z660" i="2"/>
  <c r="T660" i="2"/>
  <c r="R660" i="2" s="1"/>
  <c r="AB659" i="2"/>
  <c r="AD659" i="2" s="1"/>
  <c r="Z659" i="2"/>
  <c r="T659" i="2"/>
  <c r="R659" i="2"/>
  <c r="AD658" i="2"/>
  <c r="AB658" i="2"/>
  <c r="Z658" i="2"/>
  <c r="T658" i="2"/>
  <c r="R658" i="2"/>
  <c r="AD657" i="2"/>
  <c r="AB657" i="2"/>
  <c r="Z657" i="2"/>
  <c r="T657" i="2"/>
  <c r="R657" i="2" s="1"/>
  <c r="AB656" i="2"/>
  <c r="AD656" i="2" s="1"/>
  <c r="Z656" i="2"/>
  <c r="T656" i="2"/>
  <c r="R656" i="2" s="1"/>
  <c r="AB655" i="2"/>
  <c r="AD655" i="2" s="1"/>
  <c r="Z655" i="2"/>
  <c r="T655" i="2"/>
  <c r="R655" i="2"/>
  <c r="AB654" i="2"/>
  <c r="AD654" i="2" s="1"/>
  <c r="Z654" i="2"/>
  <c r="T654" i="2"/>
  <c r="R654" i="2"/>
  <c r="AD653" i="2"/>
  <c r="AB653" i="2"/>
  <c r="Z653" i="2"/>
  <c r="T653" i="2"/>
  <c r="R653" i="2"/>
  <c r="AB652" i="2"/>
  <c r="AD652" i="2" s="1"/>
  <c r="Z652" i="2"/>
  <c r="T652" i="2"/>
  <c r="R652" i="2" s="1"/>
  <c r="AD651" i="2"/>
  <c r="AB651" i="2"/>
  <c r="Z651" i="2"/>
  <c r="T651" i="2"/>
  <c r="R651" i="2"/>
  <c r="AD650" i="2"/>
  <c r="AB650" i="2"/>
  <c r="Z650" i="2"/>
  <c r="T650" i="2"/>
  <c r="R650" i="2" s="1"/>
  <c r="AD649" i="2"/>
  <c r="AB649" i="2"/>
  <c r="Z649" i="2"/>
  <c r="T649" i="2"/>
  <c r="R649" i="2" s="1"/>
  <c r="AB648" i="2"/>
  <c r="AD648" i="2" s="1"/>
  <c r="Z648" i="2"/>
  <c r="T648" i="2"/>
  <c r="R648" i="2" s="1"/>
  <c r="AB647" i="2"/>
  <c r="AD647" i="2" s="1"/>
  <c r="Z647" i="2"/>
  <c r="T647" i="2"/>
  <c r="R647" i="2"/>
  <c r="AB646" i="2"/>
  <c r="AD646" i="2" s="1"/>
  <c r="Z646" i="2"/>
  <c r="T646" i="2"/>
  <c r="R646" i="2"/>
  <c r="AD645" i="2"/>
  <c r="AB645" i="2"/>
  <c r="Z645" i="2"/>
  <c r="T645" i="2"/>
  <c r="R645" i="2"/>
  <c r="AB644" i="2"/>
  <c r="AD644" i="2" s="1"/>
  <c r="Z644" i="2"/>
  <c r="T644" i="2"/>
  <c r="R644" i="2" s="1"/>
  <c r="AD643" i="2"/>
  <c r="AB643" i="2"/>
  <c r="Z643" i="2"/>
  <c r="T643" i="2"/>
  <c r="R643" i="2"/>
  <c r="AD642" i="2"/>
  <c r="AB642" i="2"/>
  <c r="Z642" i="2"/>
  <c r="T642" i="2"/>
  <c r="R642" i="2" s="1"/>
  <c r="AD641" i="2"/>
  <c r="AB641" i="2"/>
  <c r="Z641" i="2"/>
  <c r="T641" i="2"/>
  <c r="R641" i="2" s="1"/>
  <c r="AB640" i="2"/>
  <c r="AD640" i="2" s="1"/>
  <c r="Z640" i="2"/>
  <c r="T640" i="2"/>
  <c r="R640" i="2" s="1"/>
  <c r="AB639" i="2"/>
  <c r="AD639" i="2" s="1"/>
  <c r="Z639" i="2"/>
  <c r="T639" i="2"/>
  <c r="R639" i="2"/>
  <c r="AB638" i="2"/>
  <c r="AD638" i="2" s="1"/>
  <c r="Z638" i="2"/>
  <c r="T638" i="2"/>
  <c r="R638" i="2"/>
  <c r="AD637" i="2"/>
  <c r="AB637" i="2"/>
  <c r="Z637" i="2"/>
  <c r="T637" i="2"/>
  <c r="R637" i="2"/>
  <c r="AB636" i="2"/>
  <c r="AD636" i="2" s="1"/>
  <c r="Z636" i="2"/>
  <c r="T636" i="2"/>
  <c r="R636" i="2" s="1"/>
  <c r="AB635" i="2"/>
  <c r="AD635" i="2" s="1"/>
  <c r="Z635" i="2"/>
  <c r="T635" i="2"/>
  <c r="R635" i="2"/>
  <c r="AD634" i="2"/>
  <c r="AB634" i="2"/>
  <c r="Z634" i="2"/>
  <c r="T634" i="2"/>
  <c r="R634" i="2"/>
  <c r="AD633" i="2"/>
  <c r="AB633" i="2"/>
  <c r="Z633" i="2"/>
  <c r="T633" i="2"/>
  <c r="R633" i="2" s="1"/>
  <c r="AB632" i="2"/>
  <c r="AD632" i="2" s="1"/>
  <c r="Z632" i="2"/>
  <c r="T632" i="2"/>
  <c r="R632" i="2" s="1"/>
  <c r="AB631" i="2"/>
  <c r="AD631" i="2" s="1"/>
  <c r="Z631" i="2"/>
  <c r="T631" i="2"/>
  <c r="R631" i="2"/>
  <c r="AB630" i="2"/>
  <c r="AD630" i="2" s="1"/>
  <c r="Z630" i="2"/>
  <c r="T630" i="2"/>
  <c r="R630" i="2"/>
  <c r="AD629" i="2"/>
  <c r="AB629" i="2"/>
  <c r="Z629" i="2"/>
  <c r="T629" i="2"/>
  <c r="R629" i="2"/>
  <c r="AB628" i="2"/>
  <c r="AD628" i="2" s="1"/>
  <c r="Z628" i="2"/>
  <c r="T628" i="2"/>
  <c r="R628" i="2" s="1"/>
  <c r="AB627" i="2"/>
  <c r="AD627" i="2" s="1"/>
  <c r="Z627" i="2"/>
  <c r="T627" i="2"/>
  <c r="R627" i="2"/>
  <c r="AD626" i="2"/>
  <c r="AB626" i="2"/>
  <c r="Z626" i="2"/>
  <c r="T626" i="2"/>
  <c r="R626" i="2"/>
  <c r="AD625" i="2"/>
  <c r="AB625" i="2"/>
  <c r="Z625" i="2"/>
  <c r="T625" i="2"/>
  <c r="R625" i="2" s="1"/>
  <c r="AB624" i="2"/>
  <c r="AD624" i="2" s="1"/>
  <c r="Z624" i="2"/>
  <c r="T624" i="2"/>
  <c r="R624" i="2" s="1"/>
  <c r="AB623" i="2"/>
  <c r="AD623" i="2" s="1"/>
  <c r="Z623" i="2"/>
  <c r="T623" i="2"/>
  <c r="R623" i="2"/>
  <c r="AB622" i="2"/>
  <c r="AD622" i="2" s="1"/>
  <c r="Z622" i="2"/>
  <c r="T622" i="2"/>
  <c r="R622" i="2"/>
  <c r="AD621" i="2"/>
  <c r="AB621" i="2"/>
  <c r="Z621" i="2"/>
  <c r="T621" i="2"/>
  <c r="R621" i="2"/>
  <c r="AB620" i="2"/>
  <c r="AD620" i="2" s="1"/>
  <c r="Z620" i="2"/>
  <c r="T620" i="2"/>
  <c r="R620" i="2" s="1"/>
  <c r="AD619" i="2"/>
  <c r="AB619" i="2"/>
  <c r="Z619" i="2"/>
  <c r="T619" i="2"/>
  <c r="R619" i="2"/>
  <c r="AD618" i="2"/>
  <c r="AB618" i="2"/>
  <c r="Z618" i="2"/>
  <c r="T618" i="2"/>
  <c r="R618" i="2" s="1"/>
  <c r="AB617" i="2"/>
  <c r="AD617" i="2" s="1"/>
  <c r="Z617" i="2"/>
  <c r="T617" i="2"/>
  <c r="R617" i="2" s="1"/>
  <c r="AB616" i="2"/>
  <c r="AD616" i="2" s="1"/>
  <c r="Z616" i="2"/>
  <c r="T616" i="2"/>
  <c r="R616" i="2"/>
  <c r="AD615" i="2"/>
  <c r="AB615" i="2"/>
  <c r="Z615" i="2"/>
  <c r="T615" i="2"/>
  <c r="R615" i="2"/>
  <c r="AD614" i="2"/>
  <c r="AB614" i="2"/>
  <c r="Z614" i="2"/>
  <c r="T614" i="2"/>
  <c r="R614" i="2" s="1"/>
  <c r="AB613" i="2"/>
  <c r="AD613" i="2" s="1"/>
  <c r="Z613" i="2"/>
  <c r="T613" i="2"/>
  <c r="R613" i="2" s="1"/>
  <c r="AB612" i="2"/>
  <c r="AD612" i="2" s="1"/>
  <c r="Z612" i="2"/>
  <c r="T612" i="2"/>
  <c r="R612" i="2"/>
  <c r="AB611" i="2"/>
  <c r="AD611" i="2" s="1"/>
  <c r="Z611" i="2"/>
  <c r="T611" i="2"/>
  <c r="R611" i="2"/>
  <c r="AD610" i="2"/>
  <c r="AB610" i="2"/>
  <c r="Z610" i="2"/>
  <c r="T610" i="2"/>
  <c r="R610" i="2"/>
  <c r="AB609" i="2"/>
  <c r="AD609" i="2" s="1"/>
  <c r="Z609" i="2"/>
  <c r="T609" i="2"/>
  <c r="R609" i="2" s="1"/>
  <c r="AB608" i="2"/>
  <c r="AD608" i="2" s="1"/>
  <c r="Z608" i="2"/>
  <c r="T608" i="2"/>
  <c r="R608" i="2"/>
  <c r="AB607" i="2"/>
  <c r="AD607" i="2" s="1"/>
  <c r="Z607" i="2"/>
  <c r="T607" i="2"/>
  <c r="R607" i="2"/>
  <c r="AD606" i="2"/>
  <c r="AB606" i="2"/>
  <c r="Z606" i="2"/>
  <c r="T606" i="2"/>
  <c r="R606" i="2"/>
  <c r="AB605" i="2"/>
  <c r="AD605" i="2" s="1"/>
  <c r="Z605" i="2"/>
  <c r="T605" i="2"/>
  <c r="R605" i="2" s="1"/>
  <c r="AB604" i="2"/>
  <c r="AD604" i="2" s="1"/>
  <c r="Z604" i="2"/>
  <c r="T604" i="2"/>
  <c r="R604" i="2"/>
  <c r="AD603" i="2"/>
  <c r="AB603" i="2"/>
  <c r="Z603" i="2"/>
  <c r="T603" i="2"/>
  <c r="R603" i="2"/>
  <c r="AD602" i="2"/>
  <c r="AB602" i="2"/>
  <c r="Z602" i="2"/>
  <c r="T602" i="2"/>
  <c r="R602" i="2" s="1"/>
  <c r="AB601" i="2"/>
  <c r="AD601" i="2" s="1"/>
  <c r="Z601" i="2"/>
  <c r="T601" i="2"/>
  <c r="R601" i="2" s="1"/>
  <c r="AB600" i="2"/>
  <c r="AD600" i="2" s="1"/>
  <c r="Z600" i="2"/>
  <c r="T600" i="2"/>
  <c r="R600" i="2"/>
  <c r="AD599" i="2"/>
  <c r="AB599" i="2"/>
  <c r="Z599" i="2"/>
  <c r="T599" i="2"/>
  <c r="R599" i="2"/>
  <c r="AD598" i="2"/>
  <c r="AB598" i="2"/>
  <c r="Z598" i="2"/>
  <c r="T598" i="2"/>
  <c r="R598" i="2" s="1"/>
  <c r="AB597" i="2"/>
  <c r="AD597" i="2" s="1"/>
  <c r="Z597" i="2"/>
  <c r="T597" i="2"/>
  <c r="R597" i="2" s="1"/>
  <c r="AB596" i="2"/>
  <c r="AD596" i="2" s="1"/>
  <c r="Z596" i="2"/>
  <c r="T596" i="2"/>
  <c r="R596" i="2"/>
  <c r="AB595" i="2"/>
  <c r="AD595" i="2" s="1"/>
  <c r="Z595" i="2"/>
  <c r="T595" i="2"/>
  <c r="R595" i="2"/>
  <c r="AD594" i="2"/>
  <c r="AB594" i="2"/>
  <c r="Z594" i="2"/>
  <c r="T594" i="2"/>
  <c r="R594" i="2"/>
  <c r="AB593" i="2"/>
  <c r="AD593" i="2" s="1"/>
  <c r="Z593" i="2"/>
  <c r="T593" i="2"/>
  <c r="R593" i="2" s="1"/>
  <c r="AB592" i="2"/>
  <c r="AD592" i="2" s="1"/>
  <c r="Z592" i="2"/>
  <c r="T592" i="2"/>
  <c r="R592" i="2"/>
  <c r="AB591" i="2"/>
  <c r="AD591" i="2" s="1"/>
  <c r="Z591" i="2"/>
  <c r="T591" i="2"/>
  <c r="R591" i="2"/>
  <c r="AD590" i="2"/>
  <c r="AB590" i="2"/>
  <c r="Z590" i="2"/>
  <c r="T590" i="2"/>
  <c r="R590" i="2"/>
  <c r="AB589" i="2"/>
  <c r="AD589" i="2" s="1"/>
  <c r="Z589" i="2"/>
  <c r="T589" i="2"/>
  <c r="R589" i="2" s="1"/>
  <c r="AB588" i="2"/>
  <c r="AD588" i="2" s="1"/>
  <c r="Z588" i="2"/>
  <c r="T588" i="2"/>
  <c r="R588" i="2"/>
  <c r="AD587" i="2"/>
  <c r="AB587" i="2"/>
  <c r="Z587" i="2"/>
  <c r="T587" i="2"/>
  <c r="R587" i="2"/>
  <c r="AD586" i="2"/>
  <c r="AB586" i="2"/>
  <c r="Z586" i="2"/>
  <c r="T586" i="2"/>
  <c r="R586" i="2" s="1"/>
  <c r="AB585" i="2"/>
  <c r="AD585" i="2" s="1"/>
  <c r="Z585" i="2"/>
  <c r="T585" i="2"/>
  <c r="R585" i="2" s="1"/>
  <c r="AB584" i="2"/>
  <c r="AD584" i="2" s="1"/>
  <c r="Z584" i="2"/>
  <c r="T584" i="2"/>
  <c r="R584" i="2"/>
  <c r="AD583" i="2"/>
  <c r="AB583" i="2"/>
  <c r="Z583" i="2"/>
  <c r="T583" i="2"/>
  <c r="R583" i="2"/>
  <c r="AD582" i="2"/>
  <c r="AB582" i="2"/>
  <c r="Z582" i="2"/>
  <c r="T582" i="2"/>
  <c r="R582" i="2" s="1"/>
  <c r="AB581" i="2"/>
  <c r="AD581" i="2" s="1"/>
  <c r="Z581" i="2"/>
  <c r="T581" i="2"/>
  <c r="R581" i="2" s="1"/>
  <c r="AB580" i="2"/>
  <c r="AD580" i="2" s="1"/>
  <c r="Z580" i="2"/>
  <c r="T580" i="2"/>
  <c r="R580" i="2"/>
  <c r="AB579" i="2"/>
  <c r="AD579" i="2" s="1"/>
  <c r="Z579" i="2"/>
  <c r="T579" i="2"/>
  <c r="R579" i="2"/>
  <c r="AD578" i="2"/>
  <c r="AB578" i="2"/>
  <c r="Z578" i="2"/>
  <c r="T578" i="2"/>
  <c r="R578" i="2"/>
  <c r="AB577" i="2"/>
  <c r="AD577" i="2" s="1"/>
  <c r="Z577" i="2"/>
  <c r="T577" i="2"/>
  <c r="R577" i="2" s="1"/>
  <c r="AB576" i="2"/>
  <c r="AD576" i="2" s="1"/>
  <c r="Z576" i="2"/>
  <c r="T576" i="2"/>
  <c r="R576" i="2"/>
  <c r="AB575" i="2"/>
  <c r="AD575" i="2" s="1"/>
  <c r="Z575" i="2"/>
  <c r="T575" i="2"/>
  <c r="R575" i="2"/>
  <c r="AD574" i="2"/>
  <c r="AB574" i="2"/>
  <c r="Z574" i="2"/>
  <c r="T574" i="2"/>
  <c r="R574" i="2"/>
  <c r="AB573" i="2"/>
  <c r="AD573" i="2" s="1"/>
  <c r="Z573" i="2"/>
  <c r="T573" i="2"/>
  <c r="R573" i="2" s="1"/>
  <c r="AB572" i="2"/>
  <c r="AD572" i="2" s="1"/>
  <c r="Z572" i="2"/>
  <c r="T572" i="2"/>
  <c r="R572" i="2"/>
  <c r="AD571" i="2"/>
  <c r="AB571" i="2"/>
  <c r="Z571" i="2"/>
  <c r="T571" i="2"/>
  <c r="R571" i="2"/>
  <c r="AD570" i="2"/>
  <c r="AB570" i="2"/>
  <c r="Z570" i="2"/>
  <c r="T570" i="2"/>
  <c r="R570" i="2" s="1"/>
  <c r="AB569" i="2"/>
  <c r="AD569" i="2" s="1"/>
  <c r="Z569" i="2"/>
  <c r="T569" i="2"/>
  <c r="R569" i="2" s="1"/>
  <c r="AB568" i="2"/>
  <c r="AD568" i="2" s="1"/>
  <c r="Z568" i="2"/>
  <c r="T568" i="2"/>
  <c r="R568" i="2"/>
  <c r="AD567" i="2"/>
  <c r="AB567" i="2"/>
  <c r="Z567" i="2"/>
  <c r="T567" i="2"/>
  <c r="R567" i="2"/>
  <c r="AD566" i="2"/>
  <c r="AB566" i="2"/>
  <c r="Z566" i="2"/>
  <c r="T566" i="2"/>
  <c r="R566" i="2" s="1"/>
  <c r="AB565" i="2"/>
  <c r="AD565" i="2" s="1"/>
  <c r="Z565" i="2"/>
  <c r="T565" i="2"/>
  <c r="R565" i="2" s="1"/>
  <c r="AB564" i="2"/>
  <c r="AD564" i="2" s="1"/>
  <c r="Z564" i="2"/>
  <c r="T564" i="2"/>
  <c r="R564" i="2"/>
  <c r="AB563" i="2"/>
  <c r="AD563" i="2" s="1"/>
  <c r="Z563" i="2"/>
  <c r="T563" i="2"/>
  <c r="R563" i="2"/>
  <c r="AD562" i="2"/>
  <c r="AB562" i="2"/>
  <c r="Z562" i="2"/>
  <c r="T562" i="2"/>
  <c r="R562" i="2"/>
  <c r="AB561" i="2"/>
  <c r="AD561" i="2" s="1"/>
  <c r="Z561" i="2"/>
  <c r="T561" i="2"/>
  <c r="R561" i="2" s="1"/>
  <c r="AB560" i="2"/>
  <c r="AD560" i="2" s="1"/>
  <c r="Z560" i="2"/>
  <c r="T560" i="2"/>
  <c r="R560" i="2"/>
  <c r="AB559" i="2"/>
  <c r="AD559" i="2" s="1"/>
  <c r="Z559" i="2"/>
  <c r="T559" i="2"/>
  <c r="R559" i="2"/>
  <c r="AD558" i="2"/>
  <c r="AB558" i="2"/>
  <c r="Z558" i="2"/>
  <c r="T558" i="2"/>
  <c r="R558" i="2"/>
  <c r="AB557" i="2"/>
  <c r="AD557" i="2" s="1"/>
  <c r="Z557" i="2"/>
  <c r="T557" i="2"/>
  <c r="R557" i="2" s="1"/>
  <c r="AB556" i="2"/>
  <c r="AD556" i="2" s="1"/>
  <c r="Z556" i="2"/>
  <c r="T556" i="2"/>
  <c r="R556" i="2"/>
  <c r="AD555" i="2"/>
  <c r="AB555" i="2"/>
  <c r="Z555" i="2"/>
  <c r="T555" i="2"/>
  <c r="R555" i="2"/>
  <c r="AD554" i="2"/>
  <c r="AB554" i="2"/>
  <c r="Z554" i="2"/>
  <c r="T554" i="2"/>
  <c r="R554" i="2" s="1"/>
  <c r="AB553" i="2"/>
  <c r="AD553" i="2" s="1"/>
  <c r="Z553" i="2"/>
  <c r="T553" i="2"/>
  <c r="R553" i="2" s="1"/>
  <c r="AB552" i="2"/>
  <c r="AD552" i="2" s="1"/>
  <c r="Z552" i="2"/>
  <c r="T552" i="2"/>
  <c r="R552" i="2"/>
  <c r="AD551" i="2"/>
  <c r="AB551" i="2"/>
  <c r="Z551" i="2"/>
  <c r="T551" i="2"/>
  <c r="R551" i="2"/>
  <c r="AD550" i="2"/>
  <c r="AB550" i="2"/>
  <c r="Z550" i="2"/>
  <c r="T550" i="2"/>
  <c r="R550" i="2" s="1"/>
  <c r="AB549" i="2"/>
  <c r="AD549" i="2" s="1"/>
  <c r="Z549" i="2"/>
  <c r="T549" i="2"/>
  <c r="R549" i="2" s="1"/>
  <c r="AB548" i="2"/>
  <c r="AD548" i="2" s="1"/>
  <c r="Z548" i="2"/>
  <c r="T548" i="2"/>
  <c r="R548" i="2"/>
  <c r="AB547" i="2"/>
  <c r="AD547" i="2" s="1"/>
  <c r="Z547" i="2"/>
  <c r="T547" i="2"/>
  <c r="R547" i="2"/>
  <c r="AD546" i="2"/>
  <c r="AB546" i="2"/>
  <c r="Z546" i="2"/>
  <c r="T546" i="2"/>
  <c r="R546" i="2"/>
  <c r="AB545" i="2"/>
  <c r="AD545" i="2" s="1"/>
  <c r="Z545" i="2"/>
  <c r="T545" i="2"/>
  <c r="R545" i="2" s="1"/>
  <c r="AB544" i="2"/>
  <c r="AD544" i="2" s="1"/>
  <c r="Z544" i="2"/>
  <c r="T544" i="2"/>
  <c r="R544" i="2"/>
  <c r="AB543" i="2"/>
  <c r="AD543" i="2" s="1"/>
  <c r="Z543" i="2"/>
  <c r="T543" i="2"/>
  <c r="R543" i="2"/>
  <c r="AD542" i="2"/>
  <c r="AB542" i="2"/>
  <c r="Z542" i="2"/>
  <c r="T542" i="2"/>
  <c r="R542" i="2"/>
  <c r="AB541" i="2"/>
  <c r="AD541" i="2" s="1"/>
  <c r="Z541" i="2"/>
  <c r="T541" i="2"/>
  <c r="R541" i="2" s="1"/>
  <c r="AB540" i="2"/>
  <c r="AD540" i="2" s="1"/>
  <c r="Z540" i="2"/>
  <c r="T540" i="2"/>
  <c r="R540" i="2"/>
  <c r="AD539" i="2"/>
  <c r="AB539" i="2"/>
  <c r="Z539" i="2"/>
  <c r="T539" i="2"/>
  <c r="R539" i="2"/>
  <c r="AD538" i="2"/>
  <c r="AB538" i="2"/>
  <c r="Z538" i="2"/>
  <c r="T538" i="2"/>
  <c r="R538" i="2" s="1"/>
  <c r="AB537" i="2"/>
  <c r="AD537" i="2" s="1"/>
  <c r="Z537" i="2"/>
  <c r="T537" i="2"/>
  <c r="R537" i="2" s="1"/>
  <c r="AB536" i="2"/>
  <c r="AD536" i="2" s="1"/>
  <c r="Z536" i="2"/>
  <c r="T536" i="2"/>
  <c r="R536" i="2"/>
  <c r="AD535" i="2"/>
  <c r="AB535" i="2"/>
  <c r="Z535" i="2"/>
  <c r="T535" i="2"/>
  <c r="R535" i="2"/>
  <c r="AD534" i="2"/>
  <c r="AB534" i="2"/>
  <c r="Z534" i="2"/>
  <c r="T534" i="2"/>
  <c r="R534" i="2" s="1"/>
  <c r="AB533" i="2"/>
  <c r="AD533" i="2" s="1"/>
  <c r="Z533" i="2"/>
  <c r="T533" i="2"/>
  <c r="R533" i="2" s="1"/>
  <c r="AB532" i="2"/>
  <c r="AD532" i="2" s="1"/>
  <c r="Z532" i="2"/>
  <c r="T532" i="2"/>
  <c r="R532" i="2"/>
  <c r="AB531" i="2"/>
  <c r="AD531" i="2" s="1"/>
  <c r="Z531" i="2"/>
  <c r="T531" i="2"/>
  <c r="R531" i="2"/>
  <c r="AD530" i="2"/>
  <c r="AB530" i="2"/>
  <c r="Z530" i="2"/>
  <c r="T530" i="2"/>
  <c r="R530" i="2"/>
  <c r="AB529" i="2"/>
  <c r="AD529" i="2" s="1"/>
  <c r="Z529" i="2"/>
  <c r="T529" i="2"/>
  <c r="R529" i="2" s="1"/>
  <c r="AB528" i="2"/>
  <c r="AD528" i="2" s="1"/>
  <c r="Z528" i="2"/>
  <c r="T528" i="2"/>
  <c r="R528" i="2"/>
  <c r="AB527" i="2"/>
  <c r="AD527" i="2" s="1"/>
  <c r="Z527" i="2"/>
  <c r="T527" i="2"/>
  <c r="R527" i="2"/>
  <c r="AD526" i="2"/>
  <c r="AB526" i="2"/>
  <c r="Z526" i="2"/>
  <c r="T526" i="2"/>
  <c r="R526" i="2"/>
  <c r="AB525" i="2"/>
  <c r="AD525" i="2" s="1"/>
  <c r="Z525" i="2"/>
  <c r="T525" i="2"/>
  <c r="R525" i="2" s="1"/>
  <c r="AB524" i="2"/>
  <c r="AD524" i="2" s="1"/>
  <c r="Z524" i="2"/>
  <c r="T524" i="2"/>
  <c r="R524" i="2"/>
  <c r="AD523" i="2"/>
  <c r="AB523" i="2"/>
  <c r="Z523" i="2"/>
  <c r="T523" i="2"/>
  <c r="R523" i="2"/>
  <c r="AD522" i="2"/>
  <c r="AB522" i="2"/>
  <c r="Z522" i="2"/>
  <c r="T522" i="2"/>
  <c r="R522" i="2" s="1"/>
  <c r="AB521" i="2"/>
  <c r="AD521" i="2" s="1"/>
  <c r="Z521" i="2"/>
  <c r="T521" i="2"/>
  <c r="R521" i="2" s="1"/>
  <c r="AB520" i="2"/>
  <c r="AD520" i="2" s="1"/>
  <c r="Z520" i="2"/>
  <c r="T520" i="2"/>
  <c r="R520" i="2"/>
  <c r="AD519" i="2"/>
  <c r="AB519" i="2"/>
  <c r="Z519" i="2"/>
  <c r="T519" i="2"/>
  <c r="R519" i="2"/>
  <c r="AD518" i="2"/>
  <c r="AB518" i="2"/>
  <c r="Z518" i="2"/>
  <c r="T518" i="2"/>
  <c r="R518" i="2" s="1"/>
  <c r="AB517" i="2"/>
  <c r="AD517" i="2" s="1"/>
  <c r="Z517" i="2"/>
  <c r="T517" i="2"/>
  <c r="R517" i="2" s="1"/>
  <c r="AB516" i="2"/>
  <c r="AD516" i="2" s="1"/>
  <c r="Z516" i="2"/>
  <c r="T516" i="2"/>
  <c r="R516" i="2"/>
  <c r="AB515" i="2"/>
  <c r="AD515" i="2" s="1"/>
  <c r="Z515" i="2"/>
  <c r="T515" i="2"/>
  <c r="R515" i="2"/>
  <c r="AD514" i="2"/>
  <c r="AB514" i="2"/>
  <c r="Z514" i="2"/>
  <c r="T514" i="2"/>
  <c r="R514" i="2"/>
  <c r="AB513" i="2"/>
  <c r="AD513" i="2" s="1"/>
  <c r="Z513" i="2"/>
  <c r="T513" i="2"/>
  <c r="R513" i="2" s="1"/>
  <c r="AB512" i="2"/>
  <c r="AD512" i="2" s="1"/>
  <c r="Z512" i="2"/>
  <c r="T512" i="2"/>
  <c r="R512" i="2"/>
  <c r="AB511" i="2"/>
  <c r="AD511" i="2" s="1"/>
  <c r="Z511" i="2"/>
  <c r="T511" i="2"/>
  <c r="R511" i="2"/>
  <c r="AD510" i="2"/>
  <c r="AB510" i="2"/>
  <c r="Z510" i="2"/>
  <c r="T510" i="2"/>
  <c r="R510" i="2"/>
  <c r="AB509" i="2"/>
  <c r="AD509" i="2" s="1"/>
  <c r="Z509" i="2"/>
  <c r="T509" i="2"/>
  <c r="R509" i="2" s="1"/>
  <c r="AB508" i="2"/>
  <c r="AD508" i="2" s="1"/>
  <c r="Z508" i="2"/>
  <c r="T508" i="2"/>
  <c r="R508" i="2"/>
  <c r="AD507" i="2"/>
  <c r="AB507" i="2"/>
  <c r="Z507" i="2"/>
  <c r="T507" i="2"/>
  <c r="R507" i="2"/>
  <c r="AD506" i="2"/>
  <c r="AB506" i="2"/>
  <c r="Z506" i="2"/>
  <c r="T506" i="2"/>
  <c r="R506" i="2" s="1"/>
  <c r="AB505" i="2"/>
  <c r="AD505" i="2" s="1"/>
  <c r="Z505" i="2"/>
  <c r="T505" i="2"/>
  <c r="R505" i="2" s="1"/>
  <c r="AB504" i="2"/>
  <c r="AD504" i="2" s="1"/>
  <c r="Z504" i="2"/>
  <c r="T504" i="2"/>
  <c r="R504" i="2"/>
  <c r="AD503" i="2"/>
  <c r="AB503" i="2"/>
  <c r="Z503" i="2"/>
  <c r="T503" i="2"/>
  <c r="R503" i="2"/>
  <c r="AD502" i="2"/>
  <c r="AB502" i="2"/>
  <c r="Z502" i="2"/>
  <c r="T502" i="2"/>
  <c r="R502" i="2" s="1"/>
  <c r="AB501" i="2"/>
  <c r="AD501" i="2" s="1"/>
  <c r="Z501" i="2"/>
  <c r="T501" i="2"/>
  <c r="R501" i="2" s="1"/>
  <c r="AB500" i="2"/>
  <c r="AD500" i="2" s="1"/>
  <c r="Z500" i="2"/>
  <c r="T500" i="2"/>
  <c r="R500" i="2"/>
  <c r="AB499" i="2"/>
  <c r="AD499" i="2" s="1"/>
  <c r="Z499" i="2"/>
  <c r="T499" i="2"/>
  <c r="R499" i="2"/>
  <c r="AD498" i="2"/>
  <c r="AB498" i="2"/>
  <c r="Z498" i="2"/>
  <c r="T498" i="2"/>
  <c r="R498" i="2"/>
  <c r="AB497" i="2"/>
  <c r="AD497" i="2" s="1"/>
  <c r="Z497" i="2"/>
  <c r="T497" i="2"/>
  <c r="R497" i="2" s="1"/>
  <c r="AB496" i="2"/>
  <c r="AD496" i="2" s="1"/>
  <c r="Z496" i="2"/>
  <c r="T496" i="2"/>
  <c r="R496" i="2"/>
  <c r="AB495" i="2"/>
  <c r="AD495" i="2" s="1"/>
  <c r="Z495" i="2"/>
  <c r="T495" i="2"/>
  <c r="R495" i="2"/>
  <c r="AD494" i="2"/>
  <c r="AB494" i="2"/>
  <c r="Z494" i="2"/>
  <c r="T494" i="2"/>
  <c r="R494" i="2"/>
  <c r="AB493" i="2"/>
  <c r="AD493" i="2" s="1"/>
  <c r="Z493" i="2"/>
  <c r="T493" i="2"/>
  <c r="R493" i="2" s="1"/>
  <c r="AB492" i="2"/>
  <c r="AD492" i="2" s="1"/>
  <c r="Z492" i="2"/>
  <c r="T492" i="2"/>
  <c r="R492" i="2"/>
  <c r="AD491" i="2"/>
  <c r="AB491" i="2"/>
  <c r="Z491" i="2"/>
  <c r="T491" i="2"/>
  <c r="R491" i="2"/>
  <c r="AD490" i="2"/>
  <c r="AB490" i="2"/>
  <c r="Z490" i="2"/>
  <c r="T490" i="2"/>
  <c r="R490" i="2" s="1"/>
  <c r="AB489" i="2"/>
  <c r="AD489" i="2" s="1"/>
  <c r="Z489" i="2"/>
  <c r="T489" i="2"/>
  <c r="R489" i="2" s="1"/>
  <c r="AB488" i="2"/>
  <c r="AD488" i="2" s="1"/>
  <c r="Z488" i="2"/>
  <c r="T488" i="2"/>
  <c r="R488" i="2"/>
  <c r="AD487" i="2"/>
  <c r="AB487" i="2"/>
  <c r="Z487" i="2"/>
  <c r="T487" i="2"/>
  <c r="R487" i="2"/>
  <c r="AD486" i="2"/>
  <c r="AB486" i="2"/>
  <c r="Z486" i="2"/>
  <c r="T486" i="2"/>
  <c r="R486" i="2" s="1"/>
  <c r="AB485" i="2"/>
  <c r="AD485" i="2" s="1"/>
  <c r="Z485" i="2"/>
  <c r="T485" i="2"/>
  <c r="R485" i="2" s="1"/>
  <c r="AB484" i="2"/>
  <c r="AD484" i="2" s="1"/>
  <c r="Z484" i="2"/>
  <c r="T484" i="2"/>
  <c r="R484" i="2"/>
  <c r="AB483" i="2"/>
  <c r="AD483" i="2" s="1"/>
  <c r="Z483" i="2"/>
  <c r="T483" i="2"/>
  <c r="R483" i="2"/>
  <c r="AD482" i="2"/>
  <c r="AB482" i="2"/>
  <c r="Z482" i="2"/>
  <c r="T482" i="2"/>
  <c r="R482" i="2"/>
  <c r="AB481" i="2"/>
  <c r="AD481" i="2" s="1"/>
  <c r="Z481" i="2"/>
  <c r="T481" i="2"/>
  <c r="R481" i="2" s="1"/>
  <c r="AB480" i="2"/>
  <c r="AD480" i="2" s="1"/>
  <c r="Z480" i="2"/>
  <c r="T480" i="2"/>
  <c r="R480" i="2"/>
  <c r="AB479" i="2"/>
  <c r="AD479" i="2" s="1"/>
  <c r="Z479" i="2"/>
  <c r="T479" i="2"/>
  <c r="R479" i="2"/>
  <c r="AD478" i="2"/>
  <c r="AB478" i="2"/>
  <c r="Z478" i="2"/>
  <c r="T478" i="2"/>
  <c r="R478" i="2"/>
  <c r="AB477" i="2"/>
  <c r="AD477" i="2" s="1"/>
  <c r="Z477" i="2"/>
  <c r="T477" i="2"/>
  <c r="R477" i="2" s="1"/>
  <c r="AB476" i="2"/>
  <c r="AD476" i="2" s="1"/>
  <c r="Z476" i="2"/>
  <c r="T476" i="2"/>
  <c r="R476" i="2"/>
  <c r="AD475" i="2"/>
  <c r="AB475" i="2"/>
  <c r="Z475" i="2"/>
  <c r="T475" i="2"/>
  <c r="R475" i="2"/>
  <c r="AD474" i="2"/>
  <c r="AB474" i="2"/>
  <c r="Z474" i="2"/>
  <c r="T474" i="2"/>
  <c r="R474" i="2" s="1"/>
  <c r="AB473" i="2"/>
  <c r="AD473" i="2" s="1"/>
  <c r="Z473" i="2"/>
  <c r="T473" i="2"/>
  <c r="R473" i="2" s="1"/>
  <c r="AB472" i="2"/>
  <c r="AD472" i="2" s="1"/>
  <c r="Z472" i="2"/>
  <c r="T472" i="2"/>
  <c r="R472" i="2"/>
  <c r="AD471" i="2"/>
  <c r="AB471" i="2"/>
  <c r="Z471" i="2"/>
  <c r="T471" i="2"/>
  <c r="R471" i="2"/>
  <c r="AD470" i="2"/>
  <c r="AB470" i="2"/>
  <c r="Z470" i="2"/>
  <c r="T470" i="2"/>
  <c r="R470" i="2" s="1"/>
  <c r="AB469" i="2"/>
  <c r="AD469" i="2" s="1"/>
  <c r="Z469" i="2"/>
  <c r="T469" i="2"/>
  <c r="R469" i="2" s="1"/>
  <c r="AB468" i="2"/>
  <c r="AD468" i="2" s="1"/>
  <c r="Z468" i="2"/>
  <c r="T468" i="2"/>
  <c r="R468" i="2"/>
  <c r="AB467" i="2"/>
  <c r="AD467" i="2" s="1"/>
  <c r="Z467" i="2"/>
  <c r="T467" i="2"/>
  <c r="R467" i="2"/>
  <c r="AD466" i="2"/>
  <c r="AB466" i="2"/>
  <c r="Z466" i="2"/>
  <c r="T466" i="2"/>
  <c r="R466" i="2"/>
  <c r="AB465" i="2"/>
  <c r="AD465" i="2" s="1"/>
  <c r="Z465" i="2"/>
  <c r="T465" i="2"/>
  <c r="R465" i="2" s="1"/>
  <c r="AB464" i="2"/>
  <c r="AD464" i="2" s="1"/>
  <c r="Z464" i="2"/>
  <c r="T464" i="2"/>
  <c r="R464" i="2"/>
  <c r="AB463" i="2"/>
  <c r="AD463" i="2" s="1"/>
  <c r="Z463" i="2"/>
  <c r="T463" i="2"/>
  <c r="R463" i="2"/>
  <c r="AD462" i="2"/>
  <c r="AB462" i="2"/>
  <c r="Z462" i="2"/>
  <c r="T462" i="2"/>
  <c r="R462" i="2"/>
  <c r="AB461" i="2"/>
  <c r="AD461" i="2" s="1"/>
  <c r="Z461" i="2"/>
  <c r="T461" i="2"/>
  <c r="R461" i="2" s="1"/>
  <c r="AB460" i="2"/>
  <c r="AD460" i="2" s="1"/>
  <c r="Z460" i="2"/>
  <c r="T460" i="2"/>
  <c r="R460" i="2"/>
  <c r="AD459" i="2"/>
  <c r="AB459" i="2"/>
  <c r="Z459" i="2"/>
  <c r="T459" i="2"/>
  <c r="R459" i="2"/>
  <c r="AD458" i="2"/>
  <c r="AB458" i="2"/>
  <c r="Z458" i="2"/>
  <c r="T458" i="2"/>
  <c r="R458" i="2" s="1"/>
  <c r="AB457" i="2"/>
  <c r="AD457" i="2" s="1"/>
  <c r="Z457" i="2"/>
  <c r="T457" i="2"/>
  <c r="R457" i="2" s="1"/>
  <c r="AB456" i="2"/>
  <c r="AD456" i="2" s="1"/>
  <c r="Z456" i="2"/>
  <c r="T456" i="2"/>
  <c r="R456" i="2"/>
  <c r="AD455" i="2"/>
  <c r="AB455" i="2"/>
  <c r="Z455" i="2"/>
  <c r="T455" i="2"/>
  <c r="R455" i="2"/>
  <c r="AD454" i="2"/>
  <c r="AB454" i="2"/>
  <c r="Z454" i="2"/>
  <c r="T454" i="2"/>
  <c r="R454" i="2" s="1"/>
  <c r="AB453" i="2"/>
  <c r="AD453" i="2" s="1"/>
  <c r="Z453" i="2"/>
  <c r="T453" i="2"/>
  <c r="R453" i="2" s="1"/>
  <c r="AB452" i="2"/>
  <c r="AD452" i="2" s="1"/>
  <c r="Z452" i="2"/>
  <c r="T452" i="2"/>
  <c r="R452" i="2"/>
  <c r="AB451" i="2"/>
  <c r="AD451" i="2" s="1"/>
  <c r="Z451" i="2"/>
  <c r="T451" i="2"/>
  <c r="R451" i="2"/>
  <c r="AD450" i="2"/>
  <c r="AB450" i="2"/>
  <c r="Z450" i="2"/>
  <c r="T450" i="2"/>
  <c r="R450" i="2"/>
  <c r="AB449" i="2"/>
  <c r="AD449" i="2" s="1"/>
  <c r="Z449" i="2"/>
  <c r="T449" i="2"/>
  <c r="R449" i="2" s="1"/>
  <c r="AB448" i="2"/>
  <c r="AD448" i="2" s="1"/>
  <c r="Z448" i="2"/>
  <c r="T448" i="2"/>
  <c r="R448" i="2"/>
  <c r="AB447" i="2"/>
  <c r="AD447" i="2" s="1"/>
  <c r="Z447" i="2"/>
  <c r="T447" i="2"/>
  <c r="R447" i="2"/>
  <c r="AD446" i="2"/>
  <c r="AB446" i="2"/>
  <c r="Z446" i="2"/>
  <c r="T446" i="2"/>
  <c r="R446" i="2"/>
  <c r="AB445" i="2"/>
  <c r="AD445" i="2" s="1"/>
  <c r="Z445" i="2"/>
  <c r="T445" i="2"/>
  <c r="R445" i="2" s="1"/>
  <c r="AB444" i="2"/>
  <c r="AD444" i="2" s="1"/>
  <c r="Z444" i="2"/>
  <c r="T444" i="2"/>
  <c r="R444" i="2"/>
  <c r="AD443" i="2"/>
  <c r="AB443" i="2"/>
  <c r="Z443" i="2"/>
  <c r="T443" i="2"/>
  <c r="R443" i="2"/>
  <c r="AD442" i="2"/>
  <c r="AB442" i="2"/>
  <c r="Z442" i="2"/>
  <c r="T442" i="2"/>
  <c r="R442" i="2" s="1"/>
  <c r="AB441" i="2"/>
  <c r="AD441" i="2" s="1"/>
  <c r="Z441" i="2"/>
  <c r="T441" i="2"/>
  <c r="R441" i="2" s="1"/>
  <c r="AB440" i="2"/>
  <c r="AD440" i="2" s="1"/>
  <c r="Z440" i="2"/>
  <c r="T440" i="2"/>
  <c r="R440" i="2"/>
  <c r="AD439" i="2"/>
  <c r="AB439" i="2"/>
  <c r="Z439" i="2"/>
  <c r="T439" i="2"/>
  <c r="R439" i="2"/>
  <c r="AD438" i="2"/>
  <c r="AB438" i="2"/>
  <c r="Z438" i="2"/>
  <c r="T438" i="2"/>
  <c r="R438" i="2" s="1"/>
  <c r="AB437" i="2"/>
  <c r="AD437" i="2" s="1"/>
  <c r="Z437" i="2"/>
  <c r="T437" i="2"/>
  <c r="R437" i="2" s="1"/>
  <c r="AB436" i="2"/>
  <c r="AD436" i="2" s="1"/>
  <c r="Z436" i="2"/>
  <c r="T436" i="2"/>
  <c r="R436" i="2"/>
  <c r="AB435" i="2"/>
  <c r="AD435" i="2" s="1"/>
  <c r="Z435" i="2"/>
  <c r="T435" i="2"/>
  <c r="R435" i="2"/>
  <c r="AD434" i="2"/>
  <c r="AB434" i="2"/>
  <c r="Z434" i="2"/>
  <c r="T434" i="2"/>
  <c r="R434" i="2"/>
  <c r="AB433" i="2"/>
  <c r="AD433" i="2" s="1"/>
  <c r="Z433" i="2"/>
  <c r="T433" i="2"/>
  <c r="R433" i="2" s="1"/>
  <c r="AB432" i="2"/>
  <c r="AD432" i="2" s="1"/>
  <c r="Z432" i="2"/>
  <c r="T432" i="2"/>
  <c r="R432" i="2"/>
  <c r="AB431" i="2"/>
  <c r="AD431" i="2" s="1"/>
  <c r="Z431" i="2"/>
  <c r="T431" i="2"/>
  <c r="R431" i="2"/>
  <c r="AD430" i="2"/>
  <c r="AB430" i="2"/>
  <c r="Z430" i="2"/>
  <c r="T430" i="2"/>
  <c r="R430" i="2"/>
  <c r="AB429" i="2"/>
  <c r="AD429" i="2" s="1"/>
  <c r="Z429" i="2"/>
  <c r="T429" i="2"/>
  <c r="R429" i="2" s="1"/>
  <c r="AB428" i="2"/>
  <c r="AD428" i="2" s="1"/>
  <c r="Z428" i="2"/>
  <c r="T428" i="2"/>
  <c r="R428" i="2"/>
  <c r="AD427" i="2"/>
  <c r="AB427" i="2"/>
  <c r="Z427" i="2"/>
  <c r="T427" i="2"/>
  <c r="R427" i="2"/>
  <c r="AD426" i="2"/>
  <c r="AB426" i="2"/>
  <c r="Z426" i="2"/>
  <c r="T426" i="2"/>
  <c r="R426" i="2" s="1"/>
  <c r="AB425" i="2"/>
  <c r="AD425" i="2" s="1"/>
  <c r="Z425" i="2"/>
  <c r="T425" i="2"/>
  <c r="R425" i="2" s="1"/>
  <c r="AB424" i="2"/>
  <c r="AD424" i="2" s="1"/>
  <c r="Z424" i="2"/>
  <c r="T424" i="2"/>
  <c r="R424" i="2"/>
  <c r="AD423" i="2"/>
  <c r="AB423" i="2"/>
  <c r="Z423" i="2"/>
  <c r="T423" i="2"/>
  <c r="R423" i="2"/>
  <c r="AD422" i="2"/>
  <c r="AB422" i="2"/>
  <c r="Z422" i="2"/>
  <c r="T422" i="2"/>
  <c r="R422" i="2" s="1"/>
  <c r="AB421" i="2"/>
  <c r="AD421" i="2" s="1"/>
  <c r="Z421" i="2"/>
  <c r="T421" i="2"/>
  <c r="R421" i="2" s="1"/>
  <c r="AB420" i="2"/>
  <c r="AD420" i="2" s="1"/>
  <c r="Z420" i="2"/>
  <c r="T420" i="2"/>
  <c r="R420" i="2"/>
  <c r="AB419" i="2"/>
  <c r="AD419" i="2" s="1"/>
  <c r="Z419" i="2"/>
  <c r="T419" i="2"/>
  <c r="R419" i="2"/>
  <c r="AD418" i="2"/>
  <c r="AB418" i="2"/>
  <c r="Z418" i="2"/>
  <c r="T418" i="2"/>
  <c r="R418" i="2"/>
  <c r="AB417" i="2"/>
  <c r="AD417" i="2" s="1"/>
  <c r="Z417" i="2"/>
  <c r="T417" i="2"/>
  <c r="R417" i="2" s="1"/>
  <c r="AB416" i="2"/>
  <c r="AD416" i="2" s="1"/>
  <c r="Z416" i="2"/>
  <c r="T416" i="2"/>
  <c r="R416" i="2"/>
  <c r="AB415" i="2"/>
  <c r="AD415" i="2" s="1"/>
  <c r="Z415" i="2"/>
  <c r="T415" i="2"/>
  <c r="R415" i="2"/>
  <c r="AD414" i="2"/>
  <c r="AB414" i="2"/>
  <c r="Z414" i="2"/>
  <c r="T414" i="2"/>
  <c r="R414" i="2"/>
  <c r="AB413" i="2"/>
  <c r="AD413" i="2" s="1"/>
  <c r="Z413" i="2"/>
  <c r="T413" i="2"/>
  <c r="R413" i="2" s="1"/>
  <c r="AB412" i="2"/>
  <c r="AD412" i="2" s="1"/>
  <c r="Z412" i="2"/>
  <c r="T412" i="2"/>
  <c r="R412" i="2"/>
  <c r="AD411" i="2"/>
  <c r="AB411" i="2"/>
  <c r="Z411" i="2"/>
  <c r="T411" i="2"/>
  <c r="R411" i="2"/>
  <c r="AD410" i="2"/>
  <c r="AB410" i="2"/>
  <c r="Z410" i="2"/>
  <c r="T410" i="2"/>
  <c r="R410" i="2" s="1"/>
  <c r="AB409" i="2"/>
  <c r="AD409" i="2" s="1"/>
  <c r="Z409" i="2"/>
  <c r="T409" i="2"/>
  <c r="R409" i="2" s="1"/>
  <c r="AB408" i="2"/>
  <c r="AD408" i="2" s="1"/>
  <c r="Z408" i="2"/>
  <c r="T408" i="2"/>
  <c r="R408" i="2"/>
  <c r="AD407" i="2"/>
  <c r="AB407" i="2"/>
  <c r="Z407" i="2"/>
  <c r="T407" i="2"/>
  <c r="R407" i="2"/>
  <c r="AD406" i="2"/>
  <c r="AB406" i="2"/>
  <c r="Z406" i="2"/>
  <c r="T406" i="2"/>
  <c r="R406" i="2" s="1"/>
  <c r="AB405" i="2"/>
  <c r="AD405" i="2" s="1"/>
  <c r="Z405" i="2"/>
  <c r="T405" i="2"/>
  <c r="R405" i="2" s="1"/>
  <c r="AB404" i="2"/>
  <c r="AD404" i="2" s="1"/>
  <c r="Z404" i="2"/>
  <c r="T404" i="2"/>
  <c r="R404" i="2"/>
  <c r="AB403" i="2"/>
  <c r="AD403" i="2" s="1"/>
  <c r="Z403" i="2"/>
  <c r="T403" i="2"/>
  <c r="R403" i="2"/>
  <c r="AD402" i="2"/>
  <c r="AB402" i="2"/>
  <c r="Z402" i="2"/>
  <c r="T402" i="2"/>
  <c r="R402" i="2"/>
  <c r="AB401" i="2"/>
  <c r="AD401" i="2" s="1"/>
  <c r="Z401" i="2"/>
  <c r="T401" i="2"/>
  <c r="R401" i="2" s="1"/>
  <c r="AB400" i="2"/>
  <c r="AD400" i="2" s="1"/>
  <c r="Z400" i="2"/>
  <c r="T400" i="2"/>
  <c r="R400" i="2"/>
  <c r="AB399" i="2"/>
  <c r="AD399" i="2" s="1"/>
  <c r="Z399" i="2"/>
  <c r="T399" i="2"/>
  <c r="R399" i="2"/>
  <c r="AD398" i="2"/>
  <c r="AB398" i="2"/>
  <c r="Z398" i="2"/>
  <c r="T398" i="2"/>
  <c r="R398" i="2"/>
  <c r="AB397" i="2"/>
  <c r="AD397" i="2" s="1"/>
  <c r="Z397" i="2"/>
  <c r="T397" i="2"/>
  <c r="R397" i="2" s="1"/>
  <c r="AB396" i="2"/>
  <c r="AD396" i="2" s="1"/>
  <c r="Z396" i="2"/>
  <c r="T396" i="2"/>
  <c r="R396" i="2"/>
  <c r="AD395" i="2"/>
  <c r="AB395" i="2"/>
  <c r="Z395" i="2"/>
  <c r="T395" i="2"/>
  <c r="R395" i="2"/>
  <c r="AD394" i="2"/>
  <c r="AB394" i="2"/>
  <c r="Z394" i="2"/>
  <c r="T394" i="2"/>
  <c r="R394" i="2" s="1"/>
  <c r="AB393" i="2"/>
  <c r="AD393" i="2" s="1"/>
  <c r="Z393" i="2"/>
  <c r="T393" i="2"/>
  <c r="R393" i="2" s="1"/>
  <c r="AB392" i="2"/>
  <c r="AD392" i="2" s="1"/>
  <c r="Z392" i="2"/>
  <c r="T392" i="2"/>
  <c r="R392" i="2"/>
  <c r="AD391" i="2"/>
  <c r="AB391" i="2"/>
  <c r="Z391" i="2"/>
  <c r="T391" i="2"/>
  <c r="R391" i="2"/>
  <c r="AD390" i="2"/>
  <c r="AB390" i="2"/>
  <c r="Z390" i="2"/>
  <c r="T390" i="2"/>
  <c r="R390" i="2" s="1"/>
  <c r="AB389" i="2"/>
  <c r="AD389" i="2" s="1"/>
  <c r="Z389" i="2"/>
  <c r="T389" i="2"/>
  <c r="R389" i="2" s="1"/>
  <c r="AB388" i="2"/>
  <c r="AD388" i="2" s="1"/>
  <c r="Z388" i="2"/>
  <c r="T388" i="2"/>
  <c r="R388" i="2"/>
  <c r="AB387" i="2"/>
  <c r="AD387" i="2" s="1"/>
  <c r="Z387" i="2"/>
  <c r="T387" i="2"/>
  <c r="R387" i="2"/>
  <c r="AD386" i="2"/>
  <c r="AB386" i="2"/>
  <c r="Z386" i="2"/>
  <c r="T386" i="2"/>
  <c r="R386" i="2"/>
  <c r="AB385" i="2"/>
  <c r="AD385" i="2" s="1"/>
  <c r="Z385" i="2"/>
  <c r="T385" i="2"/>
  <c r="R385" i="2" s="1"/>
  <c r="AB384" i="2"/>
  <c r="AD384" i="2" s="1"/>
  <c r="Z384" i="2"/>
  <c r="T384" i="2"/>
  <c r="R384" i="2"/>
  <c r="AB383" i="2"/>
  <c r="AD383" i="2" s="1"/>
  <c r="Z383" i="2"/>
  <c r="T383" i="2"/>
  <c r="R383" i="2"/>
  <c r="AD382" i="2"/>
  <c r="AB382" i="2"/>
  <c r="Z382" i="2"/>
  <c r="T382" i="2"/>
  <c r="R382" i="2"/>
  <c r="AB381" i="2"/>
  <c r="AD381" i="2" s="1"/>
  <c r="Z381" i="2"/>
  <c r="T381" i="2"/>
  <c r="R381" i="2" s="1"/>
  <c r="AB380" i="2"/>
  <c r="AD380" i="2" s="1"/>
  <c r="Z380" i="2"/>
  <c r="T380" i="2"/>
  <c r="R380" i="2"/>
  <c r="AD379" i="2"/>
  <c r="AB379" i="2"/>
  <c r="Z379" i="2"/>
  <c r="T379" i="2"/>
  <c r="R379" i="2"/>
  <c r="AD378" i="2"/>
  <c r="AB378" i="2"/>
  <c r="Z378" i="2"/>
  <c r="T378" i="2"/>
  <c r="R378" i="2" s="1"/>
  <c r="AB377" i="2"/>
  <c r="AD377" i="2" s="1"/>
  <c r="Z377" i="2"/>
  <c r="T377" i="2"/>
  <c r="R377" i="2" s="1"/>
  <c r="AB376" i="2"/>
  <c r="AD376" i="2" s="1"/>
  <c r="Z376" i="2"/>
  <c r="T376" i="2"/>
  <c r="R376" i="2"/>
  <c r="AD375" i="2"/>
  <c r="AB375" i="2"/>
  <c r="Z375" i="2"/>
  <c r="T375" i="2"/>
  <c r="R375" i="2"/>
  <c r="AD374" i="2"/>
  <c r="AB374" i="2"/>
  <c r="Z374" i="2"/>
  <c r="T374" i="2"/>
  <c r="R374" i="2" s="1"/>
  <c r="AB373" i="2"/>
  <c r="AD373" i="2" s="1"/>
  <c r="Z373" i="2"/>
  <c r="T373" i="2"/>
  <c r="R373" i="2" s="1"/>
  <c r="AB372" i="2"/>
  <c r="AD372" i="2" s="1"/>
  <c r="Z372" i="2"/>
  <c r="T372" i="2"/>
  <c r="R372" i="2"/>
  <c r="AB371" i="2"/>
  <c r="AD371" i="2" s="1"/>
  <c r="Z371" i="2"/>
  <c r="T371" i="2"/>
  <c r="R371" i="2"/>
  <c r="AD370" i="2"/>
  <c r="AB370" i="2"/>
  <c r="Z370" i="2"/>
  <c r="T370" i="2"/>
  <c r="R370" i="2"/>
  <c r="AB369" i="2"/>
  <c r="AD369" i="2" s="1"/>
  <c r="Z369" i="2"/>
  <c r="T369" i="2"/>
  <c r="R369" i="2" s="1"/>
  <c r="AB368" i="2"/>
  <c r="AD368" i="2" s="1"/>
  <c r="Z368" i="2"/>
  <c r="T368" i="2"/>
  <c r="R368" i="2"/>
  <c r="AB367" i="2"/>
  <c r="AD367" i="2" s="1"/>
  <c r="Z367" i="2"/>
  <c r="T367" i="2"/>
  <c r="R367" i="2"/>
  <c r="AD366" i="2"/>
  <c r="AB366" i="2"/>
  <c r="Z366" i="2"/>
  <c r="T366" i="2"/>
  <c r="R366" i="2"/>
  <c r="AB365" i="2"/>
  <c r="AD365" i="2" s="1"/>
  <c r="Z365" i="2"/>
  <c r="T365" i="2"/>
  <c r="R365" i="2" s="1"/>
  <c r="AB364" i="2"/>
  <c r="AD364" i="2" s="1"/>
  <c r="Z364" i="2"/>
  <c r="T364" i="2"/>
  <c r="R364" i="2"/>
  <c r="AD363" i="2"/>
  <c r="AB363" i="2"/>
  <c r="Z363" i="2"/>
  <c r="T363" i="2"/>
  <c r="R363" i="2"/>
  <c r="AD362" i="2"/>
  <c r="AB362" i="2"/>
  <c r="Z362" i="2"/>
  <c r="T362" i="2"/>
  <c r="R362" i="2" s="1"/>
  <c r="AB361" i="2"/>
  <c r="AD361" i="2" s="1"/>
  <c r="Z361" i="2"/>
  <c r="T361" i="2"/>
  <c r="R361" i="2" s="1"/>
  <c r="AB360" i="2"/>
  <c r="AD360" i="2" s="1"/>
  <c r="Z360" i="2"/>
  <c r="T360" i="2"/>
  <c r="R360" i="2"/>
  <c r="AD359" i="2"/>
  <c r="AB359" i="2"/>
  <c r="Z359" i="2"/>
  <c r="T359" i="2"/>
  <c r="R359" i="2"/>
  <c r="AD358" i="2"/>
  <c r="AB358" i="2"/>
  <c r="Z358" i="2"/>
  <c r="T358" i="2"/>
  <c r="R358" i="2" s="1"/>
  <c r="AB357" i="2"/>
  <c r="AD357" i="2" s="1"/>
  <c r="Z357" i="2"/>
  <c r="T357" i="2"/>
  <c r="R357" i="2" s="1"/>
  <c r="AB356" i="2"/>
  <c r="AD356" i="2" s="1"/>
  <c r="Z356" i="2"/>
  <c r="T356" i="2"/>
  <c r="R356" i="2"/>
  <c r="AB355" i="2"/>
  <c r="AD355" i="2" s="1"/>
  <c r="Z355" i="2"/>
  <c r="T355" i="2"/>
  <c r="R355" i="2"/>
  <c r="AD354" i="2"/>
  <c r="AB354" i="2"/>
  <c r="Z354" i="2"/>
  <c r="T354" i="2"/>
  <c r="R354" i="2"/>
  <c r="AB353" i="2"/>
  <c r="AD353" i="2" s="1"/>
  <c r="Z353" i="2"/>
  <c r="T353" i="2"/>
  <c r="R353" i="2" s="1"/>
  <c r="AB352" i="2"/>
  <c r="AD352" i="2" s="1"/>
  <c r="Z352" i="2"/>
  <c r="T352" i="2"/>
  <c r="R352" i="2"/>
  <c r="AB351" i="2"/>
  <c r="AD351" i="2" s="1"/>
  <c r="Z351" i="2"/>
  <c r="T351" i="2"/>
  <c r="R351" i="2"/>
  <c r="AD350" i="2"/>
  <c r="AB350" i="2"/>
  <c r="Z350" i="2"/>
  <c r="T350" i="2"/>
  <c r="R350" i="2"/>
  <c r="AB349" i="2"/>
  <c r="AD349" i="2" s="1"/>
  <c r="Z349" i="2"/>
  <c r="T349" i="2"/>
  <c r="R349" i="2" s="1"/>
  <c r="AB348" i="2"/>
  <c r="AD348" i="2" s="1"/>
  <c r="Z348" i="2"/>
  <c r="T348" i="2"/>
  <c r="R348" i="2"/>
  <c r="AD347" i="2"/>
  <c r="AB347" i="2"/>
  <c r="Z347" i="2"/>
  <c r="T347" i="2"/>
  <c r="R347" i="2"/>
  <c r="AD346" i="2"/>
  <c r="AB346" i="2"/>
  <c r="Z346" i="2"/>
  <c r="T346" i="2"/>
  <c r="R346" i="2" s="1"/>
  <c r="AB345" i="2"/>
  <c r="AD345" i="2" s="1"/>
  <c r="Z345" i="2"/>
  <c r="T345" i="2"/>
  <c r="R345" i="2" s="1"/>
  <c r="AB344" i="2"/>
  <c r="AD344" i="2" s="1"/>
  <c r="Z344" i="2"/>
  <c r="T344" i="2"/>
  <c r="R344" i="2"/>
  <c r="AD343" i="2"/>
  <c r="AB343" i="2"/>
  <c r="Z343" i="2"/>
  <c r="T343" i="2"/>
  <c r="R343" i="2"/>
  <c r="AD342" i="2"/>
  <c r="AB342" i="2"/>
  <c r="Z342" i="2"/>
  <c r="T342" i="2"/>
  <c r="R342" i="2" s="1"/>
  <c r="AB341" i="2"/>
  <c r="AD341" i="2" s="1"/>
  <c r="Z341" i="2"/>
  <c r="T341" i="2"/>
  <c r="R341" i="2" s="1"/>
  <c r="AB340" i="2"/>
  <c r="AD340" i="2" s="1"/>
  <c r="Z340" i="2"/>
  <c r="T340" i="2"/>
  <c r="R340" i="2"/>
  <c r="AB339" i="2"/>
  <c r="AD339" i="2" s="1"/>
  <c r="Z339" i="2"/>
  <c r="T339" i="2"/>
  <c r="R339" i="2"/>
  <c r="AD338" i="2"/>
  <c r="AB338" i="2"/>
  <c r="Z338" i="2"/>
  <c r="T338" i="2"/>
  <c r="R338" i="2"/>
  <c r="AB337" i="2"/>
  <c r="AD337" i="2" s="1"/>
  <c r="Z337" i="2"/>
  <c r="T337" i="2"/>
  <c r="R337" i="2" s="1"/>
  <c r="AB336" i="2"/>
  <c r="AD336" i="2" s="1"/>
  <c r="Z336" i="2"/>
  <c r="T336" i="2"/>
  <c r="R336" i="2"/>
  <c r="AB335" i="2"/>
  <c r="AD335" i="2" s="1"/>
  <c r="Z335" i="2"/>
  <c r="T335" i="2"/>
  <c r="R335" i="2"/>
  <c r="AD334" i="2"/>
  <c r="AB334" i="2"/>
  <c r="Z334" i="2"/>
  <c r="T334" i="2"/>
  <c r="R334" i="2"/>
  <c r="AB333" i="2"/>
  <c r="AD333" i="2" s="1"/>
  <c r="Z333" i="2"/>
  <c r="T333" i="2"/>
  <c r="R333" i="2" s="1"/>
  <c r="AB332" i="2"/>
  <c r="AD332" i="2" s="1"/>
  <c r="Z332" i="2"/>
  <c r="T332" i="2"/>
  <c r="R332" i="2"/>
  <c r="AD331" i="2"/>
  <c r="AB331" i="2"/>
  <c r="Z331" i="2"/>
  <c r="T331" i="2"/>
  <c r="R331" i="2"/>
  <c r="AD330" i="2"/>
  <c r="AB330" i="2"/>
  <c r="Z330" i="2"/>
  <c r="T330" i="2"/>
  <c r="R330" i="2" s="1"/>
  <c r="AB329" i="2"/>
  <c r="AD329" i="2" s="1"/>
  <c r="Z329" i="2"/>
  <c r="T329" i="2"/>
  <c r="R329" i="2" s="1"/>
  <c r="AB328" i="2"/>
  <c r="AD328" i="2" s="1"/>
  <c r="Z328" i="2"/>
  <c r="T328" i="2"/>
  <c r="R328" i="2"/>
  <c r="AD327" i="2"/>
  <c r="AB327" i="2"/>
  <c r="Z327" i="2"/>
  <c r="T327" i="2"/>
  <c r="R327" i="2"/>
  <c r="AD326" i="2"/>
  <c r="AB326" i="2"/>
  <c r="Z326" i="2"/>
  <c r="T326" i="2"/>
  <c r="R326" i="2" s="1"/>
  <c r="AB325" i="2"/>
  <c r="AD325" i="2" s="1"/>
  <c r="Z325" i="2"/>
  <c r="T325" i="2"/>
  <c r="R325" i="2" s="1"/>
  <c r="AB324" i="2"/>
  <c r="AD324" i="2" s="1"/>
  <c r="Z324" i="2"/>
  <c r="T324" i="2"/>
  <c r="R324" i="2"/>
  <c r="AB323" i="2"/>
  <c r="AD323" i="2" s="1"/>
  <c r="Z323" i="2"/>
  <c r="T323" i="2"/>
  <c r="R323" i="2"/>
  <c r="AD322" i="2"/>
  <c r="AB322" i="2"/>
  <c r="Z322" i="2"/>
  <c r="T322" i="2"/>
  <c r="R322" i="2"/>
  <c r="AB321" i="2"/>
  <c r="AD321" i="2" s="1"/>
  <c r="Z321" i="2"/>
  <c r="T321" i="2"/>
  <c r="R321" i="2" s="1"/>
  <c r="AB320" i="2"/>
  <c r="AD320" i="2" s="1"/>
  <c r="Z320" i="2"/>
  <c r="T320" i="2"/>
  <c r="R320" i="2"/>
  <c r="AB319" i="2"/>
  <c r="AD319" i="2" s="1"/>
  <c r="Z319" i="2"/>
  <c r="T319" i="2"/>
  <c r="R319" i="2"/>
  <c r="AD318" i="2"/>
  <c r="AB318" i="2"/>
  <c r="Z318" i="2"/>
  <c r="T318" i="2"/>
  <c r="R318" i="2"/>
  <c r="AB317" i="2"/>
  <c r="AD317" i="2" s="1"/>
  <c r="Z317" i="2"/>
  <c r="T317" i="2"/>
  <c r="R317" i="2" s="1"/>
  <c r="AB316" i="2"/>
  <c r="AD316" i="2" s="1"/>
  <c r="Z316" i="2"/>
  <c r="T316" i="2"/>
  <c r="R316" i="2"/>
  <c r="AD315" i="2"/>
  <c r="AB315" i="2"/>
  <c r="Z315" i="2"/>
  <c r="T315" i="2"/>
  <c r="R315" i="2"/>
  <c r="AD314" i="2"/>
  <c r="AB314" i="2"/>
  <c r="Z314" i="2"/>
  <c r="T314" i="2"/>
  <c r="R314" i="2" s="1"/>
  <c r="AB313" i="2"/>
  <c r="AD313" i="2" s="1"/>
  <c r="Z313" i="2"/>
  <c r="T313" i="2"/>
  <c r="R313" i="2" s="1"/>
  <c r="AB312" i="2"/>
  <c r="AD312" i="2" s="1"/>
  <c r="Z312" i="2"/>
  <c r="T312" i="2"/>
  <c r="R312" i="2"/>
  <c r="AD311" i="2"/>
  <c r="AB311" i="2"/>
  <c r="Z311" i="2"/>
  <c r="T311" i="2"/>
  <c r="R311" i="2"/>
  <c r="AD310" i="2"/>
  <c r="AB310" i="2"/>
  <c r="Z310" i="2"/>
  <c r="T310" i="2"/>
  <c r="R310" i="2" s="1"/>
  <c r="AB309" i="2"/>
  <c r="AD309" i="2" s="1"/>
  <c r="Z309" i="2"/>
  <c r="T309" i="2"/>
  <c r="R309" i="2" s="1"/>
  <c r="AB308" i="2"/>
  <c r="AD308" i="2" s="1"/>
  <c r="Z308" i="2"/>
  <c r="T308" i="2"/>
  <c r="R308" i="2"/>
  <c r="AB307" i="2"/>
  <c r="AD307" i="2" s="1"/>
  <c r="Z307" i="2"/>
  <c r="T307" i="2"/>
  <c r="R307" i="2"/>
  <c r="AD306" i="2"/>
  <c r="AB306" i="2"/>
  <c r="Z306" i="2"/>
  <c r="T306" i="2"/>
  <c r="R306" i="2"/>
  <c r="AB305" i="2"/>
  <c r="AD305" i="2" s="1"/>
  <c r="Z305" i="2"/>
  <c r="T305" i="2"/>
  <c r="R305" i="2" s="1"/>
  <c r="AB304" i="2"/>
  <c r="AD304" i="2" s="1"/>
  <c r="Z304" i="2"/>
  <c r="T304" i="2"/>
  <c r="R304" i="2"/>
  <c r="AB303" i="2"/>
  <c r="AD303" i="2" s="1"/>
  <c r="Z303" i="2"/>
  <c r="T303" i="2"/>
  <c r="R303" i="2"/>
  <c r="AD302" i="2"/>
  <c r="AB302" i="2"/>
  <c r="Z302" i="2"/>
  <c r="T302" i="2"/>
  <c r="R302" i="2"/>
  <c r="AB301" i="2"/>
  <c r="AD301" i="2" s="1"/>
  <c r="Z301" i="2"/>
  <c r="T301" i="2"/>
  <c r="R301" i="2" s="1"/>
  <c r="AB300" i="2"/>
  <c r="AD300" i="2" s="1"/>
  <c r="Z300" i="2"/>
  <c r="T300" i="2"/>
  <c r="R300" i="2"/>
  <c r="AD299" i="2"/>
  <c r="AB299" i="2"/>
  <c r="Z299" i="2"/>
  <c r="T299" i="2"/>
  <c r="R299" i="2"/>
  <c r="AD298" i="2"/>
  <c r="AB298" i="2"/>
  <c r="Z298" i="2"/>
  <c r="T298" i="2"/>
  <c r="R298" i="2" s="1"/>
  <c r="AB297" i="2"/>
  <c r="AD297" i="2" s="1"/>
  <c r="Z297" i="2"/>
  <c r="T297" i="2"/>
  <c r="R297" i="2" s="1"/>
  <c r="AB296" i="2"/>
  <c r="AD296" i="2" s="1"/>
  <c r="Z296" i="2"/>
  <c r="T296" i="2"/>
  <c r="R296" i="2"/>
  <c r="AD295" i="2"/>
  <c r="AB295" i="2"/>
  <c r="Z295" i="2"/>
  <c r="T295" i="2"/>
  <c r="R295" i="2"/>
  <c r="AD294" i="2"/>
  <c r="AB294" i="2"/>
  <c r="Z294" i="2"/>
  <c r="T294" i="2"/>
  <c r="R294" i="2" s="1"/>
  <c r="AB293" i="2"/>
  <c r="AD293" i="2" s="1"/>
  <c r="Z293" i="2"/>
  <c r="T293" i="2"/>
  <c r="R293" i="2" s="1"/>
  <c r="AB292" i="2"/>
  <c r="AD292" i="2" s="1"/>
  <c r="Z292" i="2"/>
  <c r="T292" i="2"/>
  <c r="R292" i="2"/>
  <c r="AB291" i="2"/>
  <c r="AD291" i="2" s="1"/>
  <c r="Z291" i="2"/>
  <c r="T291" i="2"/>
  <c r="R291" i="2"/>
  <c r="AD290" i="2"/>
  <c r="AB290" i="2"/>
  <c r="Z290" i="2"/>
  <c r="T290" i="2"/>
  <c r="R290" i="2"/>
  <c r="AB289" i="2"/>
  <c r="AD289" i="2" s="1"/>
  <c r="Z289" i="2"/>
  <c r="T289" i="2"/>
  <c r="R289" i="2" s="1"/>
  <c r="AB288" i="2"/>
  <c r="AD288" i="2" s="1"/>
  <c r="Z288" i="2"/>
  <c r="T288" i="2"/>
  <c r="R288" i="2"/>
  <c r="AB287" i="2"/>
  <c r="AD287" i="2" s="1"/>
  <c r="Z287" i="2"/>
  <c r="T287" i="2"/>
  <c r="R287" i="2"/>
  <c r="AD286" i="2"/>
  <c r="AB286" i="2"/>
  <c r="Z286" i="2"/>
  <c r="T286" i="2"/>
  <c r="R286" i="2"/>
  <c r="AB285" i="2"/>
  <c r="AD285" i="2" s="1"/>
  <c r="Z285" i="2"/>
  <c r="T285" i="2"/>
  <c r="R285" i="2" s="1"/>
  <c r="AB284" i="2"/>
  <c r="AD284" i="2" s="1"/>
  <c r="Z284" i="2"/>
  <c r="T284" i="2"/>
  <c r="R284" i="2"/>
  <c r="AD283" i="2"/>
  <c r="AB283" i="2"/>
  <c r="Z283" i="2"/>
  <c r="T283" i="2"/>
  <c r="R283" i="2"/>
  <c r="AD282" i="2"/>
  <c r="AB282" i="2"/>
  <c r="Z282" i="2"/>
  <c r="T282" i="2"/>
  <c r="R282" i="2" s="1"/>
  <c r="AB281" i="2"/>
  <c r="AD281" i="2" s="1"/>
  <c r="Z281" i="2"/>
  <c r="T281" i="2"/>
  <c r="R281" i="2" s="1"/>
  <c r="AB280" i="2"/>
  <c r="AD280" i="2" s="1"/>
  <c r="Z280" i="2"/>
  <c r="T280" i="2"/>
  <c r="R280" i="2"/>
  <c r="AD279" i="2"/>
  <c r="AB279" i="2"/>
  <c r="Z279" i="2"/>
  <c r="T279" i="2"/>
  <c r="R279" i="2"/>
  <c r="AD278" i="2"/>
  <c r="AB278" i="2"/>
  <c r="Z278" i="2"/>
  <c r="T278" i="2"/>
  <c r="R278" i="2" s="1"/>
  <c r="AB277" i="2"/>
  <c r="AD277" i="2" s="1"/>
  <c r="Z277" i="2"/>
  <c r="T277" i="2"/>
  <c r="R277" i="2" s="1"/>
  <c r="AB276" i="2"/>
  <c r="AD276" i="2" s="1"/>
  <c r="Z276" i="2"/>
  <c r="T276" i="2"/>
  <c r="R276" i="2"/>
  <c r="AB275" i="2"/>
  <c r="AD275" i="2" s="1"/>
  <c r="Z275" i="2"/>
  <c r="T275" i="2"/>
  <c r="R275" i="2"/>
  <c r="AD274" i="2"/>
  <c r="AB274" i="2"/>
  <c r="Z274" i="2"/>
  <c r="T274" i="2"/>
  <c r="R274" i="2"/>
  <c r="AB273" i="2"/>
  <c r="AD273" i="2" s="1"/>
  <c r="Z273" i="2"/>
  <c r="T273" i="2"/>
  <c r="R273" i="2" s="1"/>
  <c r="AB272" i="2"/>
  <c r="AD272" i="2" s="1"/>
  <c r="Z272" i="2"/>
  <c r="T272" i="2"/>
  <c r="R272" i="2"/>
  <c r="AB271" i="2"/>
  <c r="AD271" i="2" s="1"/>
  <c r="Z271" i="2"/>
  <c r="T271" i="2"/>
  <c r="R271" i="2"/>
  <c r="AD270" i="2"/>
  <c r="AB270" i="2"/>
  <c r="Z270" i="2"/>
  <c r="T270" i="2"/>
  <c r="R270" i="2"/>
  <c r="AB269" i="2"/>
  <c r="AD269" i="2" s="1"/>
  <c r="Z269" i="2"/>
  <c r="T269" i="2"/>
  <c r="R269" i="2" s="1"/>
  <c r="AB268" i="2"/>
  <c r="AD268" i="2" s="1"/>
  <c r="Z268" i="2"/>
  <c r="T268" i="2"/>
  <c r="R268" i="2"/>
  <c r="AD267" i="2"/>
  <c r="AB267" i="2"/>
  <c r="Z267" i="2"/>
  <c r="T267" i="2"/>
  <c r="R267" i="2"/>
  <c r="AD266" i="2"/>
  <c r="AB266" i="2"/>
  <c r="Z266" i="2"/>
  <c r="T266" i="2"/>
  <c r="R266" i="2" s="1"/>
  <c r="AB265" i="2"/>
  <c r="AD265" i="2" s="1"/>
  <c r="Z265" i="2"/>
  <c r="T265" i="2"/>
  <c r="R265" i="2" s="1"/>
  <c r="AB264" i="2"/>
  <c r="AD264" i="2" s="1"/>
  <c r="Z264" i="2"/>
  <c r="T264" i="2"/>
  <c r="R264" i="2"/>
  <c r="AD263" i="2"/>
  <c r="AB263" i="2"/>
  <c r="Z263" i="2"/>
  <c r="T263" i="2"/>
  <c r="R263" i="2"/>
  <c r="AD262" i="2"/>
  <c r="AB262" i="2"/>
  <c r="Z262" i="2"/>
  <c r="T262" i="2"/>
  <c r="R262" i="2" s="1"/>
  <c r="AB261" i="2"/>
  <c r="AD261" i="2" s="1"/>
  <c r="Z261" i="2"/>
  <c r="T261" i="2"/>
  <c r="R261" i="2" s="1"/>
  <c r="AB260" i="2"/>
  <c r="AD260" i="2" s="1"/>
  <c r="Z260" i="2"/>
  <c r="T260" i="2"/>
  <c r="R260" i="2"/>
  <c r="AB259" i="2"/>
  <c r="AD259" i="2" s="1"/>
  <c r="Z259" i="2"/>
  <c r="T259" i="2"/>
  <c r="R259" i="2"/>
  <c r="AD258" i="2"/>
  <c r="AB258" i="2"/>
  <c r="Z258" i="2"/>
  <c r="T258" i="2"/>
  <c r="R258" i="2"/>
  <c r="AB257" i="2"/>
  <c r="AD257" i="2" s="1"/>
  <c r="Z257" i="2"/>
  <c r="T257" i="2"/>
  <c r="R257" i="2" s="1"/>
  <c r="AB256" i="2"/>
  <c r="AD256" i="2" s="1"/>
  <c r="Z256" i="2"/>
  <c r="T256" i="2"/>
  <c r="R256" i="2"/>
  <c r="AB255" i="2"/>
  <c r="AD255" i="2" s="1"/>
  <c r="Z255" i="2"/>
  <c r="T255" i="2"/>
  <c r="R255" i="2"/>
  <c r="AD254" i="2"/>
  <c r="AB254" i="2"/>
  <c r="Z254" i="2"/>
  <c r="T254" i="2"/>
  <c r="R254" i="2"/>
  <c r="AB253" i="2"/>
  <c r="AD253" i="2" s="1"/>
  <c r="Z253" i="2"/>
  <c r="T253" i="2"/>
  <c r="R253" i="2" s="1"/>
  <c r="AB252" i="2"/>
  <c r="AD252" i="2" s="1"/>
  <c r="Z252" i="2"/>
  <c r="T252" i="2"/>
  <c r="R252" i="2"/>
  <c r="AD251" i="2"/>
  <c r="AB251" i="2"/>
  <c r="Z251" i="2"/>
  <c r="T251" i="2"/>
  <c r="R251" i="2"/>
  <c r="AD250" i="2"/>
  <c r="AB250" i="2"/>
  <c r="Z250" i="2"/>
  <c r="T250" i="2"/>
  <c r="R250" i="2" s="1"/>
  <c r="AB249" i="2"/>
  <c r="AD249" i="2" s="1"/>
  <c r="Z249" i="2"/>
  <c r="T249" i="2"/>
  <c r="R249" i="2" s="1"/>
  <c r="AB248" i="2"/>
  <c r="AD248" i="2" s="1"/>
  <c r="Z248" i="2"/>
  <c r="T248" i="2"/>
  <c r="R248" i="2"/>
  <c r="AD247" i="2"/>
  <c r="AB247" i="2"/>
  <c r="Z247" i="2"/>
  <c r="T247" i="2"/>
  <c r="R247" i="2"/>
  <c r="AD246" i="2"/>
  <c r="AB246" i="2"/>
  <c r="Z246" i="2"/>
  <c r="T246" i="2"/>
  <c r="R246" i="2" s="1"/>
  <c r="AB245" i="2"/>
  <c r="AD245" i="2" s="1"/>
  <c r="Z245" i="2"/>
  <c r="T245" i="2"/>
  <c r="R245" i="2" s="1"/>
  <c r="AB244" i="2"/>
  <c r="AD244" i="2" s="1"/>
  <c r="Z244" i="2"/>
  <c r="T244" i="2"/>
  <c r="R244" i="2"/>
  <c r="AB243" i="2"/>
  <c r="AD243" i="2" s="1"/>
  <c r="Z243" i="2"/>
  <c r="T243" i="2"/>
  <c r="R243" i="2"/>
  <c r="AD242" i="2"/>
  <c r="AB242" i="2"/>
  <c r="Z242" i="2"/>
  <c r="T242" i="2"/>
  <c r="R242" i="2"/>
  <c r="AB241" i="2"/>
  <c r="AD241" i="2" s="1"/>
  <c r="Z241" i="2"/>
  <c r="T241" i="2"/>
  <c r="R241" i="2" s="1"/>
  <c r="AB240" i="2"/>
  <c r="AD240" i="2" s="1"/>
  <c r="Z240" i="2"/>
  <c r="T240" i="2"/>
  <c r="R240" i="2"/>
  <c r="AB239" i="2"/>
  <c r="AD239" i="2" s="1"/>
  <c r="Z239" i="2"/>
  <c r="T239" i="2"/>
  <c r="R239" i="2"/>
  <c r="AD238" i="2"/>
  <c r="AB238" i="2"/>
  <c r="Z238" i="2"/>
  <c r="T238" i="2"/>
  <c r="R238" i="2"/>
  <c r="AB237" i="2"/>
  <c r="AD237" i="2" s="1"/>
  <c r="Z237" i="2"/>
  <c r="T237" i="2"/>
  <c r="R237" i="2" s="1"/>
  <c r="AB236" i="2"/>
  <c r="AD236" i="2" s="1"/>
  <c r="Z236" i="2"/>
  <c r="T236" i="2"/>
  <c r="R236" i="2"/>
  <c r="AD235" i="2"/>
  <c r="AB235" i="2"/>
  <c r="Z235" i="2"/>
  <c r="T235" i="2"/>
  <c r="R235" i="2"/>
  <c r="AD234" i="2"/>
  <c r="AB234" i="2"/>
  <c r="Z234" i="2"/>
  <c r="T234" i="2"/>
  <c r="R234" i="2" s="1"/>
  <c r="AB233" i="2"/>
  <c r="AD233" i="2" s="1"/>
  <c r="Z233" i="2"/>
  <c r="T233" i="2"/>
  <c r="R233" i="2" s="1"/>
  <c r="AB232" i="2"/>
  <c r="AD232" i="2" s="1"/>
  <c r="Z232" i="2"/>
  <c r="T232" i="2"/>
  <c r="R232" i="2"/>
  <c r="AB231" i="2"/>
  <c r="AD231" i="2" s="1"/>
  <c r="Z231" i="2"/>
  <c r="T231" i="2"/>
  <c r="R231" i="2"/>
  <c r="AD230" i="2"/>
  <c r="AB230" i="2"/>
  <c r="Z230" i="2"/>
  <c r="T230" i="2"/>
  <c r="R230" i="2"/>
  <c r="AB229" i="2"/>
  <c r="AD229" i="2" s="1"/>
  <c r="Z229" i="2"/>
  <c r="T229" i="2"/>
  <c r="R229" i="2" s="1"/>
  <c r="AB228" i="2"/>
  <c r="AD228" i="2" s="1"/>
  <c r="Z228" i="2"/>
  <c r="T228" i="2"/>
  <c r="R228" i="2"/>
  <c r="AB227" i="2"/>
  <c r="AD227" i="2" s="1"/>
  <c r="Z227" i="2"/>
  <c r="T227" i="2"/>
  <c r="R227" i="2"/>
  <c r="AD226" i="2"/>
  <c r="AB226" i="2"/>
  <c r="Z226" i="2"/>
  <c r="T226" i="2"/>
  <c r="R226" i="2"/>
  <c r="AB225" i="2"/>
  <c r="AD225" i="2" s="1"/>
  <c r="Z225" i="2"/>
  <c r="T225" i="2"/>
  <c r="R225" i="2" s="1"/>
  <c r="AB224" i="2"/>
  <c r="AD224" i="2" s="1"/>
  <c r="Z224" i="2"/>
  <c r="T224" i="2"/>
  <c r="R224" i="2"/>
  <c r="AB223" i="2"/>
  <c r="AD223" i="2" s="1"/>
  <c r="Z223" i="2"/>
  <c r="T223" i="2"/>
  <c r="R223" i="2"/>
  <c r="AD222" i="2"/>
  <c r="AB222" i="2"/>
  <c r="Z222" i="2"/>
  <c r="T222" i="2"/>
  <c r="R222" i="2"/>
  <c r="AB221" i="2"/>
  <c r="AD221" i="2" s="1"/>
  <c r="Z221" i="2"/>
  <c r="T221" i="2"/>
  <c r="R221" i="2" s="1"/>
  <c r="AB220" i="2"/>
  <c r="AD220" i="2" s="1"/>
  <c r="Z220" i="2"/>
  <c r="T220" i="2"/>
  <c r="R220" i="2"/>
  <c r="AD219" i="2"/>
  <c r="AB219" i="2"/>
  <c r="Z219" i="2"/>
  <c r="T219" i="2"/>
  <c r="R219" i="2"/>
  <c r="AD218" i="2"/>
  <c r="AB218" i="2"/>
  <c r="Z218" i="2"/>
  <c r="T218" i="2"/>
  <c r="R218" i="2" s="1"/>
  <c r="AB217" i="2"/>
  <c r="AD217" i="2" s="1"/>
  <c r="Z217" i="2"/>
  <c r="T217" i="2"/>
  <c r="R217" i="2" s="1"/>
  <c r="AB216" i="2"/>
  <c r="AD216" i="2" s="1"/>
  <c r="Z216" i="2"/>
  <c r="T216" i="2"/>
  <c r="R216" i="2"/>
  <c r="AB215" i="2"/>
  <c r="AD215" i="2" s="1"/>
  <c r="Z215" i="2"/>
  <c r="T215" i="2"/>
  <c r="R215" i="2"/>
  <c r="AD214" i="2"/>
  <c r="AB214" i="2"/>
  <c r="Z214" i="2"/>
  <c r="T214" i="2"/>
  <c r="R214" i="2"/>
  <c r="AB213" i="2"/>
  <c r="AD213" i="2" s="1"/>
  <c r="Z213" i="2"/>
  <c r="T213" i="2"/>
  <c r="R213" i="2" s="1"/>
  <c r="AB212" i="2"/>
  <c r="AD212" i="2" s="1"/>
  <c r="Z212" i="2"/>
  <c r="T212" i="2"/>
  <c r="R212" i="2"/>
  <c r="AB211" i="2"/>
  <c r="AD211" i="2" s="1"/>
  <c r="Z211" i="2"/>
  <c r="T211" i="2"/>
  <c r="R211" i="2"/>
  <c r="AD210" i="2"/>
  <c r="AB210" i="2"/>
  <c r="Z210" i="2"/>
  <c r="T210" i="2"/>
  <c r="R210" i="2"/>
  <c r="AB209" i="2"/>
  <c r="AD209" i="2" s="1"/>
  <c r="Z209" i="2"/>
  <c r="T209" i="2"/>
  <c r="R209" i="2" s="1"/>
  <c r="AB208" i="2"/>
  <c r="AD208" i="2" s="1"/>
  <c r="Z208" i="2"/>
  <c r="T208" i="2"/>
  <c r="R208" i="2"/>
  <c r="AB207" i="2"/>
  <c r="AD207" i="2" s="1"/>
  <c r="Z207" i="2"/>
  <c r="T207" i="2"/>
  <c r="R207" i="2"/>
  <c r="AD206" i="2"/>
  <c r="AB206" i="2"/>
  <c r="Z206" i="2"/>
  <c r="T206" i="2"/>
  <c r="R206" i="2"/>
  <c r="AB205" i="2"/>
  <c r="AD205" i="2" s="1"/>
  <c r="Z205" i="2"/>
  <c r="T205" i="2"/>
  <c r="R205" i="2" s="1"/>
  <c r="AB204" i="2"/>
  <c r="AD204" i="2" s="1"/>
  <c r="Z204" i="2"/>
  <c r="T204" i="2"/>
  <c r="R204" i="2"/>
  <c r="AD203" i="2"/>
  <c r="AB203" i="2"/>
  <c r="Z203" i="2"/>
  <c r="T203" i="2"/>
  <c r="R203" i="2"/>
  <c r="AD202" i="2"/>
  <c r="AB202" i="2"/>
  <c r="Z202" i="2"/>
  <c r="T202" i="2"/>
  <c r="R202" i="2" s="1"/>
  <c r="AB201" i="2"/>
  <c r="AD201" i="2" s="1"/>
  <c r="Z201" i="2"/>
  <c r="T201" i="2"/>
  <c r="R201" i="2" s="1"/>
  <c r="AB200" i="2"/>
  <c r="AD200" i="2" s="1"/>
  <c r="Z200" i="2"/>
  <c r="T200" i="2"/>
  <c r="R200" i="2"/>
  <c r="AB199" i="2"/>
  <c r="AD199" i="2" s="1"/>
  <c r="Z199" i="2"/>
  <c r="T199" i="2"/>
  <c r="R199" i="2"/>
  <c r="AD198" i="2"/>
  <c r="AB198" i="2"/>
  <c r="Z198" i="2"/>
  <c r="T198" i="2"/>
  <c r="R198" i="2"/>
  <c r="AB197" i="2"/>
  <c r="AD197" i="2" s="1"/>
  <c r="Z197" i="2"/>
  <c r="T197" i="2"/>
  <c r="R197" i="2" s="1"/>
  <c r="AB196" i="2"/>
  <c r="AD196" i="2" s="1"/>
  <c r="Z196" i="2"/>
  <c r="T196" i="2"/>
  <c r="R196" i="2"/>
  <c r="AB195" i="2"/>
  <c r="AD195" i="2" s="1"/>
  <c r="Z195" i="2"/>
  <c r="T195" i="2"/>
  <c r="R195" i="2"/>
  <c r="AD194" i="2"/>
  <c r="AB194" i="2"/>
  <c r="Z194" i="2"/>
  <c r="T194" i="2"/>
  <c r="R194" i="2"/>
  <c r="AB193" i="2"/>
  <c r="AD193" i="2" s="1"/>
  <c r="Z193" i="2"/>
  <c r="T193" i="2"/>
  <c r="R193" i="2" s="1"/>
  <c r="AB192" i="2"/>
  <c r="AD192" i="2" s="1"/>
  <c r="Z192" i="2"/>
  <c r="T192" i="2"/>
  <c r="R192" i="2"/>
  <c r="AB191" i="2"/>
  <c r="AD191" i="2" s="1"/>
  <c r="Z191" i="2"/>
  <c r="T191" i="2"/>
  <c r="R191" i="2"/>
  <c r="AD190" i="2"/>
  <c r="AB190" i="2"/>
  <c r="Z190" i="2"/>
  <c r="T190" i="2"/>
  <c r="R190" i="2"/>
  <c r="AB189" i="2"/>
  <c r="AD189" i="2" s="1"/>
  <c r="Z189" i="2"/>
  <c r="T189" i="2"/>
  <c r="R189" i="2" s="1"/>
  <c r="AB188" i="2"/>
  <c r="AD188" i="2" s="1"/>
  <c r="Z188" i="2"/>
  <c r="T188" i="2"/>
  <c r="R188" i="2"/>
  <c r="AD187" i="2"/>
  <c r="AB187" i="2"/>
  <c r="Z187" i="2"/>
  <c r="T187" i="2"/>
  <c r="R187" i="2"/>
  <c r="AD186" i="2"/>
  <c r="AB186" i="2"/>
  <c r="Z186" i="2"/>
  <c r="T186" i="2"/>
  <c r="R186" i="2" s="1"/>
  <c r="AB185" i="2"/>
  <c r="AD185" i="2" s="1"/>
  <c r="Z185" i="2"/>
  <c r="T185" i="2"/>
  <c r="R185" i="2" s="1"/>
  <c r="AB184" i="2"/>
  <c r="AD184" i="2" s="1"/>
  <c r="Z184" i="2"/>
  <c r="T184" i="2"/>
  <c r="R184" i="2"/>
  <c r="AD183" i="2"/>
  <c r="AB183" i="2"/>
  <c r="Z183" i="2"/>
  <c r="T183" i="2"/>
  <c r="R183" i="2"/>
  <c r="AD182" i="2"/>
  <c r="AB182" i="2"/>
  <c r="Z182" i="2"/>
  <c r="T182" i="2"/>
  <c r="R182" i="2" s="1"/>
  <c r="AB181" i="2"/>
  <c r="AD181" i="2" s="1"/>
  <c r="Z181" i="2"/>
  <c r="T181" i="2"/>
  <c r="R181" i="2" s="1"/>
  <c r="AB180" i="2"/>
  <c r="AD180" i="2" s="1"/>
  <c r="Z180" i="2"/>
  <c r="T180" i="2"/>
  <c r="R180" i="2"/>
  <c r="AB179" i="2"/>
  <c r="AD179" i="2" s="1"/>
  <c r="Z179" i="2"/>
  <c r="T179" i="2"/>
  <c r="R179" i="2"/>
  <c r="AD178" i="2"/>
  <c r="AB178" i="2"/>
  <c r="Z178" i="2"/>
  <c r="T178" i="2"/>
  <c r="R178" i="2"/>
  <c r="AB177" i="2"/>
  <c r="AD177" i="2" s="1"/>
  <c r="Z177" i="2"/>
  <c r="T177" i="2"/>
  <c r="R177" i="2" s="1"/>
  <c r="AB176" i="2"/>
  <c r="AD176" i="2" s="1"/>
  <c r="Z176" i="2"/>
  <c r="T176" i="2"/>
  <c r="R176" i="2"/>
  <c r="AB175" i="2"/>
  <c r="AD175" i="2" s="1"/>
  <c r="Z175" i="2"/>
  <c r="T175" i="2"/>
  <c r="R175" i="2"/>
  <c r="AD174" i="2"/>
  <c r="AB174" i="2"/>
  <c r="Z174" i="2"/>
  <c r="T174" i="2"/>
  <c r="R174" i="2"/>
  <c r="AB173" i="2"/>
  <c r="AD173" i="2" s="1"/>
  <c r="Z173" i="2"/>
  <c r="T173" i="2"/>
  <c r="R173" i="2" s="1"/>
  <c r="AB172" i="2"/>
  <c r="AD172" i="2" s="1"/>
  <c r="Z172" i="2"/>
  <c r="T172" i="2"/>
  <c r="R172" i="2"/>
  <c r="AD171" i="2"/>
  <c r="AB171" i="2"/>
  <c r="Z171" i="2"/>
  <c r="T171" i="2"/>
  <c r="R171" i="2"/>
  <c r="AD170" i="2"/>
  <c r="AB170" i="2"/>
  <c r="Z170" i="2"/>
  <c r="T170" i="2"/>
  <c r="R170" i="2" s="1"/>
  <c r="AB169" i="2"/>
  <c r="AD169" i="2" s="1"/>
  <c r="Z169" i="2"/>
  <c r="T169" i="2"/>
  <c r="R169" i="2" s="1"/>
  <c r="AB168" i="2"/>
  <c r="AD168" i="2" s="1"/>
  <c r="Z168" i="2"/>
  <c r="T168" i="2"/>
  <c r="R168" i="2"/>
  <c r="AD167" i="2"/>
  <c r="AB167" i="2"/>
  <c r="Z167" i="2"/>
  <c r="T167" i="2"/>
  <c r="R167" i="2"/>
  <c r="AD166" i="2"/>
  <c r="AB166" i="2"/>
  <c r="Z166" i="2"/>
  <c r="T166" i="2"/>
  <c r="R166" i="2" s="1"/>
  <c r="AB165" i="2"/>
  <c r="AD165" i="2" s="1"/>
  <c r="Z165" i="2"/>
  <c r="T165" i="2"/>
  <c r="R165" i="2" s="1"/>
  <c r="AB164" i="2"/>
  <c r="AD164" i="2" s="1"/>
  <c r="Z164" i="2"/>
  <c r="T164" i="2"/>
  <c r="R164" i="2"/>
  <c r="AB163" i="2"/>
  <c r="AD163" i="2" s="1"/>
  <c r="Z163" i="2"/>
  <c r="T163" i="2"/>
  <c r="R163" i="2"/>
  <c r="AD162" i="2"/>
  <c r="AB162" i="2"/>
  <c r="Z162" i="2"/>
  <c r="T162" i="2"/>
  <c r="R162" i="2"/>
  <c r="AB161" i="2"/>
  <c r="AD161" i="2" s="1"/>
  <c r="Z161" i="2"/>
  <c r="T161" i="2"/>
  <c r="R161" i="2" s="1"/>
  <c r="AB160" i="2"/>
  <c r="AD160" i="2" s="1"/>
  <c r="Z160" i="2"/>
  <c r="T160" i="2"/>
  <c r="R160" i="2"/>
  <c r="AB159" i="2"/>
  <c r="AD159" i="2" s="1"/>
  <c r="Z159" i="2"/>
  <c r="T159" i="2"/>
  <c r="R159" i="2"/>
  <c r="AD158" i="2"/>
  <c r="AB158" i="2"/>
  <c r="Z158" i="2"/>
  <c r="T158" i="2"/>
  <c r="R158" i="2"/>
  <c r="AB157" i="2"/>
  <c r="AD157" i="2" s="1"/>
  <c r="Z157" i="2"/>
  <c r="T157" i="2"/>
  <c r="R157" i="2" s="1"/>
  <c r="AB156" i="2"/>
  <c r="AD156" i="2" s="1"/>
  <c r="Z156" i="2"/>
  <c r="T156" i="2"/>
  <c r="R156" i="2"/>
  <c r="AD155" i="2"/>
  <c r="AB155" i="2"/>
  <c r="Z155" i="2"/>
  <c r="T155" i="2"/>
  <c r="R155" i="2"/>
  <c r="AD154" i="2"/>
  <c r="AB154" i="2"/>
  <c r="Z154" i="2"/>
  <c r="T154" i="2"/>
  <c r="R154" i="2" s="1"/>
  <c r="AB153" i="2"/>
  <c r="AD153" i="2" s="1"/>
  <c r="Z153" i="2"/>
  <c r="T153" i="2"/>
  <c r="R153" i="2" s="1"/>
  <c r="AB152" i="2"/>
  <c r="AD152" i="2" s="1"/>
  <c r="Z152" i="2"/>
  <c r="T152" i="2"/>
  <c r="R152" i="2"/>
  <c r="AD151" i="2"/>
  <c r="AB151" i="2"/>
  <c r="Z151" i="2"/>
  <c r="T151" i="2"/>
  <c r="R151" i="2"/>
  <c r="AD150" i="2"/>
  <c r="AB150" i="2"/>
  <c r="Z150" i="2"/>
  <c r="T150" i="2"/>
  <c r="R150" i="2" s="1"/>
  <c r="AB149" i="2"/>
  <c r="AD149" i="2" s="1"/>
  <c r="Z149" i="2"/>
  <c r="T149" i="2"/>
  <c r="R149" i="2" s="1"/>
  <c r="AB148" i="2"/>
  <c r="AD148" i="2" s="1"/>
  <c r="Z148" i="2"/>
  <c r="T148" i="2"/>
  <c r="R148" i="2"/>
  <c r="AB147" i="2"/>
  <c r="AD147" i="2" s="1"/>
  <c r="Z147" i="2"/>
  <c r="T147" i="2"/>
  <c r="R147" i="2"/>
  <c r="AD146" i="2"/>
  <c r="AB146" i="2"/>
  <c r="Z146" i="2"/>
  <c r="T146" i="2"/>
  <c r="R146" i="2"/>
  <c r="AB145" i="2"/>
  <c r="AD145" i="2" s="1"/>
  <c r="Z145" i="2"/>
  <c r="T145" i="2"/>
  <c r="R145" i="2" s="1"/>
  <c r="AB144" i="2"/>
  <c r="AD144" i="2" s="1"/>
  <c r="Z144" i="2"/>
  <c r="T144" i="2"/>
  <c r="R144" i="2"/>
  <c r="AB143" i="2"/>
  <c r="AD143" i="2" s="1"/>
  <c r="Z143" i="2"/>
  <c r="T143" i="2"/>
  <c r="R143" i="2"/>
  <c r="AD142" i="2"/>
  <c r="AB142" i="2"/>
  <c r="Z142" i="2"/>
  <c r="T142" i="2"/>
  <c r="R142" i="2"/>
  <c r="AB141" i="2"/>
  <c r="AD141" i="2" s="1"/>
  <c r="Z141" i="2"/>
  <c r="T141" i="2"/>
  <c r="R141" i="2" s="1"/>
  <c r="AB140" i="2"/>
  <c r="AD140" i="2" s="1"/>
  <c r="Z140" i="2"/>
  <c r="T140" i="2"/>
  <c r="R140" i="2"/>
  <c r="AD139" i="2"/>
  <c r="AB139" i="2"/>
  <c r="Z139" i="2"/>
  <c r="T139" i="2"/>
  <c r="R139" i="2"/>
  <c r="AD138" i="2"/>
  <c r="AB138" i="2"/>
  <c r="Z138" i="2"/>
  <c r="T138" i="2"/>
  <c r="R138" i="2" s="1"/>
  <c r="AB137" i="2"/>
  <c r="AD137" i="2" s="1"/>
  <c r="Z137" i="2"/>
  <c r="T137" i="2"/>
  <c r="R137" i="2" s="1"/>
  <c r="AB136" i="2"/>
  <c r="AD136" i="2" s="1"/>
  <c r="Z136" i="2"/>
  <c r="T136" i="2"/>
  <c r="R136" i="2"/>
  <c r="AD135" i="2"/>
  <c r="AB135" i="2"/>
  <c r="Z135" i="2"/>
  <c r="T135" i="2"/>
  <c r="R135" i="2"/>
  <c r="AD134" i="2"/>
  <c r="AB134" i="2"/>
  <c r="Z134" i="2"/>
  <c r="T134" i="2"/>
  <c r="R134" i="2" s="1"/>
  <c r="AB133" i="2"/>
  <c r="AD133" i="2" s="1"/>
  <c r="Z133" i="2"/>
  <c r="T133" i="2"/>
  <c r="R133" i="2" s="1"/>
  <c r="AB132" i="2"/>
  <c r="AD132" i="2" s="1"/>
  <c r="Z132" i="2"/>
  <c r="T132" i="2"/>
  <c r="R132" i="2"/>
  <c r="AB131" i="2"/>
  <c r="AD131" i="2" s="1"/>
  <c r="Z131" i="2"/>
  <c r="T131" i="2"/>
  <c r="R131" i="2"/>
  <c r="AD130" i="2"/>
  <c r="AB130" i="2"/>
  <c r="Z130" i="2"/>
  <c r="T130" i="2"/>
  <c r="R130" i="2"/>
  <c r="AB129" i="2"/>
  <c r="AD129" i="2" s="1"/>
  <c r="Z129" i="2"/>
  <c r="T129" i="2"/>
  <c r="R129" i="2" s="1"/>
  <c r="AB128" i="2"/>
  <c r="AD128" i="2" s="1"/>
  <c r="Z128" i="2"/>
  <c r="T128" i="2"/>
  <c r="R128" i="2"/>
  <c r="AB127" i="2"/>
  <c r="AD127" i="2" s="1"/>
  <c r="Z127" i="2"/>
  <c r="T127" i="2"/>
  <c r="R127" i="2"/>
  <c r="AD126" i="2"/>
  <c r="AB126" i="2"/>
  <c r="Z126" i="2"/>
  <c r="T126" i="2"/>
  <c r="R126" i="2"/>
  <c r="AB125" i="2"/>
  <c r="AD125" i="2" s="1"/>
  <c r="Z125" i="2"/>
  <c r="T125" i="2"/>
  <c r="R125" i="2" s="1"/>
  <c r="AB124" i="2"/>
  <c r="AD124" i="2" s="1"/>
  <c r="Z124" i="2"/>
  <c r="T124" i="2"/>
  <c r="R124" i="2"/>
  <c r="AD123" i="2"/>
  <c r="AB123" i="2"/>
  <c r="Z123" i="2"/>
  <c r="T123" i="2"/>
  <c r="R123" i="2"/>
  <c r="AD122" i="2"/>
  <c r="AB122" i="2"/>
  <c r="Z122" i="2"/>
  <c r="T122" i="2"/>
  <c r="R122" i="2" s="1"/>
  <c r="AB121" i="2"/>
  <c r="AD121" i="2" s="1"/>
  <c r="Z121" i="2"/>
  <c r="T121" i="2"/>
  <c r="R121" i="2" s="1"/>
  <c r="AB120" i="2"/>
  <c r="AD120" i="2" s="1"/>
  <c r="Z120" i="2"/>
  <c r="T120" i="2"/>
  <c r="R120" i="2"/>
  <c r="AD119" i="2"/>
  <c r="AB119" i="2"/>
  <c r="Z119" i="2"/>
  <c r="T119" i="2"/>
  <c r="R119" i="2"/>
  <c r="AD118" i="2"/>
  <c r="AB118" i="2"/>
  <c r="Z118" i="2"/>
  <c r="T118" i="2"/>
  <c r="R118" i="2" s="1"/>
  <c r="AB117" i="2"/>
  <c r="AD117" i="2" s="1"/>
  <c r="Z117" i="2"/>
  <c r="T117" i="2"/>
  <c r="R117" i="2" s="1"/>
  <c r="AB116" i="2"/>
  <c r="AD116" i="2" s="1"/>
  <c r="Z116" i="2"/>
  <c r="T116" i="2"/>
  <c r="R116" i="2"/>
  <c r="AB115" i="2"/>
  <c r="AD115" i="2" s="1"/>
  <c r="Z115" i="2"/>
  <c r="T115" i="2"/>
  <c r="R115" i="2"/>
  <c r="AD114" i="2"/>
  <c r="AB114" i="2"/>
  <c r="Z114" i="2"/>
  <c r="T114" i="2"/>
  <c r="R114" i="2"/>
  <c r="AB113" i="2"/>
  <c r="AD113" i="2" s="1"/>
  <c r="Z113" i="2"/>
  <c r="T113" i="2"/>
  <c r="R113" i="2" s="1"/>
  <c r="AB112" i="2"/>
  <c r="AD112" i="2" s="1"/>
  <c r="Z112" i="2"/>
  <c r="T112" i="2"/>
  <c r="R112" i="2"/>
  <c r="AB111" i="2"/>
  <c r="AD111" i="2" s="1"/>
  <c r="Z111" i="2"/>
  <c r="T111" i="2"/>
  <c r="R111" i="2"/>
  <c r="AD110" i="2"/>
  <c r="AB110" i="2"/>
  <c r="Z110" i="2"/>
  <c r="T110" i="2"/>
  <c r="R110" i="2"/>
  <c r="AB109" i="2"/>
  <c r="AD109" i="2" s="1"/>
  <c r="Z109" i="2"/>
  <c r="T109" i="2"/>
  <c r="R109" i="2" s="1"/>
  <c r="AB108" i="2"/>
  <c r="AD108" i="2" s="1"/>
  <c r="Z108" i="2"/>
  <c r="T108" i="2"/>
  <c r="R108" i="2"/>
  <c r="AD107" i="2"/>
  <c r="AB107" i="2"/>
  <c r="Z107" i="2"/>
  <c r="T107" i="2"/>
  <c r="R107" i="2"/>
  <c r="AD106" i="2"/>
  <c r="AB106" i="2"/>
  <c r="Z106" i="2"/>
  <c r="T106" i="2"/>
  <c r="R106" i="2" s="1"/>
  <c r="AB105" i="2"/>
  <c r="AD105" i="2" s="1"/>
  <c r="Z105" i="2"/>
  <c r="T105" i="2"/>
  <c r="R105" i="2" s="1"/>
  <c r="AB104" i="2"/>
  <c r="AD104" i="2" s="1"/>
  <c r="Z104" i="2"/>
  <c r="T104" i="2"/>
  <c r="R104" i="2"/>
  <c r="AD103" i="2"/>
  <c r="AB103" i="2"/>
  <c r="Z103" i="2"/>
  <c r="T103" i="2"/>
  <c r="R103" i="2"/>
  <c r="AD102" i="2"/>
  <c r="AB102" i="2"/>
  <c r="Z102" i="2"/>
  <c r="T102" i="2"/>
  <c r="R102" i="2" s="1"/>
  <c r="AB101" i="2"/>
  <c r="AD101" i="2" s="1"/>
  <c r="Z101" i="2"/>
  <c r="T101" i="2"/>
  <c r="R101" i="2" s="1"/>
  <c r="AB100" i="2"/>
  <c r="AD100" i="2" s="1"/>
  <c r="Z100" i="2"/>
  <c r="T100" i="2"/>
  <c r="R100" i="2"/>
  <c r="AB99" i="2"/>
  <c r="AD99" i="2" s="1"/>
  <c r="Z99" i="2"/>
  <c r="T99" i="2"/>
  <c r="R99" i="2"/>
  <c r="AD98" i="2"/>
  <c r="AB98" i="2"/>
  <c r="Z98" i="2"/>
  <c r="T98" i="2"/>
  <c r="R98" i="2"/>
  <c r="AB97" i="2"/>
  <c r="AD97" i="2" s="1"/>
  <c r="Z97" i="2"/>
  <c r="T97" i="2"/>
  <c r="R97" i="2" s="1"/>
  <c r="AB96" i="2"/>
  <c r="AD96" i="2" s="1"/>
  <c r="Z96" i="2"/>
  <c r="T96" i="2"/>
  <c r="R96" i="2"/>
  <c r="AB95" i="2"/>
  <c r="AD95" i="2" s="1"/>
  <c r="Z95" i="2"/>
  <c r="T95" i="2"/>
  <c r="R95" i="2"/>
  <c r="AD94" i="2"/>
  <c r="AB94" i="2"/>
  <c r="Z94" i="2"/>
  <c r="T94" i="2"/>
  <c r="R94" i="2"/>
  <c r="AB93" i="2"/>
  <c r="AD93" i="2" s="1"/>
  <c r="Z93" i="2"/>
  <c r="T93" i="2"/>
  <c r="R93" i="2" s="1"/>
  <c r="AB92" i="2"/>
  <c r="AD92" i="2" s="1"/>
  <c r="Z92" i="2"/>
  <c r="T92" i="2"/>
  <c r="R92" i="2"/>
  <c r="AD91" i="2"/>
  <c r="AB91" i="2"/>
  <c r="Z91" i="2"/>
  <c r="T91" i="2"/>
  <c r="R91" i="2"/>
  <c r="AD90" i="2"/>
  <c r="AB90" i="2"/>
  <c r="Z90" i="2"/>
  <c r="T90" i="2"/>
  <c r="R90" i="2" s="1"/>
  <c r="AB89" i="2"/>
  <c r="AD89" i="2" s="1"/>
  <c r="Z89" i="2"/>
  <c r="T89" i="2"/>
  <c r="R89" i="2" s="1"/>
  <c r="AB88" i="2"/>
  <c r="AD88" i="2" s="1"/>
  <c r="Z88" i="2"/>
  <c r="T88" i="2"/>
  <c r="R88" i="2"/>
  <c r="AD87" i="2"/>
  <c r="AB87" i="2"/>
  <c r="Z87" i="2"/>
  <c r="T87" i="2"/>
  <c r="R87" i="2"/>
  <c r="AD86" i="2"/>
  <c r="AB86" i="2"/>
  <c r="Z86" i="2"/>
  <c r="T86" i="2"/>
  <c r="R86" i="2" s="1"/>
  <c r="AB85" i="2"/>
  <c r="AD85" i="2" s="1"/>
  <c r="Z85" i="2"/>
  <c r="T85" i="2"/>
  <c r="R85" i="2" s="1"/>
  <c r="AB84" i="2"/>
  <c r="AD84" i="2" s="1"/>
  <c r="Z84" i="2"/>
  <c r="T84" i="2"/>
  <c r="R84" i="2"/>
  <c r="AB83" i="2"/>
  <c r="AD83" i="2" s="1"/>
  <c r="Z83" i="2"/>
  <c r="T83" i="2"/>
  <c r="R83" i="2"/>
  <c r="AD82" i="2"/>
  <c r="AB82" i="2"/>
  <c r="Z82" i="2"/>
  <c r="T82" i="2"/>
  <c r="R82" i="2"/>
  <c r="AB81" i="2"/>
  <c r="AD81" i="2" s="1"/>
  <c r="Z81" i="2"/>
  <c r="T81" i="2"/>
  <c r="R81" i="2" s="1"/>
  <c r="AB80" i="2"/>
  <c r="AD80" i="2" s="1"/>
  <c r="Z80" i="2"/>
  <c r="T80" i="2"/>
  <c r="R80" i="2"/>
  <c r="AB79" i="2"/>
  <c r="AD79" i="2" s="1"/>
  <c r="Z79" i="2"/>
  <c r="T79" i="2"/>
  <c r="R79" i="2"/>
  <c r="AD78" i="2"/>
  <c r="AB78" i="2"/>
  <c r="Z78" i="2"/>
  <c r="T78" i="2"/>
  <c r="R78" i="2"/>
  <c r="AB77" i="2"/>
  <c r="AD77" i="2" s="1"/>
  <c r="Z77" i="2"/>
  <c r="T77" i="2"/>
  <c r="R77" i="2" s="1"/>
  <c r="AB76" i="2"/>
  <c r="AD76" i="2" s="1"/>
  <c r="Z76" i="2"/>
  <c r="T76" i="2"/>
  <c r="R76" i="2"/>
  <c r="AD75" i="2"/>
  <c r="AB75" i="2"/>
  <c r="Z75" i="2"/>
  <c r="T75" i="2"/>
  <c r="R75" i="2"/>
  <c r="AD74" i="2"/>
  <c r="AB74" i="2"/>
  <c r="Z74" i="2"/>
  <c r="T74" i="2"/>
  <c r="R74" i="2" s="1"/>
  <c r="AB73" i="2"/>
  <c r="AD73" i="2" s="1"/>
  <c r="Z73" i="2"/>
  <c r="T73" i="2"/>
  <c r="R73" i="2" s="1"/>
  <c r="AB72" i="2"/>
  <c r="AD72" i="2" s="1"/>
  <c r="Z72" i="2"/>
  <c r="T72" i="2"/>
  <c r="R72" i="2"/>
  <c r="AD71" i="2"/>
  <c r="AB71" i="2"/>
  <c r="Z71" i="2"/>
  <c r="T71" i="2"/>
  <c r="R71" i="2"/>
  <c r="AD70" i="2"/>
  <c r="AB70" i="2"/>
  <c r="Z70" i="2"/>
  <c r="T70" i="2"/>
  <c r="R70" i="2" s="1"/>
  <c r="AB69" i="2"/>
  <c r="AD69" i="2" s="1"/>
  <c r="Z69" i="2"/>
  <c r="T69" i="2"/>
  <c r="R69" i="2" s="1"/>
  <c r="AB68" i="2"/>
  <c r="AD68" i="2" s="1"/>
  <c r="Z68" i="2"/>
  <c r="T68" i="2"/>
  <c r="R68" i="2"/>
  <c r="AB67" i="2"/>
  <c r="AD67" i="2" s="1"/>
  <c r="Z67" i="2"/>
  <c r="T67" i="2"/>
  <c r="R67" i="2"/>
  <c r="AD66" i="2"/>
  <c r="AB66" i="2"/>
  <c r="Z66" i="2"/>
  <c r="T66" i="2"/>
  <c r="R66" i="2"/>
  <c r="AB65" i="2"/>
  <c r="AD65" i="2" s="1"/>
  <c r="Z65" i="2"/>
  <c r="T65" i="2"/>
  <c r="R65" i="2" s="1"/>
  <c r="AB64" i="2"/>
  <c r="AD64" i="2" s="1"/>
  <c r="Z64" i="2"/>
  <c r="T64" i="2"/>
  <c r="R64" i="2"/>
  <c r="AB63" i="2"/>
  <c r="AD63" i="2" s="1"/>
  <c r="Z63" i="2"/>
  <c r="T63" i="2"/>
  <c r="R63" i="2"/>
  <c r="AD62" i="2"/>
  <c r="AB62" i="2"/>
  <c r="Z62" i="2"/>
  <c r="T62" i="2"/>
  <c r="R62" i="2"/>
  <c r="AB61" i="2"/>
  <c r="AD61" i="2" s="1"/>
  <c r="Z61" i="2"/>
  <c r="T61" i="2"/>
  <c r="R61" i="2" s="1"/>
  <c r="AB60" i="2"/>
  <c r="AD60" i="2" s="1"/>
  <c r="Z60" i="2"/>
  <c r="T60" i="2"/>
  <c r="R60" i="2"/>
  <c r="AD59" i="2"/>
  <c r="AB59" i="2"/>
  <c r="Z59" i="2"/>
  <c r="T59" i="2"/>
  <c r="R59" i="2"/>
  <c r="AD58" i="2"/>
  <c r="AB58" i="2"/>
  <c r="Z58" i="2"/>
  <c r="T58" i="2"/>
  <c r="R58" i="2" s="1"/>
  <c r="AB57" i="2"/>
  <c r="AD57" i="2" s="1"/>
  <c r="Z57" i="2"/>
  <c r="T57" i="2"/>
  <c r="R57" i="2" s="1"/>
  <c r="AB56" i="2"/>
  <c r="AD56" i="2" s="1"/>
  <c r="Z56" i="2"/>
  <c r="T56" i="2"/>
  <c r="R56" i="2"/>
  <c r="AD55" i="2"/>
  <c r="AB55" i="2"/>
  <c r="Z55" i="2"/>
  <c r="T55" i="2"/>
  <c r="R55" i="2"/>
  <c r="AD54" i="2"/>
  <c r="AB54" i="2"/>
  <c r="Z54" i="2"/>
  <c r="T54" i="2"/>
  <c r="R54" i="2" s="1"/>
  <c r="AB53" i="2"/>
  <c r="AD53" i="2" s="1"/>
  <c r="Z53" i="2"/>
  <c r="T53" i="2"/>
  <c r="R53" i="2" s="1"/>
  <c r="AB52" i="2"/>
  <c r="AD52" i="2" s="1"/>
  <c r="Z52" i="2"/>
  <c r="T52" i="2"/>
  <c r="R52" i="2"/>
  <c r="AB51" i="2"/>
  <c r="AD51" i="2" s="1"/>
  <c r="Z51" i="2"/>
  <c r="T51" i="2"/>
  <c r="R51" i="2"/>
  <c r="AD50" i="2"/>
  <c r="AB50" i="2"/>
  <c r="Z50" i="2"/>
  <c r="T50" i="2"/>
  <c r="R50" i="2"/>
  <c r="AB49" i="2"/>
  <c r="AD49" i="2" s="1"/>
  <c r="Z49" i="2"/>
  <c r="T49" i="2"/>
  <c r="R49" i="2" s="1"/>
  <c r="AB48" i="2"/>
  <c r="AD48" i="2" s="1"/>
  <c r="Z48" i="2"/>
  <c r="T48" i="2"/>
  <c r="R48" i="2"/>
  <c r="AB47" i="2"/>
  <c r="AD47" i="2" s="1"/>
  <c r="Z47" i="2"/>
  <c r="T47" i="2"/>
  <c r="R47" i="2"/>
  <c r="AD46" i="2"/>
  <c r="AB46" i="2"/>
  <c r="Z46" i="2"/>
  <c r="T46" i="2"/>
  <c r="R46" i="2"/>
  <c r="AB45" i="2"/>
  <c r="AD45" i="2" s="1"/>
  <c r="Z45" i="2"/>
  <c r="T45" i="2"/>
  <c r="R45" i="2" s="1"/>
  <c r="AB44" i="2"/>
  <c r="AD44" i="2" s="1"/>
  <c r="Z44" i="2"/>
  <c r="T44" i="2"/>
  <c r="R44" i="2"/>
  <c r="AD43" i="2"/>
  <c r="AB43" i="2"/>
  <c r="Z43" i="2"/>
  <c r="T43" i="2"/>
  <c r="R43" i="2"/>
  <c r="AD42" i="2"/>
  <c r="AB42" i="2"/>
  <c r="Z42" i="2"/>
  <c r="T42" i="2"/>
  <c r="R42" i="2" s="1"/>
  <c r="AB41" i="2"/>
  <c r="AD41" i="2" s="1"/>
  <c r="Z41" i="2"/>
  <c r="T41" i="2"/>
  <c r="R41" i="2" s="1"/>
  <c r="AB40" i="2"/>
  <c r="AD40" i="2" s="1"/>
  <c r="Z40" i="2"/>
  <c r="T40" i="2"/>
  <c r="R40" i="2"/>
  <c r="AD39" i="2"/>
  <c r="AB39" i="2"/>
  <c r="Z39" i="2"/>
  <c r="T39" i="2"/>
  <c r="R39" i="2"/>
  <c r="AD38" i="2"/>
  <c r="AB38" i="2"/>
  <c r="Z38" i="2"/>
  <c r="T38" i="2"/>
  <c r="R38" i="2" s="1"/>
  <c r="AB37" i="2"/>
  <c r="AD37" i="2" s="1"/>
  <c r="Z37" i="2"/>
  <c r="T37" i="2"/>
  <c r="R37" i="2" s="1"/>
  <c r="AB36" i="2"/>
  <c r="AD36" i="2" s="1"/>
  <c r="Z36" i="2"/>
  <c r="T36" i="2"/>
  <c r="R36" i="2"/>
  <c r="AB35" i="2"/>
  <c r="AD35" i="2" s="1"/>
  <c r="Z35" i="2"/>
  <c r="T35" i="2"/>
  <c r="R35" i="2"/>
  <c r="AD34" i="2"/>
  <c r="AB34" i="2"/>
  <c r="Z34" i="2"/>
  <c r="T34" i="2"/>
  <c r="R34" i="2"/>
  <c r="AB33" i="2"/>
  <c r="AD33" i="2" s="1"/>
  <c r="Z33" i="2"/>
  <c r="T33" i="2"/>
  <c r="R33" i="2" s="1"/>
  <c r="AB32" i="2"/>
  <c r="AD32" i="2" s="1"/>
  <c r="Z32" i="2"/>
  <c r="T32" i="2"/>
  <c r="R32" i="2"/>
  <c r="AB31" i="2"/>
  <c r="AD31" i="2" s="1"/>
  <c r="Z31" i="2"/>
  <c r="T31" i="2"/>
  <c r="R31" i="2"/>
  <c r="AD30" i="2"/>
  <c r="AB30" i="2"/>
  <c r="Z30" i="2"/>
  <c r="T30" i="2"/>
  <c r="R30" i="2"/>
  <c r="AB29" i="2"/>
  <c r="AD29" i="2" s="1"/>
  <c r="Z29" i="2"/>
  <c r="T29" i="2"/>
  <c r="R29" i="2" s="1"/>
  <c r="AB28" i="2"/>
  <c r="AD28" i="2" s="1"/>
  <c r="Z28" i="2"/>
  <c r="T28" i="2"/>
  <c r="R28" i="2"/>
  <c r="AD27" i="2"/>
  <c r="AB27" i="2"/>
  <c r="Z27" i="2"/>
  <c r="T27" i="2"/>
  <c r="R27" i="2"/>
  <c r="AD26" i="2"/>
  <c r="AB26" i="2"/>
  <c r="Z26" i="2"/>
  <c r="T26" i="2"/>
  <c r="R26" i="2" s="1"/>
  <c r="AB25" i="2"/>
  <c r="AD25" i="2" s="1"/>
  <c r="Z25" i="2"/>
  <c r="T25" i="2"/>
  <c r="R25" i="2" s="1"/>
  <c r="AB24" i="2"/>
  <c r="AD24" i="2" s="1"/>
  <c r="Z24" i="2"/>
  <c r="T24" i="2"/>
  <c r="R24" i="2"/>
  <c r="AD23" i="2"/>
  <c r="AB23" i="2"/>
  <c r="Z23" i="2"/>
  <c r="T23" i="2"/>
  <c r="R23" i="2"/>
  <c r="AD22" i="2"/>
  <c r="AB22" i="2"/>
  <c r="Z22" i="2"/>
  <c r="T22" i="2"/>
  <c r="R22" i="2" s="1"/>
  <c r="AB21" i="2"/>
  <c r="Z21" i="2"/>
  <c r="T21" i="2"/>
  <c r="R21" i="2" s="1"/>
  <c r="AD20" i="2"/>
  <c r="AB20" i="2"/>
  <c r="Z20" i="2"/>
  <c r="V20" i="2"/>
  <c r="AP239" i="3" s="1"/>
  <c r="AP237" i="3" s="1"/>
  <c r="T20" i="2"/>
  <c r="AD19" i="2"/>
  <c r="AB19" i="2"/>
  <c r="Z19" i="2"/>
  <c r="V19" i="2"/>
  <c r="T19" i="2"/>
  <c r="AD18" i="2"/>
  <c r="AB18" i="2"/>
  <c r="Z18" i="2"/>
  <c r="V18" i="2"/>
  <c r="T18" i="2"/>
  <c r="AD17" i="2"/>
  <c r="AB17" i="2"/>
  <c r="Z17" i="2"/>
  <c r="V17" i="2"/>
  <c r="X1161" i="2" s="1"/>
  <c r="T17" i="2"/>
  <c r="AD16" i="2"/>
  <c r="AB16" i="2"/>
  <c r="Z16" i="2"/>
  <c r="V16" i="2"/>
  <c r="Z300" i="3" s="1"/>
  <c r="T16" i="2"/>
  <c r="AD15" i="2"/>
  <c r="AB15" i="2"/>
  <c r="Z15" i="2"/>
  <c r="V15" i="2"/>
  <c r="T15" i="2"/>
  <c r="AD14" i="2"/>
  <c r="AB14" i="2"/>
  <c r="Z14" i="2"/>
  <c r="V14" i="2"/>
  <c r="T14" i="2"/>
  <c r="AD13" i="2"/>
  <c r="AB13" i="2"/>
  <c r="Z13" i="2"/>
  <c r="V13" i="2"/>
  <c r="T13" i="2"/>
  <c r="AD12" i="2"/>
  <c r="AB12" i="2"/>
  <c r="Z12" i="2"/>
  <c r="V12" i="2"/>
  <c r="J206" i="3" s="1"/>
  <c r="T12" i="2"/>
  <c r="AD11" i="2"/>
  <c r="AB11" i="2"/>
  <c r="Z11" i="2"/>
  <c r="V11" i="2"/>
  <c r="X939" i="2" s="1"/>
  <c r="T11" i="2"/>
  <c r="B4" i="2"/>
  <c r="AE38" i="1"/>
  <c r="AE37" i="1"/>
  <c r="AE36" i="1"/>
  <c r="AE35" i="1"/>
  <c r="AE34" i="1"/>
  <c r="AE33" i="1"/>
  <c r="AE32" i="1"/>
  <c r="AW26" i="1"/>
  <c r="AW25" i="1"/>
  <c r="AW24" i="1"/>
  <c r="AW23" i="1"/>
  <c r="T23" i="1"/>
  <c r="Z2" i="2" s="1"/>
  <c r="AW22" i="1"/>
  <c r="AW21" i="1"/>
  <c r="AW20" i="1"/>
  <c r="AW19" i="1"/>
  <c r="AW18" i="1"/>
  <c r="AW17" i="1"/>
  <c r="BA3" i="1"/>
  <c r="BA12" i="1" s="1"/>
  <c r="BD18" i="1" s="1"/>
  <c r="AY69" i="3" l="1"/>
  <c r="BE139" i="3"/>
  <c r="BE145" i="3"/>
  <c r="BB141" i="3"/>
  <c r="R12" i="2"/>
  <c r="R16" i="2"/>
  <c r="R20" i="2"/>
  <c r="R14" i="2"/>
  <c r="R18" i="2"/>
  <c r="R11" i="2"/>
  <c r="R13" i="2"/>
  <c r="R15" i="2"/>
  <c r="R17" i="2"/>
  <c r="R19" i="2"/>
  <c r="BE122" i="3"/>
  <c r="BF121" i="3"/>
  <c r="BD120" i="3"/>
  <c r="BF119" i="3"/>
  <c r="BG118" i="3"/>
  <c r="BG117" i="3"/>
  <c r="BE116" i="3"/>
  <c r="BG115" i="3"/>
  <c r="BD114" i="3"/>
  <c r="BD113" i="3"/>
  <c r="BG112" i="3"/>
  <c r="BE111" i="3"/>
  <c r="BF110" i="3"/>
  <c r="BF109" i="3"/>
  <c r="BE108" i="3"/>
  <c r="BG107" i="3"/>
  <c r="BD106" i="3"/>
  <c r="BD105" i="3"/>
  <c r="BG104" i="3"/>
  <c r="BD122" i="3"/>
  <c r="BE121" i="3"/>
  <c r="BG120" i="3"/>
  <c r="BE119" i="3"/>
  <c r="BF118" i="3"/>
  <c r="BF117" i="3"/>
  <c r="BD116" i="3"/>
  <c r="BF115" i="3"/>
  <c r="BG114" i="3"/>
  <c r="BG113" i="3"/>
  <c r="BF112" i="3"/>
  <c r="BD111" i="3"/>
  <c r="BE110" i="3"/>
  <c r="BE109" i="3"/>
  <c r="BD108" i="3"/>
  <c r="BF107" i="3"/>
  <c r="BG106" i="3"/>
  <c r="BG105" i="3"/>
  <c r="BF104" i="3"/>
  <c r="BD103" i="3"/>
  <c r="BD102" i="3"/>
  <c r="BD101" i="3"/>
  <c r="BF100" i="3"/>
  <c r="BF99" i="3"/>
  <c r="BG122" i="3"/>
  <c r="BB122" i="3" s="1"/>
  <c r="BD121" i="3"/>
  <c r="AZ121" i="3" s="1"/>
  <c r="BF120" i="3"/>
  <c r="BA120" i="3" s="1"/>
  <c r="BD119" i="3"/>
  <c r="BE118" i="3"/>
  <c r="BE117" i="3"/>
  <c r="BG116" i="3"/>
  <c r="BE115" i="3"/>
  <c r="BF114" i="3"/>
  <c r="BF113" i="3"/>
  <c r="BE112" i="3"/>
  <c r="BG111" i="3"/>
  <c r="BD110" i="3"/>
  <c r="BD109" i="3"/>
  <c r="BG108" i="3"/>
  <c r="BE107" i="3"/>
  <c r="BF106" i="3"/>
  <c r="BA106" i="3" s="1"/>
  <c r="BF105" i="3"/>
  <c r="BE104" i="3"/>
  <c r="BG103" i="3"/>
  <c r="BG102" i="3"/>
  <c r="BG101" i="3"/>
  <c r="BB101" i="3" s="1"/>
  <c r="BE100" i="3"/>
  <c r="BE99" i="3"/>
  <c r="BF122" i="3"/>
  <c r="BG121" i="3"/>
  <c r="BB121" i="3" s="1"/>
  <c r="BE120" i="3"/>
  <c r="AZ120" i="3" s="1"/>
  <c r="BG119" i="3"/>
  <c r="BD118" i="3"/>
  <c r="BB118" i="3" s="1"/>
  <c r="BD117" i="3"/>
  <c r="AZ117" i="3" s="1"/>
  <c r="BF116" i="3"/>
  <c r="BA116" i="3" s="1"/>
  <c r="BD115" i="3"/>
  <c r="BG109" i="3"/>
  <c r="BD107" i="3"/>
  <c r="BD104" i="3"/>
  <c r="BB104" i="3" s="1"/>
  <c r="BF102" i="3"/>
  <c r="BD99" i="3"/>
  <c r="BD112" i="3"/>
  <c r="BB112" i="3" s="1"/>
  <c r="BE106" i="3"/>
  <c r="AZ106" i="3" s="1"/>
  <c r="BE102" i="3"/>
  <c r="BG100" i="3"/>
  <c r="BE114" i="3"/>
  <c r="BF111" i="3"/>
  <c r="BA111" i="3" s="1"/>
  <c r="BF108" i="3"/>
  <c r="BE105" i="3"/>
  <c r="BF103" i="3"/>
  <c r="BA103" i="3" s="1"/>
  <c r="BF101" i="3"/>
  <c r="BA101" i="3" s="1"/>
  <c r="BD100" i="3"/>
  <c r="BG99" i="3"/>
  <c r="BE113" i="3"/>
  <c r="BE103" i="3"/>
  <c r="AZ103" i="3" s="1"/>
  <c r="BG110" i="3"/>
  <c r="BE101" i="3"/>
  <c r="AZ101" i="3" s="1"/>
  <c r="AD21" i="2"/>
  <c r="AZ141" i="3"/>
  <c r="X93" i="2"/>
  <c r="X137" i="2"/>
  <c r="X201" i="2"/>
  <c r="X275" i="2"/>
  <c r="X435" i="2"/>
  <c r="X531" i="2"/>
  <c r="X731" i="2"/>
  <c r="X1359" i="2"/>
  <c r="X57" i="2"/>
  <c r="X67" i="2"/>
  <c r="X77" i="2"/>
  <c r="X121" i="2"/>
  <c r="X131" i="2"/>
  <c r="X141" i="2"/>
  <c r="X185" i="2"/>
  <c r="X195" i="2"/>
  <c r="X205" i="2"/>
  <c r="X249" i="2"/>
  <c r="X259" i="2"/>
  <c r="X269" i="2"/>
  <c r="X313" i="2"/>
  <c r="X323" i="2"/>
  <c r="X333" i="2"/>
  <c r="X347" i="2"/>
  <c r="X379" i="2"/>
  <c r="X411" i="2"/>
  <c r="X443" i="2"/>
  <c r="X475" i="2"/>
  <c r="X507" i="2"/>
  <c r="X539" i="2"/>
  <c r="X571" i="2"/>
  <c r="X597" i="2"/>
  <c r="X611" i="2"/>
  <c r="X699" i="2"/>
  <c r="X725" i="2"/>
  <c r="X739" i="2"/>
  <c r="X879" i="2"/>
  <c r="X945" i="2"/>
  <c r="X1135" i="2"/>
  <c r="X73" i="2"/>
  <c r="X157" i="2"/>
  <c r="X211" i="2"/>
  <c r="X265" i="2"/>
  <c r="X329" i="2"/>
  <c r="X371" i="2"/>
  <c r="X467" i="2"/>
  <c r="X563" i="2"/>
  <c r="X643" i="2"/>
  <c r="X771" i="2"/>
  <c r="X16" i="2"/>
  <c r="AH311" i="3"/>
  <c r="AH173" i="3"/>
  <c r="AH171" i="3" s="1"/>
  <c r="AH272" i="3"/>
  <c r="AH322" i="3"/>
  <c r="X51" i="2"/>
  <c r="X61" i="2"/>
  <c r="X105" i="2"/>
  <c r="X115" i="2"/>
  <c r="X125" i="2"/>
  <c r="X169" i="2"/>
  <c r="X179" i="2"/>
  <c r="X189" i="2"/>
  <c r="X233" i="2"/>
  <c r="X243" i="2"/>
  <c r="X253" i="2"/>
  <c r="X297" i="2"/>
  <c r="X307" i="2"/>
  <c r="X317" i="2"/>
  <c r="X355" i="2"/>
  <c r="X387" i="2"/>
  <c r="X419" i="2"/>
  <c r="X451" i="2"/>
  <c r="X483" i="2"/>
  <c r="X515" i="2"/>
  <c r="X547" i="2"/>
  <c r="X579" i="2"/>
  <c r="X667" i="2"/>
  <c r="X693" i="2"/>
  <c r="X707" i="2"/>
  <c r="X803" i="2"/>
  <c r="X849" i="2"/>
  <c r="AD322" i="3"/>
  <c r="AD206" i="3"/>
  <c r="AD204" i="3" s="1"/>
  <c r="AD173" i="3"/>
  <c r="AD171" i="3" s="1"/>
  <c r="X83" i="2"/>
  <c r="X147" i="2"/>
  <c r="X221" i="2"/>
  <c r="X285" i="2"/>
  <c r="X339" i="2"/>
  <c r="X403" i="2"/>
  <c r="X499" i="2"/>
  <c r="X603" i="2"/>
  <c r="X629" i="2"/>
  <c r="X757" i="2"/>
  <c r="X999" i="2"/>
  <c r="X2441" i="2"/>
  <c r="X2426" i="2"/>
  <c r="X2298" i="2"/>
  <c r="X2170" i="2"/>
  <c r="X2036" i="2"/>
  <c r="X2004" i="2"/>
  <c r="X1972" i="2"/>
  <c r="X1953" i="2"/>
  <c r="X1937" i="2"/>
  <c r="X1921" i="2"/>
  <c r="X1905" i="2"/>
  <c r="X1889" i="2"/>
  <c r="X1873" i="2"/>
  <c r="X1857" i="2"/>
  <c r="X1841" i="2"/>
  <c r="X1825" i="2"/>
  <c r="X1809" i="2"/>
  <c r="X1793" i="2"/>
  <c r="X1777" i="2"/>
  <c r="X1761" i="2"/>
  <c r="X1745" i="2"/>
  <c r="X1729" i="2"/>
  <c r="X1713" i="2"/>
  <c r="X1697" i="2"/>
  <c r="X1681" i="2"/>
  <c r="X1665" i="2"/>
  <c r="X1649" i="2"/>
  <c r="X1633" i="2"/>
  <c r="X1617" i="2"/>
  <c r="X1601" i="2"/>
  <c r="X1585" i="2"/>
  <c r="X1569" i="2"/>
  <c r="X1553" i="2"/>
  <c r="X1537" i="2"/>
  <c r="X1521" i="2"/>
  <c r="X1505" i="2"/>
  <c r="X1489" i="2"/>
  <c r="X1473" i="2"/>
  <c r="X1457" i="2"/>
  <c r="X1441" i="2"/>
  <c r="X1425" i="2"/>
  <c r="X1409" i="2"/>
  <c r="X1393" i="2"/>
  <c r="X1377" i="2"/>
  <c r="X1361" i="2"/>
  <c r="X1345" i="2"/>
  <c r="X1329" i="2"/>
  <c r="X1313" i="2"/>
  <c r="X1297" i="2"/>
  <c r="X1281" i="2"/>
  <c r="X1265" i="2"/>
  <c r="X1249" i="2"/>
  <c r="X1233" i="2"/>
  <c r="X1217" i="2"/>
  <c r="X1201" i="2"/>
  <c r="X1185" i="2"/>
  <c r="X1169" i="2"/>
  <c r="X1153" i="2"/>
  <c r="X1137" i="2"/>
  <c r="X1121" i="2"/>
  <c r="X1105" i="2"/>
  <c r="X1089" i="2"/>
  <c r="X1073" i="2"/>
  <c r="X1057" i="2"/>
  <c r="X1041" i="2"/>
  <c r="X1025" i="2"/>
  <c r="X1009" i="2"/>
  <c r="X991" i="2"/>
  <c r="X985" i="2"/>
  <c r="X979" i="2"/>
  <c r="X959" i="2"/>
  <c r="X953" i="2"/>
  <c r="X947" i="2"/>
  <c r="X927" i="2"/>
  <c r="X921" i="2"/>
  <c r="X915" i="2"/>
  <c r="X895" i="2"/>
  <c r="X889" i="2"/>
  <c r="X2402" i="2"/>
  <c r="X2234" i="2"/>
  <c r="X1986" i="2"/>
  <c r="X1961" i="2"/>
  <c r="X1951" i="2"/>
  <c r="X1911" i="2"/>
  <c r="X1897" i="2"/>
  <c r="X1887" i="2"/>
  <c r="X1847" i="2"/>
  <c r="X1833" i="2"/>
  <c r="X1823" i="2"/>
  <c r="X1783" i="2"/>
  <c r="X1769" i="2"/>
  <c r="X1759" i="2"/>
  <c r="X1719" i="2"/>
  <c r="X1705" i="2"/>
  <c r="X1695" i="2"/>
  <c r="X1655" i="2"/>
  <c r="X1641" i="2"/>
  <c r="X1631" i="2"/>
  <c r="X1591" i="2"/>
  <c r="X1577" i="2"/>
  <c r="X1567" i="2"/>
  <c r="X1527" i="2"/>
  <c r="X1513" i="2"/>
  <c r="X1503" i="2"/>
  <c r="X1463" i="2"/>
  <c r="X1449" i="2"/>
  <c r="X1439" i="2"/>
  <c r="X1399" i="2"/>
  <c r="X1385" i="2"/>
  <c r="X1375" i="2"/>
  <c r="X1335" i="2"/>
  <c r="X1321" i="2"/>
  <c r="X1311" i="2"/>
  <c r="X1271" i="2"/>
  <c r="X1257" i="2"/>
  <c r="X1247" i="2"/>
  <c r="X1207" i="2"/>
  <c r="X1193" i="2"/>
  <c r="X1183" i="2"/>
  <c r="X1143" i="2"/>
  <c r="X1129" i="2"/>
  <c r="X1119" i="2"/>
  <c r="X1079" i="2"/>
  <c r="X1065" i="2"/>
  <c r="X1055" i="2"/>
  <c r="X1015" i="2"/>
  <c r="X1001" i="2"/>
  <c r="X995" i="2"/>
  <c r="X967" i="2"/>
  <c r="X961" i="2"/>
  <c r="X951" i="2"/>
  <c r="X923" i="2"/>
  <c r="X913" i="2"/>
  <c r="X907" i="2"/>
  <c r="X871" i="2"/>
  <c r="X865" i="2"/>
  <c r="X859" i="2"/>
  <c r="X839" i="2"/>
  <c r="X833" i="2"/>
  <c r="X827" i="2"/>
  <c r="X807" i="2"/>
  <c r="X801" i="2"/>
  <c r="X795" i="2"/>
  <c r="X778" i="2"/>
  <c r="X776" i="2"/>
  <c r="X774" i="2"/>
  <c r="X772" i="2"/>
  <c r="X770" i="2"/>
  <c r="X768" i="2"/>
  <c r="X766" i="2"/>
  <c r="X764" i="2"/>
  <c r="X762" i="2"/>
  <c r="X760" i="2"/>
  <c r="X758" i="2"/>
  <c r="X756" i="2"/>
  <c r="X754" i="2"/>
  <c r="X752" i="2"/>
  <c r="X750" i="2"/>
  <c r="X748" i="2"/>
  <c r="X746" i="2"/>
  <c r="X744" i="2"/>
  <c r="X742" i="2"/>
  <c r="X740" i="2"/>
  <c r="X738" i="2"/>
  <c r="X736" i="2"/>
  <c r="X734" i="2"/>
  <c r="X732" i="2"/>
  <c r="X730" i="2"/>
  <c r="X728" i="2"/>
  <c r="X726" i="2"/>
  <c r="X724" i="2"/>
  <c r="X722" i="2"/>
  <c r="X720" i="2"/>
  <c r="X718" i="2"/>
  <c r="X716" i="2"/>
  <c r="X714" i="2"/>
  <c r="X712" i="2"/>
  <c r="X710" i="2"/>
  <c r="X708" i="2"/>
  <c r="X706" i="2"/>
  <c r="X704" i="2"/>
  <c r="X702" i="2"/>
  <c r="X700" i="2"/>
  <c r="X698" i="2"/>
  <c r="X696" i="2"/>
  <c r="X694" i="2"/>
  <c r="X692" i="2"/>
  <c r="X690" i="2"/>
  <c r="X688" i="2"/>
  <c r="X686" i="2"/>
  <c r="X684" i="2"/>
  <c r="X682" i="2"/>
  <c r="X680" i="2"/>
  <c r="X678" i="2"/>
  <c r="X676" i="2"/>
  <c r="X674" i="2"/>
  <c r="X672" i="2"/>
  <c r="X670" i="2"/>
  <c r="X668" i="2"/>
  <c r="X666" i="2"/>
  <c r="X664" i="2"/>
  <c r="X662" i="2"/>
  <c r="X660" i="2"/>
  <c r="X658" i="2"/>
  <c r="X656" i="2"/>
  <c r="X654" i="2"/>
  <c r="X652" i="2"/>
  <c r="X650" i="2"/>
  <c r="X648" i="2"/>
  <c r="X646" i="2"/>
  <c r="X644" i="2"/>
  <c r="X642" i="2"/>
  <c r="X640" i="2"/>
  <c r="X638" i="2"/>
  <c r="X636" i="2"/>
  <c r="X634" i="2"/>
  <c r="X632" i="2"/>
  <c r="X630" i="2"/>
  <c r="X628" i="2"/>
  <c r="X626" i="2"/>
  <c r="X624" i="2"/>
  <c r="X622" i="2"/>
  <c r="X620" i="2"/>
  <c r="X618" i="2"/>
  <c r="X616" i="2"/>
  <c r="X614" i="2"/>
  <c r="X612" i="2"/>
  <c r="X610" i="2"/>
  <c r="X608" i="2"/>
  <c r="X606" i="2"/>
  <c r="X604" i="2"/>
  <c r="X602" i="2"/>
  <c r="X600" i="2"/>
  <c r="X598" i="2"/>
  <c r="X596" i="2"/>
  <c r="X594" i="2"/>
  <c r="X592" i="2"/>
  <c r="X590" i="2"/>
  <c r="X588" i="2"/>
  <c r="X586" i="2"/>
  <c r="X584" i="2"/>
  <c r="X582" i="2"/>
  <c r="X580" i="2"/>
  <c r="X578" i="2"/>
  <c r="X576" i="2"/>
  <c r="X574" i="2"/>
  <c r="X2362" i="2"/>
  <c r="X2146" i="2"/>
  <c r="X2020" i="2"/>
  <c r="X2002" i="2"/>
  <c r="X1927" i="2"/>
  <c r="X1913" i="2"/>
  <c r="X1895" i="2"/>
  <c r="X1839" i="2"/>
  <c r="X1817" i="2"/>
  <c r="X1807" i="2"/>
  <c r="X1751" i="2"/>
  <c r="X1737" i="2"/>
  <c r="X1727" i="2"/>
  <c r="X1671" i="2"/>
  <c r="X1657" i="2"/>
  <c r="X1639" i="2"/>
  <c r="X1583" i="2"/>
  <c r="X1561" i="2"/>
  <c r="X1551" i="2"/>
  <c r="X1495" i="2"/>
  <c r="X1481" i="2"/>
  <c r="X1471" i="2"/>
  <c r="X1415" i="2"/>
  <c r="X1401" i="2"/>
  <c r="X1383" i="2"/>
  <c r="X1327" i="2"/>
  <c r="X1305" i="2"/>
  <c r="X1295" i="2"/>
  <c r="X1239" i="2"/>
  <c r="X1225" i="2"/>
  <c r="X1215" i="2"/>
  <c r="X1159" i="2"/>
  <c r="X1145" i="2"/>
  <c r="X1127" i="2"/>
  <c r="X1071" i="2"/>
  <c r="X1049" i="2"/>
  <c r="X1039" i="2"/>
  <c r="X987" i="2"/>
  <c r="X977" i="2"/>
  <c r="X971" i="2"/>
  <c r="X935" i="2"/>
  <c r="X929" i="2"/>
  <c r="X911" i="2"/>
  <c r="X867" i="2"/>
  <c r="X857" i="2"/>
  <c r="X851" i="2"/>
  <c r="X823" i="2"/>
  <c r="X817" i="2"/>
  <c r="X811" i="2"/>
  <c r="X783" i="2"/>
  <c r="X777" i="2"/>
  <c r="X769" i="2"/>
  <c r="X761" i="2"/>
  <c r="X753" i="2"/>
  <c r="X745" i="2"/>
  <c r="X737" i="2"/>
  <c r="X729" i="2"/>
  <c r="X721" i="2"/>
  <c r="X713" i="2"/>
  <c r="X705" i="2"/>
  <c r="X697" i="2"/>
  <c r="X689" i="2"/>
  <c r="X681" i="2"/>
  <c r="X673" i="2"/>
  <c r="X665" i="2"/>
  <c r="X657" i="2"/>
  <c r="X649" i="2"/>
  <c r="X641" i="2"/>
  <c r="X633" i="2"/>
  <c r="X625" i="2"/>
  <c r="X617" i="2"/>
  <c r="X609" i="2"/>
  <c r="X601" i="2"/>
  <c r="X593" i="2"/>
  <c r="X585" i="2"/>
  <c r="X577" i="2"/>
  <c r="X572" i="2"/>
  <c r="X570" i="2"/>
  <c r="X568" i="2"/>
  <c r="X566" i="2"/>
  <c r="X564" i="2"/>
  <c r="X562" i="2"/>
  <c r="X560" i="2"/>
  <c r="X558" i="2"/>
  <c r="X556" i="2"/>
  <c r="X554" i="2"/>
  <c r="X552" i="2"/>
  <c r="X550" i="2"/>
  <c r="X548" i="2"/>
  <c r="X546" i="2"/>
  <c r="X544" i="2"/>
  <c r="X542" i="2"/>
  <c r="X540" i="2"/>
  <c r="X538" i="2"/>
  <c r="X536" i="2"/>
  <c r="X534" i="2"/>
  <c r="X532" i="2"/>
  <c r="X530" i="2"/>
  <c r="X528" i="2"/>
  <c r="X526" i="2"/>
  <c r="X524" i="2"/>
  <c r="X522" i="2"/>
  <c r="X520" i="2"/>
  <c r="X518" i="2"/>
  <c r="X516" i="2"/>
  <c r="X514" i="2"/>
  <c r="X512" i="2"/>
  <c r="X510" i="2"/>
  <c r="X508" i="2"/>
  <c r="X506" i="2"/>
  <c r="X504" i="2"/>
  <c r="X502" i="2"/>
  <c r="X500" i="2"/>
  <c r="X498" i="2"/>
  <c r="X496" i="2"/>
  <c r="X494" i="2"/>
  <c r="X492" i="2"/>
  <c r="X490" i="2"/>
  <c r="X488" i="2"/>
  <c r="X486" i="2"/>
  <c r="X484" i="2"/>
  <c r="X482" i="2"/>
  <c r="X480" i="2"/>
  <c r="X478" i="2"/>
  <c r="X476" i="2"/>
  <c r="X474" i="2"/>
  <c r="X472" i="2"/>
  <c r="X470" i="2"/>
  <c r="X468" i="2"/>
  <c r="X466" i="2"/>
  <c r="X464" i="2"/>
  <c r="X462" i="2"/>
  <c r="X460" i="2"/>
  <c r="X458" i="2"/>
  <c r="X456" i="2"/>
  <c r="X454" i="2"/>
  <c r="X452" i="2"/>
  <c r="X450" i="2"/>
  <c r="X448" i="2"/>
  <c r="X446" i="2"/>
  <c r="X444" i="2"/>
  <c r="X442" i="2"/>
  <c r="X440" i="2"/>
  <c r="X438" i="2"/>
  <c r="X436" i="2"/>
  <c r="X434" i="2"/>
  <c r="X432" i="2"/>
  <c r="X430" i="2"/>
  <c r="X428" i="2"/>
  <c r="X426" i="2"/>
  <c r="X424" i="2"/>
  <c r="X422" i="2"/>
  <c r="X420" i="2"/>
  <c r="X418" i="2"/>
  <c r="X416" i="2"/>
  <c r="X414" i="2"/>
  <c r="X412" i="2"/>
  <c r="X410" i="2"/>
  <c r="X408" i="2"/>
  <c r="X406" i="2"/>
  <c r="X404" i="2"/>
  <c r="X402" i="2"/>
  <c r="X400" i="2"/>
  <c r="X398" i="2"/>
  <c r="X396" i="2"/>
  <c r="X394" i="2"/>
  <c r="X392" i="2"/>
  <c r="X390" i="2"/>
  <c r="X388" i="2"/>
  <c r="X386" i="2"/>
  <c r="X384" i="2"/>
  <c r="X382" i="2"/>
  <c r="X380" i="2"/>
  <c r="X378" i="2"/>
  <c r="X376" i="2"/>
  <c r="X374" i="2"/>
  <c r="X372" i="2"/>
  <c r="X370" i="2"/>
  <c r="X368" i="2"/>
  <c r="X366" i="2"/>
  <c r="X364" i="2"/>
  <c r="X362" i="2"/>
  <c r="X360" i="2"/>
  <c r="X358" i="2"/>
  <c r="X356" i="2"/>
  <c r="X354" i="2"/>
  <c r="X352" i="2"/>
  <c r="X350" i="2"/>
  <c r="X348" i="2"/>
  <c r="X346" i="2"/>
  <c r="X344" i="2"/>
  <c r="X342" i="2"/>
  <c r="X340" i="2"/>
  <c r="X338" i="2"/>
  <c r="X336" i="2"/>
  <c r="X334" i="2"/>
  <c r="X332" i="2"/>
  <c r="X330" i="2"/>
  <c r="X328" i="2"/>
  <c r="X326" i="2"/>
  <c r="X324" i="2"/>
  <c r="X322" i="2"/>
  <c r="X320" i="2"/>
  <c r="X318" i="2"/>
  <c r="X316" i="2"/>
  <c r="X314" i="2"/>
  <c r="X312" i="2"/>
  <c r="X310" i="2"/>
  <c r="X308" i="2"/>
  <c r="X306" i="2"/>
  <c r="X304" i="2"/>
  <c r="X302" i="2"/>
  <c r="X300" i="2"/>
  <c r="X298" i="2"/>
  <c r="X296" i="2"/>
  <c r="X294" i="2"/>
  <c r="X292" i="2"/>
  <c r="X290" i="2"/>
  <c r="X288" i="2"/>
  <c r="X286" i="2"/>
  <c r="X284" i="2"/>
  <c r="X282" i="2"/>
  <c r="X280" i="2"/>
  <c r="X278" i="2"/>
  <c r="X276" i="2"/>
  <c r="X274" i="2"/>
  <c r="X272" i="2"/>
  <c r="X270" i="2"/>
  <c r="X268" i="2"/>
  <c r="X266" i="2"/>
  <c r="X264" i="2"/>
  <c r="X262" i="2"/>
  <c r="X260" i="2"/>
  <c r="X258" i="2"/>
  <c r="X256" i="2"/>
  <c r="X254" i="2"/>
  <c r="X252" i="2"/>
  <c r="X250" i="2"/>
  <c r="X248" i="2"/>
  <c r="X246" i="2"/>
  <c r="X244" i="2"/>
  <c r="X242" i="2"/>
  <c r="X240" i="2"/>
  <c r="X238" i="2"/>
  <c r="X236" i="2"/>
  <c r="X234" i="2"/>
  <c r="X232" i="2"/>
  <c r="X230" i="2"/>
  <c r="X228" i="2"/>
  <c r="X226" i="2"/>
  <c r="X224" i="2"/>
  <c r="X222" i="2"/>
  <c r="X220" i="2"/>
  <c r="X218" i="2"/>
  <c r="X216" i="2"/>
  <c r="X214" i="2"/>
  <c r="X212" i="2"/>
  <c r="X210" i="2"/>
  <c r="X208" i="2"/>
  <c r="X206" i="2"/>
  <c r="X204" i="2"/>
  <c r="X202" i="2"/>
  <c r="X200" i="2"/>
  <c r="X198" i="2"/>
  <c r="X196" i="2"/>
  <c r="X194" i="2"/>
  <c r="X192" i="2"/>
  <c r="X190" i="2"/>
  <c r="X188" i="2"/>
  <c r="X186" i="2"/>
  <c r="X184" i="2"/>
  <c r="X182" i="2"/>
  <c r="X180" i="2"/>
  <c r="X178" i="2"/>
  <c r="X176" i="2"/>
  <c r="X174" i="2"/>
  <c r="X172" i="2"/>
  <c r="X170" i="2"/>
  <c r="X168" i="2"/>
  <c r="X166" i="2"/>
  <c r="X164" i="2"/>
  <c r="X162" i="2"/>
  <c r="X160" i="2"/>
  <c r="X158" i="2"/>
  <c r="X156" i="2"/>
  <c r="X154" i="2"/>
  <c r="X152" i="2"/>
  <c r="X150" i="2"/>
  <c r="X148" i="2"/>
  <c r="X146" i="2"/>
  <c r="X144" i="2"/>
  <c r="X142" i="2"/>
  <c r="X140" i="2"/>
  <c r="X138" i="2"/>
  <c r="X136" i="2"/>
  <c r="X134" i="2"/>
  <c r="X132" i="2"/>
  <c r="X130" i="2"/>
  <c r="X128" i="2"/>
  <c r="X126" i="2"/>
  <c r="X124" i="2"/>
  <c r="X122" i="2"/>
  <c r="X120" i="2"/>
  <c r="X118" i="2"/>
  <c r="X116" i="2"/>
  <c r="X114" i="2"/>
  <c r="X112" i="2"/>
  <c r="X110" i="2"/>
  <c r="X108" i="2"/>
  <c r="X106" i="2"/>
  <c r="X104" i="2"/>
  <c r="X102" i="2"/>
  <c r="X100" i="2"/>
  <c r="X98" i="2"/>
  <c r="X96" i="2"/>
  <c r="X94" i="2"/>
  <c r="X92" i="2"/>
  <c r="X90" i="2"/>
  <c r="X88" i="2"/>
  <c r="X86" i="2"/>
  <c r="X84" i="2"/>
  <c r="X82" i="2"/>
  <c r="X80" i="2"/>
  <c r="X78" i="2"/>
  <c r="X76" i="2"/>
  <c r="X74" i="2"/>
  <c r="X72" i="2"/>
  <c r="X70" i="2"/>
  <c r="X68" i="2"/>
  <c r="X66" i="2"/>
  <c r="X64" i="2"/>
  <c r="X62" i="2"/>
  <c r="X60" i="2"/>
  <c r="X58" i="2"/>
  <c r="X56" i="2"/>
  <c r="X54" i="2"/>
  <c r="X52" i="2"/>
  <c r="X50" i="2"/>
  <c r="F239" i="3"/>
  <c r="F237" i="3" s="1"/>
  <c r="X2338" i="2"/>
  <c r="X2034" i="2"/>
  <c r="X1943" i="2"/>
  <c r="X1929" i="2"/>
  <c r="X1919" i="2"/>
  <c r="X1863" i="2"/>
  <c r="X1849" i="2"/>
  <c r="X2274" i="2"/>
  <c r="X1970" i="2"/>
  <c r="X1967" i="2"/>
  <c r="X1945" i="2"/>
  <c r="X1903" i="2"/>
  <c r="X1775" i="2"/>
  <c r="X1753" i="2"/>
  <c r="X1735" i="2"/>
  <c r="X1663" i="2"/>
  <c r="X1625" i="2"/>
  <c r="X1615" i="2"/>
  <c r="X1543" i="2"/>
  <c r="X1529" i="2"/>
  <c r="X1511" i="2"/>
  <c r="X1431" i="2"/>
  <c r="X1417" i="2"/>
  <c r="X1391" i="2"/>
  <c r="X1319" i="2"/>
  <c r="X1289" i="2"/>
  <c r="X1279" i="2"/>
  <c r="X1199" i="2"/>
  <c r="X1177" i="2"/>
  <c r="X1167" i="2"/>
  <c r="X1095" i="2"/>
  <c r="X1081" i="2"/>
  <c r="X1047" i="2"/>
  <c r="X983" i="2"/>
  <c r="X969" i="2"/>
  <c r="X955" i="2"/>
  <c r="X903" i="2"/>
  <c r="X897" i="2"/>
  <c r="X887" i="2"/>
  <c r="X881" i="2"/>
  <c r="X875" i="2"/>
  <c r="X835" i="2"/>
  <c r="X825" i="2"/>
  <c r="X815" i="2"/>
  <c r="X779" i="2"/>
  <c r="X773" i="2"/>
  <c r="X767" i="2"/>
  <c r="X747" i="2"/>
  <c r="X741" i="2"/>
  <c r="X735" i="2"/>
  <c r="X715" i="2"/>
  <c r="X709" i="2"/>
  <c r="X703" i="2"/>
  <c r="X683" i="2"/>
  <c r="X677" i="2"/>
  <c r="X671" i="2"/>
  <c r="X651" i="2"/>
  <c r="X645" i="2"/>
  <c r="X639" i="2"/>
  <c r="X619" i="2"/>
  <c r="X613" i="2"/>
  <c r="X607" i="2"/>
  <c r="X587" i="2"/>
  <c r="X581" i="2"/>
  <c r="X575" i="2"/>
  <c r="X567" i="2"/>
  <c r="X559" i="2"/>
  <c r="X551" i="2"/>
  <c r="X543" i="2"/>
  <c r="X535" i="2"/>
  <c r="X527" i="2"/>
  <c r="X519" i="2"/>
  <c r="X511" i="2"/>
  <c r="X503" i="2"/>
  <c r="X495" i="2"/>
  <c r="X487" i="2"/>
  <c r="X479" i="2"/>
  <c r="X471" i="2"/>
  <c r="X463" i="2"/>
  <c r="X455" i="2"/>
  <c r="X447" i="2"/>
  <c r="X439" i="2"/>
  <c r="X431" i="2"/>
  <c r="X423" i="2"/>
  <c r="X415" i="2"/>
  <c r="X407" i="2"/>
  <c r="X399" i="2"/>
  <c r="X391" i="2"/>
  <c r="X383" i="2"/>
  <c r="X375" i="2"/>
  <c r="X367" i="2"/>
  <c r="X359" i="2"/>
  <c r="X351" i="2"/>
  <c r="X343" i="2"/>
  <c r="X335" i="2"/>
  <c r="X327" i="2"/>
  <c r="X319" i="2"/>
  <c r="X311" i="2"/>
  <c r="X303" i="2"/>
  <c r="X295" i="2"/>
  <c r="X287" i="2"/>
  <c r="X279" i="2"/>
  <c r="X271" i="2"/>
  <c r="X263" i="2"/>
  <c r="X255" i="2"/>
  <c r="X247" i="2"/>
  <c r="X239" i="2"/>
  <c r="X231" i="2"/>
  <c r="X223" i="2"/>
  <c r="X215" i="2"/>
  <c r="X207" i="2"/>
  <c r="X199" i="2"/>
  <c r="X191" i="2"/>
  <c r="X183" i="2"/>
  <c r="X175" i="2"/>
  <c r="X167" i="2"/>
  <c r="X159" i="2"/>
  <c r="X151" i="2"/>
  <c r="X143" i="2"/>
  <c r="X135" i="2"/>
  <c r="X127" i="2"/>
  <c r="X119" i="2"/>
  <c r="X111" i="2"/>
  <c r="X103" i="2"/>
  <c r="X95" i="2"/>
  <c r="X87" i="2"/>
  <c r="X79" i="2"/>
  <c r="X71" i="2"/>
  <c r="X63" i="2"/>
  <c r="X55" i="2"/>
  <c r="X2210" i="2"/>
  <c r="X1988" i="2"/>
  <c r="X1959" i="2"/>
  <c r="X1855" i="2"/>
  <c r="X1799" i="2"/>
  <c r="X1785" i="2"/>
  <c r="X1767" i="2"/>
  <c r="X1687" i="2"/>
  <c r="X1673" i="2"/>
  <c r="X1647" i="2"/>
  <c r="X1575" i="2"/>
  <c r="X1545" i="2"/>
  <c r="X1535" i="2"/>
  <c r="X1455" i="2"/>
  <c r="X1433" i="2"/>
  <c r="X1423" i="2"/>
  <c r="X1351" i="2"/>
  <c r="X1337" i="2"/>
  <c r="X1303" i="2"/>
  <c r="X1231" i="2"/>
  <c r="X1209" i="2"/>
  <c r="X1191" i="2"/>
  <c r="X1111" i="2"/>
  <c r="X1097" i="2"/>
  <c r="X1087" i="2"/>
  <c r="X1007" i="2"/>
  <c r="X993" i="2"/>
  <c r="X975" i="2"/>
  <c r="X931" i="2"/>
  <c r="X905" i="2"/>
  <c r="X899" i="2"/>
  <c r="X883" i="2"/>
  <c r="X847" i="2"/>
  <c r="X841" i="2"/>
  <c r="X831" i="2"/>
  <c r="X791" i="2"/>
  <c r="X785" i="2"/>
  <c r="X775" i="2"/>
  <c r="X755" i="2"/>
  <c r="X749" i="2"/>
  <c r="X743" i="2"/>
  <c r="X723" i="2"/>
  <c r="X717" i="2"/>
  <c r="X711" i="2"/>
  <c r="X691" i="2"/>
  <c r="X685" i="2"/>
  <c r="X679" i="2"/>
  <c r="X659" i="2"/>
  <c r="X653" i="2"/>
  <c r="X647" i="2"/>
  <c r="X627" i="2"/>
  <c r="X621" i="2"/>
  <c r="X615" i="2"/>
  <c r="X595" i="2"/>
  <c r="X589" i="2"/>
  <c r="X583" i="2"/>
  <c r="X569" i="2"/>
  <c r="X561" i="2"/>
  <c r="X553" i="2"/>
  <c r="X545" i="2"/>
  <c r="X537" i="2"/>
  <c r="X529" i="2"/>
  <c r="X521" i="2"/>
  <c r="X513" i="2"/>
  <c r="X505" i="2"/>
  <c r="X497" i="2"/>
  <c r="X489" i="2"/>
  <c r="X481" i="2"/>
  <c r="X473" i="2"/>
  <c r="X465" i="2"/>
  <c r="X457" i="2"/>
  <c r="X449" i="2"/>
  <c r="X441" i="2"/>
  <c r="X433" i="2"/>
  <c r="X425" i="2"/>
  <c r="X417" i="2"/>
  <c r="X409" i="2"/>
  <c r="X401" i="2"/>
  <c r="X393" i="2"/>
  <c r="X385" i="2"/>
  <c r="X377" i="2"/>
  <c r="X369" i="2"/>
  <c r="X361" i="2"/>
  <c r="X353" i="2"/>
  <c r="X345" i="2"/>
  <c r="X1831" i="2"/>
  <c r="X1801" i="2"/>
  <c r="X1743" i="2"/>
  <c r="X1607" i="2"/>
  <c r="X1593" i="2"/>
  <c r="X1519" i="2"/>
  <c r="X1367" i="2"/>
  <c r="X1353" i="2"/>
  <c r="X1287" i="2"/>
  <c r="X1151" i="2"/>
  <c r="X1113" i="2"/>
  <c r="X1063" i="2"/>
  <c r="X943" i="2"/>
  <c r="X937" i="2"/>
  <c r="X891" i="2"/>
  <c r="X873" i="2"/>
  <c r="X855" i="2"/>
  <c r="X787" i="2"/>
  <c r="X765" i="2"/>
  <c r="X759" i="2"/>
  <c r="X719" i="2"/>
  <c r="X701" i="2"/>
  <c r="X695" i="2"/>
  <c r="X655" i="2"/>
  <c r="X637" i="2"/>
  <c r="X631" i="2"/>
  <c r="X591" i="2"/>
  <c r="X573" i="2"/>
  <c r="X557" i="2"/>
  <c r="X541" i="2"/>
  <c r="X525" i="2"/>
  <c r="X509" i="2"/>
  <c r="X493" i="2"/>
  <c r="X477" i="2"/>
  <c r="X461" i="2"/>
  <c r="X445" i="2"/>
  <c r="X429" i="2"/>
  <c r="X413" i="2"/>
  <c r="X397" i="2"/>
  <c r="X381" i="2"/>
  <c r="X365" i="2"/>
  <c r="X349" i="2"/>
  <c r="X337" i="2"/>
  <c r="X331" i="2"/>
  <c r="X325" i="2"/>
  <c r="X305" i="2"/>
  <c r="X299" i="2"/>
  <c r="X293" i="2"/>
  <c r="X273" i="2"/>
  <c r="X267" i="2"/>
  <c r="X261" i="2"/>
  <c r="X241" i="2"/>
  <c r="X235" i="2"/>
  <c r="X229" i="2"/>
  <c r="X209" i="2"/>
  <c r="X203" i="2"/>
  <c r="X197" i="2"/>
  <c r="X177" i="2"/>
  <c r="X171" i="2"/>
  <c r="X165" i="2"/>
  <c r="X145" i="2"/>
  <c r="X139" i="2"/>
  <c r="X133" i="2"/>
  <c r="X113" i="2"/>
  <c r="X107" i="2"/>
  <c r="X101" i="2"/>
  <c r="X81" i="2"/>
  <c r="X75" i="2"/>
  <c r="X69" i="2"/>
  <c r="X49" i="2"/>
  <c r="X47" i="2"/>
  <c r="X45" i="2"/>
  <c r="X43" i="2"/>
  <c r="X41" i="2"/>
  <c r="X39" i="2"/>
  <c r="X37" i="2"/>
  <c r="X35" i="2"/>
  <c r="X33" i="2"/>
  <c r="X31" i="2"/>
  <c r="X29" i="2"/>
  <c r="X27" i="2"/>
  <c r="X25" i="2"/>
  <c r="X23" i="2"/>
  <c r="X21" i="2"/>
  <c r="X1879" i="2"/>
  <c r="X1865" i="2"/>
  <c r="X1815" i="2"/>
  <c r="X1679" i="2"/>
  <c r="X1609" i="2"/>
  <c r="X1599" i="2"/>
  <c r="X1447" i="2"/>
  <c r="X1881" i="2"/>
  <c r="X1871" i="2"/>
  <c r="X1711" i="2"/>
  <c r="X1689" i="2"/>
  <c r="X1623" i="2"/>
  <c r="X1487" i="2"/>
  <c r="X1465" i="2"/>
  <c r="X1407" i="2"/>
  <c r="X1263" i="2"/>
  <c r="X1241" i="2"/>
  <c r="X1175" i="2"/>
  <c r="X1031" i="2"/>
  <c r="X1017" i="2"/>
  <c r="X963" i="2"/>
  <c r="X843" i="2"/>
  <c r="X809" i="2"/>
  <c r="X799" i="2"/>
  <c r="X751" i="2"/>
  <c r="X733" i="2"/>
  <c r="X727" i="2"/>
  <c r="X687" i="2"/>
  <c r="X669" i="2"/>
  <c r="X663" i="2"/>
  <c r="X623" i="2"/>
  <c r="X605" i="2"/>
  <c r="X599" i="2"/>
  <c r="X565" i="2"/>
  <c r="X549" i="2"/>
  <c r="X533" i="2"/>
  <c r="X517" i="2"/>
  <c r="X501" i="2"/>
  <c r="X485" i="2"/>
  <c r="X469" i="2"/>
  <c r="X453" i="2"/>
  <c r="X437" i="2"/>
  <c r="X421" i="2"/>
  <c r="X405" i="2"/>
  <c r="X389" i="2"/>
  <c r="X373" i="2"/>
  <c r="X357" i="2"/>
  <c r="X341" i="2"/>
  <c r="X321" i="2"/>
  <c r="X315" i="2"/>
  <c r="X309" i="2"/>
  <c r="X289" i="2"/>
  <c r="X283" i="2"/>
  <c r="X277" i="2"/>
  <c r="X257" i="2"/>
  <c r="X251" i="2"/>
  <c r="X245" i="2"/>
  <c r="X225" i="2"/>
  <c r="X219" i="2"/>
  <c r="X213" i="2"/>
  <c r="X193" i="2"/>
  <c r="X187" i="2"/>
  <c r="X181" i="2"/>
  <c r="X161" i="2"/>
  <c r="X155" i="2"/>
  <c r="X149" i="2"/>
  <c r="X129" i="2"/>
  <c r="X123" i="2"/>
  <c r="X117" i="2"/>
  <c r="X97" i="2"/>
  <c r="X91" i="2"/>
  <c r="X85" i="2"/>
  <c r="X65" i="2"/>
  <c r="X59" i="2"/>
  <c r="X53" i="2"/>
  <c r="X48" i="2"/>
  <c r="X46" i="2"/>
  <c r="X44" i="2"/>
  <c r="X42" i="2"/>
  <c r="X40" i="2"/>
  <c r="X38" i="2"/>
  <c r="X36" i="2"/>
  <c r="X34" i="2"/>
  <c r="X32" i="2"/>
  <c r="X30" i="2"/>
  <c r="X28" i="2"/>
  <c r="X26" i="2"/>
  <c r="X24" i="2"/>
  <c r="X22" i="2"/>
  <c r="X20" i="2"/>
  <c r="X13" i="2"/>
  <c r="X919" i="2"/>
  <c r="X2018" i="2"/>
  <c r="X1935" i="2"/>
  <c r="X1791" i="2"/>
  <c r="X1721" i="2"/>
  <c r="X1703" i="2"/>
  <c r="X1559" i="2"/>
  <c r="X1497" i="2"/>
  <c r="X1479" i="2"/>
  <c r="X1343" i="2"/>
  <c r="X1273" i="2"/>
  <c r="X1255" i="2"/>
  <c r="X1103" i="2"/>
  <c r="X1033" i="2"/>
  <c r="X1023" i="2"/>
  <c r="X863" i="2"/>
  <c r="X89" i="2"/>
  <c r="X99" i="2"/>
  <c r="X109" i="2"/>
  <c r="X153" i="2"/>
  <c r="X163" i="2"/>
  <c r="X173" i="2"/>
  <c r="X217" i="2"/>
  <c r="X227" i="2"/>
  <c r="X237" i="2"/>
  <c r="X281" i="2"/>
  <c r="X291" i="2"/>
  <c r="X301" i="2"/>
  <c r="X363" i="2"/>
  <c r="X395" i="2"/>
  <c r="X427" i="2"/>
  <c r="X459" i="2"/>
  <c r="X491" i="2"/>
  <c r="X523" i="2"/>
  <c r="X555" i="2"/>
  <c r="X635" i="2"/>
  <c r="X661" i="2"/>
  <c r="X675" i="2"/>
  <c r="X763" i="2"/>
  <c r="X793" i="2"/>
  <c r="X819" i="2"/>
  <c r="X1223" i="2"/>
  <c r="X1369" i="2"/>
  <c r="R272" i="3"/>
  <c r="R283" i="3" s="1"/>
  <c r="R173" i="3"/>
  <c r="R322" i="3"/>
  <c r="R311" i="3"/>
  <c r="AZ92" i="3"/>
  <c r="BB92" i="3" s="1"/>
  <c r="BE128" i="3"/>
  <c r="BD128" i="3"/>
  <c r="AZ128" i="3" s="1"/>
  <c r="AZ87" i="3"/>
  <c r="BB87" i="3" s="1"/>
  <c r="J204" i="3"/>
  <c r="J322" i="3"/>
  <c r="J272" i="3"/>
  <c r="J276" i="3" s="1"/>
  <c r="J210" i="3" s="1"/>
  <c r="J173" i="3"/>
  <c r="J311" i="3"/>
  <c r="J300" i="3"/>
  <c r="J333" i="3"/>
  <c r="J239" i="3"/>
  <c r="X2211" i="2"/>
  <c r="X2209" i="2"/>
  <c r="X2207" i="2"/>
  <c r="X2205" i="2"/>
  <c r="X2203" i="2"/>
  <c r="X2201" i="2"/>
  <c r="X2199" i="2"/>
  <c r="X2197" i="2"/>
  <c r="X2195" i="2"/>
  <c r="X2193" i="2"/>
  <c r="X2191" i="2"/>
  <c r="X2189" i="2"/>
  <c r="X2187" i="2"/>
  <c r="X2185" i="2"/>
  <c r="X2183" i="2"/>
  <c r="X2181" i="2"/>
  <c r="X2179" i="2"/>
  <c r="X2177" i="2"/>
  <c r="X2175" i="2"/>
  <c r="X2173" i="2"/>
  <c r="X2171" i="2"/>
  <c r="X2169" i="2"/>
  <c r="X2167" i="2"/>
  <c r="X2165" i="2"/>
  <c r="X2163" i="2"/>
  <c r="X2161" i="2"/>
  <c r="X2159" i="2"/>
  <c r="X2157" i="2"/>
  <c r="X2155" i="2"/>
  <c r="X2153" i="2"/>
  <c r="X2151" i="2"/>
  <c r="X2149" i="2"/>
  <c r="X2147" i="2"/>
  <c r="X2145" i="2"/>
  <c r="X2143" i="2"/>
  <c r="X2141" i="2"/>
  <c r="X2139" i="2"/>
  <c r="X2137" i="2"/>
  <c r="X2135" i="2"/>
  <c r="X2133" i="2"/>
  <c r="X2129" i="2"/>
  <c r="X2127" i="2"/>
  <c r="X2131" i="2"/>
  <c r="X2125" i="2"/>
  <c r="X2507" i="2"/>
  <c r="X2475" i="2"/>
  <c r="X2443" i="2"/>
  <c r="X2428" i="2"/>
  <c r="X2420" i="2"/>
  <c r="X2412" i="2"/>
  <c r="X2404" i="2"/>
  <c r="X2396" i="2"/>
  <c r="X2388" i="2"/>
  <c r="X2380" i="2"/>
  <c r="X2372" i="2"/>
  <c r="X2364" i="2"/>
  <c r="X2356" i="2"/>
  <c r="X2348" i="2"/>
  <c r="X2340" i="2"/>
  <c r="X2332" i="2"/>
  <c r="X2324" i="2"/>
  <c r="X2316" i="2"/>
  <c r="X2308" i="2"/>
  <c r="X2300" i="2"/>
  <c r="X2292" i="2"/>
  <c r="X2284" i="2"/>
  <c r="X2276" i="2"/>
  <c r="X2268" i="2"/>
  <c r="X2260" i="2"/>
  <c r="X2252" i="2"/>
  <c r="X2244" i="2"/>
  <c r="X2236" i="2"/>
  <c r="X2228" i="2"/>
  <c r="X2220" i="2"/>
  <c r="X2212" i="2"/>
  <c r="X2204" i="2"/>
  <c r="X2196" i="2"/>
  <c r="X2188" i="2"/>
  <c r="X2180" i="2"/>
  <c r="X2172" i="2"/>
  <c r="X2164" i="2"/>
  <c r="X2156" i="2"/>
  <c r="X2148" i="2"/>
  <c r="X2140" i="2"/>
  <c r="X2132" i="2"/>
  <c r="X2124" i="2"/>
  <c r="X2122" i="2"/>
  <c r="X2120" i="2"/>
  <c r="X2118" i="2"/>
  <c r="X2116" i="2"/>
  <c r="X2114" i="2"/>
  <c r="X2112" i="2"/>
  <c r="X2110" i="2"/>
  <c r="X2108" i="2"/>
  <c r="X2106" i="2"/>
  <c r="X2104" i="2"/>
  <c r="X2102" i="2"/>
  <c r="X2100" i="2"/>
  <c r="X2098" i="2"/>
  <c r="X2096" i="2"/>
  <c r="X2094" i="2"/>
  <c r="X2092" i="2"/>
  <c r="X2090" i="2"/>
  <c r="X2088" i="2"/>
  <c r="X2086" i="2"/>
  <c r="X2084" i="2"/>
  <c r="X2082" i="2"/>
  <c r="X2080" i="2"/>
  <c r="X2078" i="2"/>
  <c r="X2076" i="2"/>
  <c r="X2074" i="2"/>
  <c r="X2072" i="2"/>
  <c r="X2070" i="2"/>
  <c r="X2068" i="2"/>
  <c r="X2066" i="2"/>
  <c r="X2064" i="2"/>
  <c r="X2062" i="2"/>
  <c r="X2060" i="2"/>
  <c r="X2058" i="2"/>
  <c r="X2056" i="2"/>
  <c r="X2054" i="2"/>
  <c r="X2052" i="2"/>
  <c r="X2050" i="2"/>
  <c r="X2048" i="2"/>
  <c r="X2046" i="2"/>
  <c r="X2044" i="2"/>
  <c r="X2042" i="2"/>
  <c r="X2040" i="2"/>
  <c r="X2038" i="2"/>
  <c r="X2485" i="2"/>
  <c r="X2453" i="2"/>
  <c r="X2433" i="2"/>
  <c r="X2430" i="2"/>
  <c r="X2422" i="2"/>
  <c r="X2414" i="2"/>
  <c r="X2406" i="2"/>
  <c r="X2398" i="2"/>
  <c r="X2390" i="2"/>
  <c r="X2382" i="2"/>
  <c r="X2374" i="2"/>
  <c r="X2366" i="2"/>
  <c r="X2358" i="2"/>
  <c r="X2350" i="2"/>
  <c r="X2342" i="2"/>
  <c r="X2334" i="2"/>
  <c r="X2326" i="2"/>
  <c r="X2318" i="2"/>
  <c r="X2310" i="2"/>
  <c r="X2302" i="2"/>
  <c r="X2294" i="2"/>
  <c r="X2286" i="2"/>
  <c r="X2278" i="2"/>
  <c r="X2270" i="2"/>
  <c r="X2262" i="2"/>
  <c r="X2254" i="2"/>
  <c r="X2246" i="2"/>
  <c r="X2238" i="2"/>
  <c r="X2230" i="2"/>
  <c r="X2222" i="2"/>
  <c r="X2214" i="2"/>
  <c r="X2206" i="2"/>
  <c r="X2198" i="2"/>
  <c r="X2190" i="2"/>
  <c r="X2182" i="2"/>
  <c r="X2174" i="2"/>
  <c r="X2166" i="2"/>
  <c r="X2158" i="2"/>
  <c r="X2150" i="2"/>
  <c r="X2142" i="2"/>
  <c r="X2134" i="2"/>
  <c r="X2126" i="2"/>
  <c r="X12" i="2"/>
  <c r="X2491" i="2"/>
  <c r="X2459" i="2"/>
  <c r="X2435" i="2"/>
  <c r="X2424" i="2"/>
  <c r="X2416" i="2"/>
  <c r="X2408" i="2"/>
  <c r="X2400" i="2"/>
  <c r="X2392" i="2"/>
  <c r="X2384" i="2"/>
  <c r="X2376" i="2"/>
  <c r="X2368" i="2"/>
  <c r="X2360" i="2"/>
  <c r="X2352" i="2"/>
  <c r="X2344" i="2"/>
  <c r="X2336" i="2"/>
  <c r="X2328" i="2"/>
  <c r="X2320" i="2"/>
  <c r="X2312" i="2"/>
  <c r="X2304" i="2"/>
  <c r="X2296" i="2"/>
  <c r="X2288" i="2"/>
  <c r="X2280" i="2"/>
  <c r="X2272" i="2"/>
  <c r="X2264" i="2"/>
  <c r="X2256" i="2"/>
  <c r="X2248" i="2"/>
  <c r="X2240" i="2"/>
  <c r="X2232" i="2"/>
  <c r="X2224" i="2"/>
  <c r="X2216" i="2"/>
  <c r="X2208" i="2"/>
  <c r="X2200" i="2"/>
  <c r="X2192" i="2"/>
  <c r="X2184" i="2"/>
  <c r="X2176" i="2"/>
  <c r="X2168" i="2"/>
  <c r="X2160" i="2"/>
  <c r="X2152" i="2"/>
  <c r="X2144" i="2"/>
  <c r="X2136" i="2"/>
  <c r="X2128" i="2"/>
  <c r="X2123" i="2"/>
  <c r="X2121" i="2"/>
  <c r="X2119" i="2"/>
  <c r="X2117" i="2"/>
  <c r="X2115" i="2"/>
  <c r="X2113" i="2"/>
  <c r="X2111" i="2"/>
  <c r="X2109" i="2"/>
  <c r="X2107" i="2"/>
  <c r="X2105" i="2"/>
  <c r="X2103" i="2"/>
  <c r="X2101" i="2"/>
  <c r="X2099" i="2"/>
  <c r="X2097" i="2"/>
  <c r="X2095" i="2"/>
  <c r="X2093" i="2"/>
  <c r="X2091" i="2"/>
  <c r="X2089" i="2"/>
  <c r="X2087" i="2"/>
  <c r="X2085" i="2"/>
  <c r="X2083" i="2"/>
  <c r="X2081" i="2"/>
  <c r="X2079" i="2"/>
  <c r="X2077" i="2"/>
  <c r="X2075" i="2"/>
  <c r="X2073" i="2"/>
  <c r="X2071" i="2"/>
  <c r="X2069" i="2"/>
  <c r="X2067" i="2"/>
  <c r="X2065" i="2"/>
  <c r="X2063" i="2"/>
  <c r="X2061" i="2"/>
  <c r="X2059" i="2"/>
  <c r="X2057" i="2"/>
  <c r="X2055" i="2"/>
  <c r="X2053" i="2"/>
  <c r="X2051" i="2"/>
  <c r="X2049" i="2"/>
  <c r="X2047" i="2"/>
  <c r="X2045" i="2"/>
  <c r="X2043" i="2"/>
  <c r="X2041" i="2"/>
  <c r="X2039" i="2"/>
  <c r="X2037" i="2"/>
  <c r="X2035" i="2"/>
  <c r="X2033" i="2"/>
  <c r="X2031" i="2"/>
  <c r="X2029" i="2"/>
  <c r="X2027" i="2"/>
  <c r="X2025" i="2"/>
  <c r="X2023" i="2"/>
  <c r="X2021" i="2"/>
  <c r="X2019" i="2"/>
  <c r="X2017" i="2"/>
  <c r="X2015" i="2"/>
  <c r="X2013" i="2"/>
  <c r="X2011" i="2"/>
  <c r="X2009" i="2"/>
  <c r="X2007" i="2"/>
  <c r="X2005" i="2"/>
  <c r="X2003" i="2"/>
  <c r="X2001" i="2"/>
  <c r="X1999" i="2"/>
  <c r="X1997" i="2"/>
  <c r="X1995" i="2"/>
  <c r="X1993" i="2"/>
  <c r="X1991" i="2"/>
  <c r="X1989" i="2"/>
  <c r="X1987" i="2"/>
  <c r="X1985" i="2"/>
  <c r="X1983" i="2"/>
  <c r="X1981" i="2"/>
  <c r="X1979" i="2"/>
  <c r="X1977" i="2"/>
  <c r="X1975" i="2"/>
  <c r="X1973" i="2"/>
  <c r="X1971" i="2"/>
  <c r="X1969" i="2"/>
  <c r="X2418" i="2"/>
  <c r="X2386" i="2"/>
  <c r="X2354" i="2"/>
  <c r="X2322" i="2"/>
  <c r="X2290" i="2"/>
  <c r="X2258" i="2"/>
  <c r="X2226" i="2"/>
  <c r="X2194" i="2"/>
  <c r="X2162" i="2"/>
  <c r="X2130" i="2"/>
  <c r="X2030" i="2"/>
  <c r="X2022" i="2"/>
  <c r="X2014" i="2"/>
  <c r="X2006" i="2"/>
  <c r="X1998" i="2"/>
  <c r="X1990" i="2"/>
  <c r="X1982" i="2"/>
  <c r="X1974" i="2"/>
  <c r="X17" i="2"/>
  <c r="X14" i="2"/>
  <c r="X1822" i="2"/>
  <c r="X1816" i="2"/>
  <c r="X1812" i="2"/>
  <c r="X1810" i="2"/>
  <c r="X1806" i="2"/>
  <c r="X1804" i="2"/>
  <c r="X1800" i="2"/>
  <c r="X1796" i="2"/>
  <c r="X1794" i="2"/>
  <c r="X1790" i="2"/>
  <c r="X1786" i="2"/>
  <c r="X1784" i="2"/>
  <c r="X1780" i="2"/>
  <c r="X1778" i="2"/>
  <c r="X1774" i="2"/>
  <c r="X1770" i="2"/>
  <c r="X1768" i="2"/>
  <c r="X1764" i="2"/>
  <c r="X1760" i="2"/>
  <c r="X1758" i="2"/>
  <c r="X1754" i="2"/>
  <c r="X1750" i="2"/>
  <c r="X1748" i="2"/>
  <c r="X1744" i="2"/>
  <c r="X1742" i="2"/>
  <c r="X1738" i="2"/>
  <c r="X1734" i="2"/>
  <c r="X1732" i="2"/>
  <c r="X1728" i="2"/>
  <c r="X1724" i="2"/>
  <c r="X1722" i="2"/>
  <c r="X1718" i="2"/>
  <c r="X1714" i="2"/>
  <c r="X1712" i="2"/>
  <c r="X1708" i="2"/>
  <c r="X1706" i="2"/>
  <c r="X1702" i="2"/>
  <c r="X1700" i="2"/>
  <c r="X1696" i="2"/>
  <c r="X1692" i="2"/>
  <c r="X1690" i="2"/>
  <c r="X1686" i="2"/>
  <c r="X1684" i="2"/>
  <c r="X1680" i="2"/>
  <c r="X1676" i="2"/>
  <c r="X1674" i="2"/>
  <c r="X1670" i="2"/>
  <c r="X1668" i="2"/>
  <c r="X1664" i="2"/>
  <c r="X1660" i="2"/>
  <c r="X1658" i="2"/>
  <c r="X1654" i="2"/>
  <c r="X1650" i="2"/>
  <c r="X1648" i="2"/>
  <c r="X1644" i="2"/>
  <c r="X1640" i="2"/>
  <c r="X1638" i="2"/>
  <c r="X1634" i="2"/>
  <c r="X1630" i="2"/>
  <c r="X1628" i="2"/>
  <c r="X1624" i="2"/>
  <c r="X1620" i="2"/>
  <c r="X1618" i="2"/>
  <c r="X1614" i="2"/>
  <c r="X1612" i="2"/>
  <c r="X1608" i="2"/>
  <c r="X1606" i="2"/>
  <c r="X1602" i="2"/>
  <c r="X1598" i="2"/>
  <c r="X1596" i="2"/>
  <c r="X1592" i="2"/>
  <c r="X1588" i="2"/>
  <c r="X1586" i="2"/>
  <c r="X1582" i="2"/>
  <c r="X1580" i="2"/>
  <c r="X1576" i="2"/>
  <c r="X1572" i="2"/>
  <c r="X1570" i="2"/>
  <c r="X1566" i="2"/>
  <c r="X1564" i="2"/>
  <c r="X1560" i="2"/>
  <c r="X1556" i="2"/>
  <c r="X1554" i="2"/>
  <c r="X1550" i="2"/>
  <c r="X1546" i="2"/>
  <c r="X1544" i="2"/>
  <c r="X1540" i="2"/>
  <c r="X1538" i="2"/>
  <c r="X1534" i="2"/>
  <c r="X1530" i="2"/>
  <c r="X1528" i="2"/>
  <c r="X1524" i="2"/>
  <c r="X1520" i="2"/>
  <c r="X1518" i="2"/>
  <c r="X1514" i="2"/>
  <c r="X1510" i="2"/>
  <c r="X1508" i="2"/>
  <c r="X1504" i="2"/>
  <c r="X1502" i="2"/>
  <c r="X1498" i="2"/>
  <c r="X1494" i="2"/>
  <c r="X1492" i="2"/>
  <c r="X1488" i="2"/>
  <c r="X1484" i="2"/>
  <c r="X1482" i="2"/>
  <c r="X1478" i="2"/>
  <c r="X1474" i="2"/>
  <c r="X1472" i="2"/>
  <c r="X1468" i="2"/>
  <c r="X1466" i="2"/>
  <c r="X1462" i="2"/>
  <c r="X1458" i="2"/>
  <c r="X1456" i="2"/>
  <c r="X1452" i="2"/>
  <c r="X1448" i="2"/>
  <c r="X1446" i="2"/>
  <c r="X1442" i="2"/>
  <c r="X1438" i="2"/>
  <c r="X1436" i="2"/>
  <c r="X1432" i="2"/>
  <c r="X1430" i="2"/>
  <c r="X1426" i="2"/>
  <c r="X1422" i="2"/>
  <c r="X1420" i="2"/>
  <c r="X1416" i="2"/>
  <c r="X1414" i="2"/>
  <c r="X1410" i="2"/>
  <c r="X1406" i="2"/>
  <c r="X1404" i="2"/>
  <c r="X1400" i="2"/>
  <c r="X1398" i="2"/>
  <c r="X1394" i="2"/>
  <c r="X1390" i="2"/>
  <c r="X1388" i="2"/>
  <c r="X1384" i="2"/>
  <c r="X1382" i="2"/>
  <c r="X1378" i="2"/>
  <c r="X1374" i="2"/>
  <c r="X1372" i="2"/>
  <c r="X1368" i="2"/>
  <c r="X1366" i="2"/>
  <c r="X1362" i="2"/>
  <c r="X1358" i="2"/>
  <c r="X1354" i="2"/>
  <c r="X1352" i="2"/>
  <c r="X1348" i="2"/>
  <c r="X1346" i="2"/>
  <c r="X1342" i="2"/>
  <c r="X1338" i="2"/>
  <c r="X1336" i="2"/>
  <c r="X1332" i="2"/>
  <c r="X1330" i="2"/>
  <c r="X1326" i="2"/>
  <c r="X1322" i="2"/>
  <c r="X1320" i="2"/>
  <c r="X1316" i="2"/>
  <c r="X1312" i="2"/>
  <c r="X1310" i="2"/>
  <c r="X1306" i="2"/>
  <c r="X1302" i="2"/>
  <c r="X1300" i="2"/>
  <c r="X1296" i="2"/>
  <c r="X1292" i="2"/>
  <c r="X1290" i="2"/>
  <c r="X1286" i="2"/>
  <c r="X1284" i="2"/>
  <c r="X1280" i="2"/>
  <c r="X1276" i="2"/>
  <c r="X1274" i="2"/>
  <c r="X1270" i="2"/>
  <c r="X1268" i="2"/>
  <c r="X1264" i="2"/>
  <c r="X1260" i="2"/>
  <c r="X1258" i="2"/>
  <c r="X1254" i="2"/>
  <c r="X1250" i="2"/>
  <c r="X1248" i="2"/>
  <c r="X1244" i="2"/>
  <c r="X1240" i="2"/>
  <c r="X1238" i="2"/>
  <c r="X1234" i="2"/>
  <c r="X1232" i="2"/>
  <c r="X1228" i="2"/>
  <c r="X1224" i="2"/>
  <c r="X1222" i="2"/>
  <c r="X1218" i="2"/>
  <c r="X1214" i="2"/>
  <c r="X1212" i="2"/>
  <c r="X1208" i="2"/>
  <c r="X1206" i="2"/>
  <c r="X1202" i="2"/>
  <c r="X1198" i="2"/>
  <c r="X1196" i="2"/>
  <c r="X1192" i="2"/>
  <c r="X1188" i="2"/>
  <c r="X1186" i="2"/>
  <c r="X1182" i="2"/>
  <c r="X1178" i="2"/>
  <c r="X1176" i="2"/>
  <c r="X1172" i="2"/>
  <c r="X1170" i="2"/>
  <c r="X1166" i="2"/>
  <c r="X1162" i="2"/>
  <c r="X1160" i="2"/>
  <c r="X1156" i="2"/>
  <c r="X1152" i="2"/>
  <c r="X1150" i="2"/>
  <c r="X1146" i="2"/>
  <c r="X1144" i="2"/>
  <c r="X1140" i="2"/>
  <c r="X1136" i="2"/>
  <c r="X1134" i="2"/>
  <c r="X1130" i="2"/>
  <c r="X1126" i="2"/>
  <c r="X1124" i="2"/>
  <c r="X1120" i="2"/>
  <c r="X1118" i="2"/>
  <c r="X1114" i="2"/>
  <c r="X1110" i="2"/>
  <c r="X1108" i="2"/>
  <c r="X1104" i="2"/>
  <c r="X1100" i="2"/>
  <c r="X1098" i="2"/>
  <c r="X1094" i="2"/>
  <c r="X1092" i="2"/>
  <c r="X1088" i="2"/>
  <c r="X1084" i="2"/>
  <c r="X1082" i="2"/>
  <c r="X1078" i="2"/>
  <c r="X1076" i="2"/>
  <c r="X1072" i="2"/>
  <c r="X1068" i="2"/>
  <c r="X1066" i="2"/>
  <c r="X1062" i="2"/>
  <c r="X1060" i="2"/>
  <c r="X1056" i="2"/>
  <c r="X1052" i="2"/>
  <c r="X1050" i="2"/>
  <c r="X1046" i="2"/>
  <c r="X1042" i="2"/>
  <c r="X1040" i="2"/>
  <c r="X1036" i="2"/>
  <c r="X1034" i="2"/>
  <c r="X1030" i="2"/>
  <c r="X1026" i="2"/>
  <c r="X1024" i="2"/>
  <c r="X1020" i="2"/>
  <c r="X1016" i="2"/>
  <c r="X1014" i="2"/>
  <c r="X1010" i="2"/>
  <c r="X1008" i="2"/>
  <c r="X1004" i="2"/>
  <c r="X1000" i="2"/>
  <c r="X998" i="2"/>
  <c r="X994" i="2"/>
  <c r="X990" i="2"/>
  <c r="X988" i="2"/>
  <c r="X984" i="2"/>
  <c r="X982" i="2"/>
  <c r="X978" i="2"/>
  <c r="X974" i="2"/>
  <c r="X972" i="2"/>
  <c r="X968" i="2"/>
  <c r="X966" i="2"/>
  <c r="X962" i="2"/>
  <c r="X958" i="2"/>
  <c r="X956" i="2"/>
  <c r="X952" i="2"/>
  <c r="X948" i="2"/>
  <c r="X946" i="2"/>
  <c r="X942" i="2"/>
  <c r="X940" i="2"/>
  <c r="X936" i="2"/>
  <c r="X932" i="2"/>
  <c r="X930" i="2"/>
  <c r="X926" i="2"/>
  <c r="X922" i="2"/>
  <c r="X920" i="2"/>
  <c r="X916" i="2"/>
  <c r="X914" i="2"/>
  <c r="X910" i="2"/>
  <c r="X906" i="2"/>
  <c r="X904" i="2"/>
  <c r="X900" i="2"/>
  <c r="X896" i="2"/>
  <c r="X894" i="2"/>
  <c r="X890" i="2"/>
  <c r="X886" i="2"/>
  <c r="X884" i="2"/>
  <c r="X880" i="2"/>
  <c r="X876" i="2"/>
  <c r="X874" i="2"/>
  <c r="X870" i="2"/>
  <c r="X866" i="2"/>
  <c r="X864" i="2"/>
  <c r="X860" i="2"/>
  <c r="X856" i="2"/>
  <c r="X854" i="2"/>
  <c r="X850" i="2"/>
  <c r="X846" i="2"/>
  <c r="X844" i="2"/>
  <c r="X840" i="2"/>
  <c r="X838" i="2"/>
  <c r="X834" i="2"/>
  <c r="X830" i="2"/>
  <c r="X828" i="2"/>
  <c r="X824" i="2"/>
  <c r="X820" i="2"/>
  <c r="X818" i="2"/>
  <c r="X814" i="2"/>
  <c r="X812" i="2"/>
  <c r="X808" i="2"/>
  <c r="X804" i="2"/>
  <c r="X802" i="2"/>
  <c r="X798" i="2"/>
  <c r="X796" i="2"/>
  <c r="X792" i="2"/>
  <c r="X788" i="2"/>
  <c r="X786" i="2"/>
  <c r="X782" i="2"/>
  <c r="X2501" i="2"/>
  <c r="X2410" i="2"/>
  <c r="X2378" i="2"/>
  <c r="X2346" i="2"/>
  <c r="X2314" i="2"/>
  <c r="X2282" i="2"/>
  <c r="X2250" i="2"/>
  <c r="X2218" i="2"/>
  <c r="X2186" i="2"/>
  <c r="X2154" i="2"/>
  <c r="X2032" i="2"/>
  <c r="X2024" i="2"/>
  <c r="X2016" i="2"/>
  <c r="X2008" i="2"/>
  <c r="X2000" i="2"/>
  <c r="X1992" i="2"/>
  <c r="X1984" i="2"/>
  <c r="X1976" i="2"/>
  <c r="X1968" i="2"/>
  <c r="X1966" i="2"/>
  <c r="X1964" i="2"/>
  <c r="X1962" i="2"/>
  <c r="X1960" i="2"/>
  <c r="X1958" i="2"/>
  <c r="X1956" i="2"/>
  <c r="X1954" i="2"/>
  <c r="X1952" i="2"/>
  <c r="X1950" i="2"/>
  <c r="X1948" i="2"/>
  <c r="X1946" i="2"/>
  <c r="X1944" i="2"/>
  <c r="X1942" i="2"/>
  <c r="X1940" i="2"/>
  <c r="X1938" i="2"/>
  <c r="X1936" i="2"/>
  <c r="X1934" i="2"/>
  <c r="X1932" i="2"/>
  <c r="X1930" i="2"/>
  <c r="X1928" i="2"/>
  <c r="X1926" i="2"/>
  <c r="X1924" i="2"/>
  <c r="X1922" i="2"/>
  <c r="X1920" i="2"/>
  <c r="X1918" i="2"/>
  <c r="X1916" i="2"/>
  <c r="X1914" i="2"/>
  <c r="X1912" i="2"/>
  <c r="X1910" i="2"/>
  <c r="X1908" i="2"/>
  <c r="X1906" i="2"/>
  <c r="X1904" i="2"/>
  <c r="X1902" i="2"/>
  <c r="X1900" i="2"/>
  <c r="X1898" i="2"/>
  <c r="X1896" i="2"/>
  <c r="X1894" i="2"/>
  <c r="X1892" i="2"/>
  <c r="X1890" i="2"/>
  <c r="X1888" i="2"/>
  <c r="X1886" i="2"/>
  <c r="X1884" i="2"/>
  <c r="X1882" i="2"/>
  <c r="X1880" i="2"/>
  <c r="X1878" i="2"/>
  <c r="X1876" i="2"/>
  <c r="X1874" i="2"/>
  <c r="X1872" i="2"/>
  <c r="X1870" i="2"/>
  <c r="X1868" i="2"/>
  <c r="X1866" i="2"/>
  <c r="X1864" i="2"/>
  <c r="X1862" i="2"/>
  <c r="X1860" i="2"/>
  <c r="X1858" i="2"/>
  <c r="X1856" i="2"/>
  <c r="X1854" i="2"/>
  <c r="X1852" i="2"/>
  <c r="X1850" i="2"/>
  <c r="X1848" i="2"/>
  <c r="X1846" i="2"/>
  <c r="X1844" i="2"/>
  <c r="X1842" i="2"/>
  <c r="X1840" i="2"/>
  <c r="X1838" i="2"/>
  <c r="X1836" i="2"/>
  <c r="X1834" i="2"/>
  <c r="X1832" i="2"/>
  <c r="X1830" i="2"/>
  <c r="X1828" i="2"/>
  <c r="X1826" i="2"/>
  <c r="X1824" i="2"/>
  <c r="X1820" i="2"/>
  <c r="X1818" i="2"/>
  <c r="X1814" i="2"/>
  <c r="X1808" i="2"/>
  <c r="X1802" i="2"/>
  <c r="X1798" i="2"/>
  <c r="X1792" i="2"/>
  <c r="X1788" i="2"/>
  <c r="X1782" i="2"/>
  <c r="X1776" i="2"/>
  <c r="X1772" i="2"/>
  <c r="X1766" i="2"/>
  <c r="X1762" i="2"/>
  <c r="X1756" i="2"/>
  <c r="X1752" i="2"/>
  <c r="X1746" i="2"/>
  <c r="X1740" i="2"/>
  <c r="X1736" i="2"/>
  <c r="X1730" i="2"/>
  <c r="X1726" i="2"/>
  <c r="X1720" i="2"/>
  <c r="X1716" i="2"/>
  <c r="X1710" i="2"/>
  <c r="X1704" i="2"/>
  <c r="X1698" i="2"/>
  <c r="X1694" i="2"/>
  <c r="X1688" i="2"/>
  <c r="X1682" i="2"/>
  <c r="X1678" i="2"/>
  <c r="X1672" i="2"/>
  <c r="X1666" i="2"/>
  <c r="X1662" i="2"/>
  <c r="X1656" i="2"/>
  <c r="X1652" i="2"/>
  <c r="X1646" i="2"/>
  <c r="X1642" i="2"/>
  <c r="X1636" i="2"/>
  <c r="X1632" i="2"/>
  <c r="X1626" i="2"/>
  <c r="X1622" i="2"/>
  <c r="X1616" i="2"/>
  <c r="X1610" i="2"/>
  <c r="X1604" i="2"/>
  <c r="X1600" i="2"/>
  <c r="X1594" i="2"/>
  <c r="X1590" i="2"/>
  <c r="X1584" i="2"/>
  <c r="X1578" i="2"/>
  <c r="X1574" i="2"/>
  <c r="X1568" i="2"/>
  <c r="X1562" i="2"/>
  <c r="X1558" i="2"/>
  <c r="X1552" i="2"/>
  <c r="X1548" i="2"/>
  <c r="X1542" i="2"/>
  <c r="X1536" i="2"/>
  <c r="X1532" i="2"/>
  <c r="X1526" i="2"/>
  <c r="X1522" i="2"/>
  <c r="X1516" i="2"/>
  <c r="X1512" i="2"/>
  <c r="X1506" i="2"/>
  <c r="X1500" i="2"/>
  <c r="X1496" i="2"/>
  <c r="X1490" i="2"/>
  <c r="X1486" i="2"/>
  <c r="X1480" i="2"/>
  <c r="X1476" i="2"/>
  <c r="X1470" i="2"/>
  <c r="X1464" i="2"/>
  <c r="X1460" i="2"/>
  <c r="X1454" i="2"/>
  <c r="X1450" i="2"/>
  <c r="X1444" i="2"/>
  <c r="X1440" i="2"/>
  <c r="X1434" i="2"/>
  <c r="X1428" i="2"/>
  <c r="X1424" i="2"/>
  <c r="X1418" i="2"/>
  <c r="X1412" i="2"/>
  <c r="X1408" i="2"/>
  <c r="X1402" i="2"/>
  <c r="X1396" i="2"/>
  <c r="X1392" i="2"/>
  <c r="X1386" i="2"/>
  <c r="X1380" i="2"/>
  <c r="X1376" i="2"/>
  <c r="X1370" i="2"/>
  <c r="X1364" i="2"/>
  <c r="X1360" i="2"/>
  <c r="X1356" i="2"/>
  <c r="X1350" i="2"/>
  <c r="X1344" i="2"/>
  <c r="X1340" i="2"/>
  <c r="X1334" i="2"/>
  <c r="X1328" i="2"/>
  <c r="X1324" i="2"/>
  <c r="X1318" i="2"/>
  <c r="X1314" i="2"/>
  <c r="X1308" i="2"/>
  <c r="X1304" i="2"/>
  <c r="X1298" i="2"/>
  <c r="X1294" i="2"/>
  <c r="X1288" i="2"/>
  <c r="X1282" i="2"/>
  <c r="X1278" i="2"/>
  <c r="X1272" i="2"/>
  <c r="X1266" i="2"/>
  <c r="X1262" i="2"/>
  <c r="X1256" i="2"/>
  <c r="X1252" i="2"/>
  <c r="X1246" i="2"/>
  <c r="X1242" i="2"/>
  <c r="X1236" i="2"/>
  <c r="X1230" i="2"/>
  <c r="X1226" i="2"/>
  <c r="X1220" i="2"/>
  <c r="X1216" i="2"/>
  <c r="X1210" i="2"/>
  <c r="X1204" i="2"/>
  <c r="X1200" i="2"/>
  <c r="X1194" i="2"/>
  <c r="X1190" i="2"/>
  <c r="X1184" i="2"/>
  <c r="X1180" i="2"/>
  <c r="X1174" i="2"/>
  <c r="X1168" i="2"/>
  <c r="X1164" i="2"/>
  <c r="X1158" i="2"/>
  <c r="X1154" i="2"/>
  <c r="X1148" i="2"/>
  <c r="X1142" i="2"/>
  <c r="X1138" i="2"/>
  <c r="X1132" i="2"/>
  <c r="X1128" i="2"/>
  <c r="X1122" i="2"/>
  <c r="X1116" i="2"/>
  <c r="X1112" i="2"/>
  <c r="X1106" i="2"/>
  <c r="X1102" i="2"/>
  <c r="X1096" i="2"/>
  <c r="X1090" i="2"/>
  <c r="X1086" i="2"/>
  <c r="X1080" i="2"/>
  <c r="X1074" i="2"/>
  <c r="X1070" i="2"/>
  <c r="X1064" i="2"/>
  <c r="X1058" i="2"/>
  <c r="X1054" i="2"/>
  <c r="X1048" i="2"/>
  <c r="X1044" i="2"/>
  <c r="X1038" i="2"/>
  <c r="X1032" i="2"/>
  <c r="X1028" i="2"/>
  <c r="X1022" i="2"/>
  <c r="X1018" i="2"/>
  <c r="X1012" i="2"/>
  <c r="X1006" i="2"/>
  <c r="X1002" i="2"/>
  <c r="X996" i="2"/>
  <c r="X992" i="2"/>
  <c r="X986" i="2"/>
  <c r="X980" i="2"/>
  <c r="X976" i="2"/>
  <c r="X970" i="2"/>
  <c r="X964" i="2"/>
  <c r="X960" i="2"/>
  <c r="X954" i="2"/>
  <c r="X950" i="2"/>
  <c r="X944" i="2"/>
  <c r="X938" i="2"/>
  <c r="X934" i="2"/>
  <c r="X928" i="2"/>
  <c r="X924" i="2"/>
  <c r="X918" i="2"/>
  <c r="X912" i="2"/>
  <c r="X908" i="2"/>
  <c r="X902" i="2"/>
  <c r="X898" i="2"/>
  <c r="X892" i="2"/>
  <c r="X888" i="2"/>
  <c r="X882" i="2"/>
  <c r="X878" i="2"/>
  <c r="X872" i="2"/>
  <c r="X868" i="2"/>
  <c r="X862" i="2"/>
  <c r="X858" i="2"/>
  <c r="X852" i="2"/>
  <c r="X848" i="2"/>
  <c r="X842" i="2"/>
  <c r="X836" i="2"/>
  <c r="X832" i="2"/>
  <c r="X826" i="2"/>
  <c r="X822" i="2"/>
  <c r="X816" i="2"/>
  <c r="X810" i="2"/>
  <c r="X806" i="2"/>
  <c r="X800" i="2"/>
  <c r="X794" i="2"/>
  <c r="X790" i="2"/>
  <c r="X784" i="2"/>
  <c r="X780" i="2"/>
  <c r="X781" i="2"/>
  <c r="X789" i="2"/>
  <c r="X797" i="2"/>
  <c r="X805" i="2"/>
  <c r="X813" i="2"/>
  <c r="X821" i="2"/>
  <c r="X829" i="2"/>
  <c r="X837" i="2"/>
  <c r="X845" i="2"/>
  <c r="X853" i="2"/>
  <c r="X861" i="2"/>
  <c r="X869" i="2"/>
  <c r="X877" i="2"/>
  <c r="X885" i="2"/>
  <c r="X893" i="2"/>
  <c r="X901" i="2"/>
  <c r="X909" i="2"/>
  <c r="X917" i="2"/>
  <c r="X925" i="2"/>
  <c r="X933" i="2"/>
  <c r="X941" i="2"/>
  <c r="X949" i="2"/>
  <c r="X957" i="2"/>
  <c r="X965" i="2"/>
  <c r="X973" i="2"/>
  <c r="X981" i="2"/>
  <c r="X989" i="2"/>
  <c r="X997" i="2"/>
  <c r="X1005" i="2"/>
  <c r="X1013" i="2"/>
  <c r="X1021" i="2"/>
  <c r="X1029" i="2"/>
  <c r="X1037" i="2"/>
  <c r="X1045" i="2"/>
  <c r="X1053" i="2"/>
  <c r="X1061" i="2"/>
  <c r="X1069" i="2"/>
  <c r="X1077" i="2"/>
  <c r="X1085" i="2"/>
  <c r="X1093" i="2"/>
  <c r="X1101" i="2"/>
  <c r="X1109" i="2"/>
  <c r="X1117" i="2"/>
  <c r="X1125" i="2"/>
  <c r="X1133" i="2"/>
  <c r="X1141" i="2"/>
  <c r="X1149" i="2"/>
  <c r="X1157" i="2"/>
  <c r="X1165" i="2"/>
  <c r="X1173" i="2"/>
  <c r="X1181" i="2"/>
  <c r="X1189" i="2"/>
  <c r="X1197" i="2"/>
  <c r="X1205" i="2"/>
  <c r="X1213" i="2"/>
  <c r="X1221" i="2"/>
  <c r="X1229" i="2"/>
  <c r="X1237" i="2"/>
  <c r="X1245" i="2"/>
  <c r="X1253" i="2"/>
  <c r="X1261" i="2"/>
  <c r="X1269" i="2"/>
  <c r="X1277" i="2"/>
  <c r="X1285" i="2"/>
  <c r="X1293" i="2"/>
  <c r="X1301" i="2"/>
  <c r="X1309" i="2"/>
  <c r="X1317" i="2"/>
  <c r="X1325" i="2"/>
  <c r="X1333" i="2"/>
  <c r="X1341" i="2"/>
  <c r="X1349" i="2"/>
  <c r="X1357" i="2"/>
  <c r="X1365" i="2"/>
  <c r="X1373" i="2"/>
  <c r="X1381" i="2"/>
  <c r="X1389" i="2"/>
  <c r="X1397" i="2"/>
  <c r="X1405" i="2"/>
  <c r="X1413" i="2"/>
  <c r="X1421" i="2"/>
  <c r="X1429" i="2"/>
  <c r="X1437" i="2"/>
  <c r="X1445" i="2"/>
  <c r="X1453" i="2"/>
  <c r="X1461" i="2"/>
  <c r="X1469" i="2"/>
  <c r="X1477" i="2"/>
  <c r="X1485" i="2"/>
  <c r="X1493" i="2"/>
  <c r="X1501" i="2"/>
  <c r="X1509" i="2"/>
  <c r="X1517" i="2"/>
  <c r="X1525" i="2"/>
  <c r="X1533" i="2"/>
  <c r="X1541" i="2"/>
  <c r="X1549" i="2"/>
  <c r="X1557" i="2"/>
  <c r="X1565" i="2"/>
  <c r="X1573" i="2"/>
  <c r="X1581" i="2"/>
  <c r="X1589" i="2"/>
  <c r="X1597" i="2"/>
  <c r="X1605" i="2"/>
  <c r="X1613" i="2"/>
  <c r="X1621" i="2"/>
  <c r="X1629" i="2"/>
  <c r="X1637" i="2"/>
  <c r="X1645" i="2"/>
  <c r="X1653" i="2"/>
  <c r="X1661" i="2"/>
  <c r="X1669" i="2"/>
  <c r="X1677" i="2"/>
  <c r="X1685" i="2"/>
  <c r="X1693" i="2"/>
  <c r="X1701" i="2"/>
  <c r="X1709" i="2"/>
  <c r="X1717" i="2"/>
  <c r="X1725" i="2"/>
  <c r="X1733" i="2"/>
  <c r="X1741" i="2"/>
  <c r="X1749" i="2"/>
  <c r="X1757" i="2"/>
  <c r="X1765" i="2"/>
  <c r="X1773" i="2"/>
  <c r="X1781" i="2"/>
  <c r="X1789" i="2"/>
  <c r="X1797" i="2"/>
  <c r="X1805" i="2"/>
  <c r="X1813" i="2"/>
  <c r="X1821" i="2"/>
  <c r="X1829" i="2"/>
  <c r="X1837" i="2"/>
  <c r="X1845" i="2"/>
  <c r="X1853" i="2"/>
  <c r="X1861" i="2"/>
  <c r="X1869" i="2"/>
  <c r="X1877" i="2"/>
  <c r="X1885" i="2"/>
  <c r="X1893" i="2"/>
  <c r="X1901" i="2"/>
  <c r="X1909" i="2"/>
  <c r="X1917" i="2"/>
  <c r="X1925" i="2"/>
  <c r="X1933" i="2"/>
  <c r="X1941" i="2"/>
  <c r="X1949" i="2"/>
  <c r="X1957" i="2"/>
  <c r="X1965" i="2"/>
  <c r="X1980" i="2"/>
  <c r="X1996" i="2"/>
  <c r="X2012" i="2"/>
  <c r="X2028" i="2"/>
  <c r="X2178" i="2"/>
  <c r="X2242" i="2"/>
  <c r="X2306" i="2"/>
  <c r="X2370" i="2"/>
  <c r="X2469" i="2"/>
  <c r="X1003" i="2"/>
  <c r="X1011" i="2"/>
  <c r="X1019" i="2"/>
  <c r="X1027" i="2"/>
  <c r="X1035" i="2"/>
  <c r="X1043" i="2"/>
  <c r="X1051" i="2"/>
  <c r="X1059" i="2"/>
  <c r="X1067" i="2"/>
  <c r="X1075" i="2"/>
  <c r="X1083" i="2"/>
  <c r="X1091" i="2"/>
  <c r="X1099" i="2"/>
  <c r="X1107" i="2"/>
  <c r="X1115" i="2"/>
  <c r="X1123" i="2"/>
  <c r="X1131" i="2"/>
  <c r="X1139" i="2"/>
  <c r="X1147" i="2"/>
  <c r="X1155" i="2"/>
  <c r="X1163" i="2"/>
  <c r="X1171" i="2"/>
  <c r="X1179" i="2"/>
  <c r="X1187" i="2"/>
  <c r="X1195" i="2"/>
  <c r="X1203" i="2"/>
  <c r="X1211" i="2"/>
  <c r="X1219" i="2"/>
  <c r="X1227" i="2"/>
  <c r="X1235" i="2"/>
  <c r="X1243" i="2"/>
  <c r="X1251" i="2"/>
  <c r="X1259" i="2"/>
  <c r="X1267" i="2"/>
  <c r="X1275" i="2"/>
  <c r="X1283" i="2"/>
  <c r="X1291" i="2"/>
  <c r="X1299" i="2"/>
  <c r="X1307" i="2"/>
  <c r="X1315" i="2"/>
  <c r="X1323" i="2"/>
  <c r="X1331" i="2"/>
  <c r="X1339" i="2"/>
  <c r="X1347" i="2"/>
  <c r="X1355" i="2"/>
  <c r="X1363" i="2"/>
  <c r="X1371" i="2"/>
  <c r="X1379" i="2"/>
  <c r="X1387" i="2"/>
  <c r="X1395" i="2"/>
  <c r="X1403" i="2"/>
  <c r="X1411" i="2"/>
  <c r="X1419" i="2"/>
  <c r="X1427" i="2"/>
  <c r="X1435" i="2"/>
  <c r="X1443" i="2"/>
  <c r="X1451" i="2"/>
  <c r="X1459" i="2"/>
  <c r="X1467" i="2"/>
  <c r="X1475" i="2"/>
  <c r="X1483" i="2"/>
  <c r="X1491" i="2"/>
  <c r="X1499" i="2"/>
  <c r="X1507" i="2"/>
  <c r="X1515" i="2"/>
  <c r="X1523" i="2"/>
  <c r="X1531" i="2"/>
  <c r="X1539" i="2"/>
  <c r="X1547" i="2"/>
  <c r="X1555" i="2"/>
  <c r="X1563" i="2"/>
  <c r="X1571" i="2"/>
  <c r="X1579" i="2"/>
  <c r="X1587" i="2"/>
  <c r="X1595" i="2"/>
  <c r="X1603" i="2"/>
  <c r="X1611" i="2"/>
  <c r="X1619" i="2"/>
  <c r="X1627" i="2"/>
  <c r="X1635" i="2"/>
  <c r="X1643" i="2"/>
  <c r="X1651" i="2"/>
  <c r="X1659" i="2"/>
  <c r="X1667" i="2"/>
  <c r="X1675" i="2"/>
  <c r="X1683" i="2"/>
  <c r="X1691" i="2"/>
  <c r="X1699" i="2"/>
  <c r="X1707" i="2"/>
  <c r="X1715" i="2"/>
  <c r="X1723" i="2"/>
  <c r="X1731" i="2"/>
  <c r="X1739" i="2"/>
  <c r="X1747" i="2"/>
  <c r="X1755" i="2"/>
  <c r="X1763" i="2"/>
  <c r="X1771" i="2"/>
  <c r="X1779" i="2"/>
  <c r="X1787" i="2"/>
  <c r="X1795" i="2"/>
  <c r="X1803" i="2"/>
  <c r="X1811" i="2"/>
  <c r="X1819" i="2"/>
  <c r="X1827" i="2"/>
  <c r="X1835" i="2"/>
  <c r="X1843" i="2"/>
  <c r="X1851" i="2"/>
  <c r="X1859" i="2"/>
  <c r="X1867" i="2"/>
  <c r="X1875" i="2"/>
  <c r="X1883" i="2"/>
  <c r="X1891" i="2"/>
  <c r="X1899" i="2"/>
  <c r="X1907" i="2"/>
  <c r="X1915" i="2"/>
  <c r="X1923" i="2"/>
  <c r="X1931" i="2"/>
  <c r="X1939" i="2"/>
  <c r="X1947" i="2"/>
  <c r="X1955" i="2"/>
  <c r="X1963" i="2"/>
  <c r="X1978" i="2"/>
  <c r="X1994" i="2"/>
  <c r="X2010" i="2"/>
  <c r="X2026" i="2"/>
  <c r="X2138" i="2"/>
  <c r="X2202" i="2"/>
  <c r="X2266" i="2"/>
  <c r="X2330" i="2"/>
  <c r="X2394" i="2"/>
  <c r="N311" i="3"/>
  <c r="N300" i="3"/>
  <c r="N239" i="3"/>
  <c r="N333" i="3"/>
  <c r="N322" i="3"/>
  <c r="N173" i="3"/>
  <c r="N206" i="3"/>
  <c r="N218" i="3" s="1"/>
  <c r="N272" i="3"/>
  <c r="N276" i="3" s="1"/>
  <c r="Z322" i="3"/>
  <c r="Z272" i="3"/>
  <c r="Z173" i="3"/>
  <c r="Z311" i="3"/>
  <c r="Z239" i="3"/>
  <c r="Z237" i="3" s="1"/>
  <c r="Z206" i="3"/>
  <c r="Z204" i="3" s="1"/>
  <c r="Z333" i="3"/>
  <c r="AL333" i="3"/>
  <c r="AL206" i="3"/>
  <c r="AL204" i="3" s="1"/>
  <c r="AL322" i="3"/>
  <c r="AL272" i="3"/>
  <c r="AL277" i="3" s="1"/>
  <c r="AL178" i="3" s="1"/>
  <c r="AL173" i="3"/>
  <c r="AL171" i="3" s="1"/>
  <c r="AL311" i="3"/>
  <c r="AL300" i="3"/>
  <c r="AL239" i="3"/>
  <c r="AL237" i="3" s="1"/>
  <c r="R171" i="3"/>
  <c r="V333" i="3"/>
  <c r="V206" i="3"/>
  <c r="V204" i="3" s="1"/>
  <c r="V322" i="3"/>
  <c r="V272" i="3"/>
  <c r="V276" i="3" s="1"/>
  <c r="V173" i="3"/>
  <c r="V239" i="3"/>
  <c r="V311" i="3"/>
  <c r="V300" i="3"/>
  <c r="F333" i="3"/>
  <c r="F206" i="3"/>
  <c r="F204" i="3" s="1"/>
  <c r="F322" i="3"/>
  <c r="F272" i="3"/>
  <c r="F173" i="3"/>
  <c r="X2510" i="2"/>
  <c r="X2508" i="2"/>
  <c r="X2506" i="2"/>
  <c r="X2504" i="2"/>
  <c r="X2502" i="2"/>
  <c r="X2500" i="2"/>
  <c r="X2498" i="2"/>
  <c r="X2496" i="2"/>
  <c r="X2494" i="2"/>
  <c r="X2492" i="2"/>
  <c r="X2490" i="2"/>
  <c r="X2488" i="2"/>
  <c r="X2486" i="2"/>
  <c r="X2484" i="2"/>
  <c r="X2482" i="2"/>
  <c r="X2480" i="2"/>
  <c r="X2478" i="2"/>
  <c r="X2476" i="2"/>
  <c r="X2474" i="2"/>
  <c r="X2472" i="2"/>
  <c r="X2470" i="2"/>
  <c r="X2468" i="2"/>
  <c r="X2466" i="2"/>
  <c r="X2464" i="2"/>
  <c r="X2462" i="2"/>
  <c r="X2460" i="2"/>
  <c r="X2458" i="2"/>
  <c r="X2456" i="2"/>
  <c r="X2454" i="2"/>
  <c r="X2452" i="2"/>
  <c r="X2450" i="2"/>
  <c r="X2448" i="2"/>
  <c r="X2446" i="2"/>
  <c r="F311" i="3"/>
  <c r="X2503" i="2"/>
  <c r="X2495" i="2"/>
  <c r="X2487" i="2"/>
  <c r="X2479" i="2"/>
  <c r="X2471" i="2"/>
  <c r="X2463" i="2"/>
  <c r="X2455" i="2"/>
  <c r="X2447" i="2"/>
  <c r="X19" i="2"/>
  <c r="X15" i="2"/>
  <c r="X11" i="2"/>
  <c r="F300" i="3"/>
  <c r="X2505" i="2"/>
  <c r="X2497" i="2"/>
  <c r="X2489" i="2"/>
  <c r="X2481" i="2"/>
  <c r="X2473" i="2"/>
  <c r="X2465" i="2"/>
  <c r="X2457" i="2"/>
  <c r="X2449" i="2"/>
  <c r="X2444" i="2"/>
  <c r="X2442" i="2"/>
  <c r="X2440" i="2"/>
  <c r="X2438" i="2"/>
  <c r="X2436" i="2"/>
  <c r="X2434" i="2"/>
  <c r="X2432" i="2"/>
  <c r="AD311" i="3"/>
  <c r="AD300" i="3"/>
  <c r="AD239" i="3"/>
  <c r="AD272" i="3"/>
  <c r="AD276" i="3" s="1"/>
  <c r="X18" i="2"/>
  <c r="AP322" i="3"/>
  <c r="AP272" i="3"/>
  <c r="AP284" i="3" s="1"/>
  <c r="AP185" i="3" s="1"/>
  <c r="AP173" i="3"/>
  <c r="AP311" i="3"/>
  <c r="AP300" i="3"/>
  <c r="AP333" i="3"/>
  <c r="X2437" i="2"/>
  <c r="X2445" i="2"/>
  <c r="X2461" i="2"/>
  <c r="X2477" i="2"/>
  <c r="X2493" i="2"/>
  <c r="X2509" i="2"/>
  <c r="X2213" i="2"/>
  <c r="X2215" i="2"/>
  <c r="X2217" i="2"/>
  <c r="X2219" i="2"/>
  <c r="X2221" i="2"/>
  <c r="X2223" i="2"/>
  <c r="X2225" i="2"/>
  <c r="X2227" i="2"/>
  <c r="X2229" i="2"/>
  <c r="X2231" i="2"/>
  <c r="X2233" i="2"/>
  <c r="X2235" i="2"/>
  <c r="X2237" i="2"/>
  <c r="X2239" i="2"/>
  <c r="X2241" i="2"/>
  <c r="X2243" i="2"/>
  <c r="X2245" i="2"/>
  <c r="X2247" i="2"/>
  <c r="X2249" i="2"/>
  <c r="X2251" i="2"/>
  <c r="X2253" i="2"/>
  <c r="X2255" i="2"/>
  <c r="X2257" i="2"/>
  <c r="X2259" i="2"/>
  <c r="X2261" i="2"/>
  <c r="X2263" i="2"/>
  <c r="X2265" i="2"/>
  <c r="X2267" i="2"/>
  <c r="X2269" i="2"/>
  <c r="X2271" i="2"/>
  <c r="X2273" i="2"/>
  <c r="X2275" i="2"/>
  <c r="X2277" i="2"/>
  <c r="X2279" i="2"/>
  <c r="X2281" i="2"/>
  <c r="X2283" i="2"/>
  <c r="X2285" i="2"/>
  <c r="X2287" i="2"/>
  <c r="X2289" i="2"/>
  <c r="X2291" i="2"/>
  <c r="X2293" i="2"/>
  <c r="X2295" i="2"/>
  <c r="X2297" i="2"/>
  <c r="X2299" i="2"/>
  <c r="X2301" i="2"/>
  <c r="X2303" i="2"/>
  <c r="X2305" i="2"/>
  <c r="X2307" i="2"/>
  <c r="X2309" i="2"/>
  <c r="X2311" i="2"/>
  <c r="X2313" i="2"/>
  <c r="X2315" i="2"/>
  <c r="X2317" i="2"/>
  <c r="X2319" i="2"/>
  <c r="X2321" i="2"/>
  <c r="X2323" i="2"/>
  <c r="X2325" i="2"/>
  <c r="X2327" i="2"/>
  <c r="X2329" i="2"/>
  <c r="X2331" i="2"/>
  <c r="X2333" i="2"/>
  <c r="X2335" i="2"/>
  <c r="X2337" i="2"/>
  <c r="X2339" i="2"/>
  <c r="X2341" i="2"/>
  <c r="X2343" i="2"/>
  <c r="X2345" i="2"/>
  <c r="X2347" i="2"/>
  <c r="X2349" i="2"/>
  <c r="X2351" i="2"/>
  <c r="X2353" i="2"/>
  <c r="X2355" i="2"/>
  <c r="X2357" i="2"/>
  <c r="X2359" i="2"/>
  <c r="X2361" i="2"/>
  <c r="X2363" i="2"/>
  <c r="X2365" i="2"/>
  <c r="X2367" i="2"/>
  <c r="X2369" i="2"/>
  <c r="X2371" i="2"/>
  <c r="X2373" i="2"/>
  <c r="X2375" i="2"/>
  <c r="X2377" i="2"/>
  <c r="X2379" i="2"/>
  <c r="X2381" i="2"/>
  <c r="X2383" i="2"/>
  <c r="X2385" i="2"/>
  <c r="X2387" i="2"/>
  <c r="X2389" i="2"/>
  <c r="X2391" i="2"/>
  <c r="X2393" i="2"/>
  <c r="X2395" i="2"/>
  <c r="X2397" i="2"/>
  <c r="X2399" i="2"/>
  <c r="X2401" i="2"/>
  <c r="X2403" i="2"/>
  <c r="X2405" i="2"/>
  <c r="X2407" i="2"/>
  <c r="X2409" i="2"/>
  <c r="X2411" i="2"/>
  <c r="X2413" i="2"/>
  <c r="X2415" i="2"/>
  <c r="X2417" i="2"/>
  <c r="X2419" i="2"/>
  <c r="X2421" i="2"/>
  <c r="X2423" i="2"/>
  <c r="X2425" i="2"/>
  <c r="X2427" i="2"/>
  <c r="X2429" i="2"/>
  <c r="X2431" i="2"/>
  <c r="X2439" i="2"/>
  <c r="X2451" i="2"/>
  <c r="X2467" i="2"/>
  <c r="X2483" i="2"/>
  <c r="X2499" i="2"/>
  <c r="AP206" i="3"/>
  <c r="AD333" i="3"/>
  <c r="R300" i="3"/>
  <c r="R239" i="3"/>
  <c r="R237" i="3" s="1"/>
  <c r="R333" i="3"/>
  <c r="R206" i="3"/>
  <c r="AH300" i="3"/>
  <c r="AH239" i="3"/>
  <c r="AH237" i="3" s="1"/>
  <c r="AH333" i="3"/>
  <c r="AH206" i="3"/>
  <c r="AH204" i="3" s="1"/>
  <c r="BE130" i="3"/>
  <c r="BD130" i="3"/>
  <c r="Z283" i="3"/>
  <c r="AP276" i="3"/>
  <c r="AP243" i="3" s="1"/>
  <c r="V292" i="3"/>
  <c r="BC18" i="1"/>
  <c r="BA18" i="1" s="1"/>
  <c r="BA36" i="1" s="1"/>
  <c r="AY36" i="1" s="1"/>
  <c r="BD13" i="1"/>
  <c r="BD19" i="1"/>
  <c r="BC19" i="1" s="1"/>
  <c r="BD20" i="1"/>
  <c r="BC20" i="1" s="1"/>
  <c r="BD16" i="1"/>
  <c r="BD17" i="1"/>
  <c r="BD9" i="1"/>
  <c r="BD11" i="1"/>
  <c r="BC11" i="1" s="1"/>
  <c r="BD4" i="1"/>
  <c r="BD7" i="1"/>
  <c r="BD8" i="1"/>
  <c r="BD10" i="1"/>
  <c r="BC10" i="1" s="1"/>
  <c r="Z3" i="2"/>
  <c r="AG2322" i="2" s="1"/>
  <c r="BH23" i="1"/>
  <c r="BF126" i="3"/>
  <c r="BG126" i="3"/>
  <c r="BF127" i="3"/>
  <c r="BD127" i="3"/>
  <c r="AZ127" i="3" s="1"/>
  <c r="BG127" i="3"/>
  <c r="BF134" i="3"/>
  <c r="BG134" i="3"/>
  <c r="BF135" i="3"/>
  <c r="BD135" i="3"/>
  <c r="AZ135" i="3" s="1"/>
  <c r="BG135" i="3"/>
  <c r="AZ139" i="3"/>
  <c r="BG145" i="3"/>
  <c r="BF145" i="3"/>
  <c r="BA99" i="3"/>
  <c r="AZ102" i="3"/>
  <c r="BA107" i="3"/>
  <c r="AZ110" i="3"/>
  <c r="AZ114" i="3"/>
  <c r="BA115" i="3"/>
  <c r="BA119" i="3"/>
  <c r="AZ122" i="3"/>
  <c r="BF128" i="3"/>
  <c r="BG128" i="3"/>
  <c r="BF129" i="3"/>
  <c r="BD129" i="3"/>
  <c r="AZ129" i="3" s="1"/>
  <c r="BG129" i="3"/>
  <c r="BD132" i="3"/>
  <c r="AZ132" i="3" s="1"/>
  <c r="BF139" i="3"/>
  <c r="BA139" i="3" s="1"/>
  <c r="AZ69" i="3" s="1"/>
  <c r="BG139" i="3"/>
  <c r="BB139" i="3" s="1"/>
  <c r="BF140" i="3"/>
  <c r="BD140" i="3"/>
  <c r="AZ140" i="3" s="1"/>
  <c r="BG140" i="3"/>
  <c r="BA141" i="3"/>
  <c r="B341" i="3"/>
  <c r="B319" i="3"/>
  <c r="B330" i="3"/>
  <c r="B308" i="3"/>
  <c r="BA110" i="3"/>
  <c r="BA114" i="3"/>
  <c r="BD126" i="3"/>
  <c r="AZ126" i="3" s="1"/>
  <c r="BF130" i="3"/>
  <c r="BA130" i="3" s="1"/>
  <c r="BG130" i="3"/>
  <c r="BF131" i="3"/>
  <c r="BD131" i="3"/>
  <c r="AZ131" i="3" s="1"/>
  <c r="BG131" i="3"/>
  <c r="BD134" i="3"/>
  <c r="AZ134" i="3" s="1"/>
  <c r="BD145" i="3"/>
  <c r="AZ145" i="3" s="1"/>
  <c r="F171" i="3"/>
  <c r="V171" i="3"/>
  <c r="BF132" i="3"/>
  <c r="BG132" i="3"/>
  <c r="BF133" i="3"/>
  <c r="BD133" i="3"/>
  <c r="AZ133" i="3" s="1"/>
  <c r="BG133" i="3"/>
  <c r="BG144" i="3"/>
  <c r="BD144" i="3"/>
  <c r="AZ144" i="3" s="1"/>
  <c r="BF144" i="3"/>
  <c r="V237" i="3"/>
  <c r="AH278" i="3"/>
  <c r="AH279" i="3"/>
  <c r="AH289" i="3"/>
  <c r="J237" i="3"/>
  <c r="F276" i="3"/>
  <c r="AH276" i="3"/>
  <c r="AH177" i="3" s="1"/>
  <c r="N277" i="3"/>
  <c r="AH277" i="3"/>
  <c r="J277" i="3"/>
  <c r="F277" i="3"/>
  <c r="AH282" i="3"/>
  <c r="AH216" i="3" s="1"/>
  <c r="R288" i="3"/>
  <c r="R189" i="3" s="1"/>
  <c r="R270" i="3"/>
  <c r="R292" i="3"/>
  <c r="AH280" i="3"/>
  <c r="AH214" i="3" s="1"/>
  <c r="AH287" i="3"/>
  <c r="AH188" i="3" s="1"/>
  <c r="AH281" i="3"/>
  <c r="AH270" i="3"/>
  <c r="AH288" i="3"/>
  <c r="AH274" i="3"/>
  <c r="AH175" i="3" s="1"/>
  <c r="R281" i="3"/>
  <c r="R248" i="3" s="1"/>
  <c r="AH284" i="3"/>
  <c r="AH185" i="3" s="1"/>
  <c r="N284" i="3"/>
  <c r="N185" i="3" s="1"/>
  <c r="R284" i="3"/>
  <c r="R185" i="3" s="1"/>
  <c r="F284" i="3"/>
  <c r="F185" i="3" s="1"/>
  <c r="AH213" i="3"/>
  <c r="J244" i="3"/>
  <c r="AH275" i="3"/>
  <c r="AH242" i="3" s="1"/>
  <c r="V284" i="3"/>
  <c r="V295" i="3"/>
  <c r="V262" i="3" s="1"/>
  <c r="F295" i="3"/>
  <c r="AH295" i="3"/>
  <c r="AD296" i="3"/>
  <c r="AD263" i="3" s="1"/>
  <c r="V291" i="3"/>
  <c r="F291" i="3"/>
  <c r="F225" i="3" s="1"/>
  <c r="AH291" i="3"/>
  <c r="AH258" i="3" s="1"/>
  <c r="AD291" i="3"/>
  <c r="N293" i="3"/>
  <c r="AH293" i="3"/>
  <c r="AH260" i="3" s="1"/>
  <c r="J293" i="3"/>
  <c r="J227" i="3" s="1"/>
  <c r="Z293" i="3"/>
  <c r="J296" i="3"/>
  <c r="J197" i="3" s="1"/>
  <c r="AH296" i="3"/>
  <c r="N296" i="3"/>
  <c r="AL296" i="3"/>
  <c r="AL197" i="3" s="1"/>
  <c r="F296" i="3"/>
  <c r="F263" i="3" s="1"/>
  <c r="R215" i="3"/>
  <c r="Z260" i="3"/>
  <c r="R273" i="3"/>
  <c r="R207" i="3" s="1"/>
  <c r="R274" i="3"/>
  <c r="R241" i="3" s="1"/>
  <c r="AD275" i="3"/>
  <c r="AD176" i="3" s="1"/>
  <c r="N278" i="3"/>
  <c r="AP278" i="3"/>
  <c r="AP179" i="3" s="1"/>
  <c r="AP282" i="3"/>
  <c r="AP183" i="3" s="1"/>
  <c r="AH286" i="3"/>
  <c r="AH220" i="3" s="1"/>
  <c r="J287" i="3"/>
  <c r="J221" i="3" s="1"/>
  <c r="AH290" i="3"/>
  <c r="AH224" i="3" s="1"/>
  <c r="Z290" i="3"/>
  <c r="Z191" i="3" s="1"/>
  <c r="J291" i="3"/>
  <c r="J192" i="3" s="1"/>
  <c r="AP291" i="3"/>
  <c r="F293" i="3"/>
  <c r="AL293" i="3"/>
  <c r="AL227" i="3" s="1"/>
  <c r="R295" i="3"/>
  <c r="R229" i="3" s="1"/>
  <c r="R296" i="3"/>
  <c r="R263" i="3" s="1"/>
  <c r="R193" i="3"/>
  <c r="R218" i="3"/>
  <c r="R226" i="3"/>
  <c r="R259" i="3"/>
  <c r="N294" i="3"/>
  <c r="N195" i="3" s="1"/>
  <c r="N282" i="3"/>
  <c r="N249" i="3" s="1"/>
  <c r="N270" i="3"/>
  <c r="J273" i="3"/>
  <c r="V273" i="3"/>
  <c r="V174" i="3" s="1"/>
  <c r="AD274" i="3"/>
  <c r="AD241" i="3" s="1"/>
  <c r="V274" i="3"/>
  <c r="V175" i="3" s="1"/>
  <c r="AP274" i="3"/>
  <c r="N275" i="3"/>
  <c r="N242" i="3" s="1"/>
  <c r="AL283" i="3"/>
  <c r="AL250" i="3" s="1"/>
  <c r="V283" i="3"/>
  <c r="V184" i="3" s="1"/>
  <c r="F283" i="3"/>
  <c r="F250" i="3" s="1"/>
  <c r="AH283" i="3"/>
  <c r="N283" i="3"/>
  <c r="AD283" i="3"/>
  <c r="AD217" i="3" s="1"/>
  <c r="AD285" i="3"/>
  <c r="AH285" i="3"/>
  <c r="AH252" i="3" s="1"/>
  <c r="J285" i="3"/>
  <c r="J252" i="3" s="1"/>
  <c r="Z285" i="3"/>
  <c r="Z186" i="3" s="1"/>
  <c r="AD290" i="3"/>
  <c r="AD191" i="3" s="1"/>
  <c r="R291" i="3"/>
  <c r="R225" i="3" s="1"/>
  <c r="AP292" i="3"/>
  <c r="AP193" i="3" s="1"/>
  <c r="J292" i="3"/>
  <c r="J193" i="3" s="1"/>
  <c r="AH292" i="3"/>
  <c r="AH193" i="3" s="1"/>
  <c r="N292" i="3"/>
  <c r="N193" i="3" s="1"/>
  <c r="R293" i="3"/>
  <c r="R227" i="3" s="1"/>
  <c r="AH294" i="3"/>
  <c r="AH261" i="3" s="1"/>
  <c r="AD294" i="3"/>
  <c r="AD228" i="3" s="1"/>
  <c r="V296" i="3"/>
  <c r="V197" i="3" s="1"/>
  <c r="R275" i="3"/>
  <c r="R242" i="3" s="1"/>
  <c r="F278" i="3"/>
  <c r="F212" i="3" s="1"/>
  <c r="AL279" i="3"/>
  <c r="V279" i="3"/>
  <c r="V213" i="3" s="1"/>
  <c r="F279" i="3"/>
  <c r="F246" i="3" s="1"/>
  <c r="AP280" i="3"/>
  <c r="AP247" i="3" s="1"/>
  <c r="J280" i="3"/>
  <c r="J181" i="3" s="1"/>
  <c r="V280" i="3"/>
  <c r="V247" i="3" s="1"/>
  <c r="AD281" i="3"/>
  <c r="N281" i="3"/>
  <c r="V281" i="3"/>
  <c r="V248" i="3" s="1"/>
  <c r="AL282" i="3"/>
  <c r="AL249" i="3" s="1"/>
  <c r="AL287" i="3"/>
  <c r="AL254" i="3" s="1"/>
  <c r="V287" i="3"/>
  <c r="V188" i="3" s="1"/>
  <c r="F287" i="3"/>
  <c r="AP288" i="3"/>
  <c r="AP189" i="3" s="1"/>
  <c r="Z288" i="3"/>
  <c r="Z255" i="3" s="1"/>
  <c r="J288" i="3"/>
  <c r="J189" i="3" s="1"/>
  <c r="V288" i="3"/>
  <c r="V255" i="3" s="1"/>
  <c r="AD289" i="3"/>
  <c r="N289" i="3"/>
  <c r="V289" i="3"/>
  <c r="V223" i="3" s="1"/>
  <c r="AP289" i="3"/>
  <c r="AL290" i="3"/>
  <c r="AL191" i="3" s="1"/>
  <c r="BB88" i="3"/>
  <c r="BA88" i="3"/>
  <c r="R278" i="3"/>
  <c r="R245" i="3" s="1"/>
  <c r="R282" i="3"/>
  <c r="R286" i="3"/>
  <c r="R290" i="3"/>
  <c r="R257" i="3" s="1"/>
  <c r="R294" i="3"/>
  <c r="R195" i="3" s="1"/>
  <c r="AZ85" i="3"/>
  <c r="BB85" i="3" s="1"/>
  <c r="AZ89" i="3"/>
  <c r="BB89" i="3" s="1"/>
  <c r="BB91" i="3"/>
  <c r="BA91" i="3"/>
  <c r="BA86" i="3"/>
  <c r="BA90" i="3"/>
  <c r="AZ93" i="3"/>
  <c r="BB93" i="3" s="1"/>
  <c r="AZ94" i="3"/>
  <c r="BB94" i="3" s="1"/>
  <c r="AP296" i="3" l="1"/>
  <c r="AP197" i="3" s="1"/>
  <c r="AP295" i="3"/>
  <c r="AL295" i="3"/>
  <c r="AH221" i="3"/>
  <c r="AL284" i="3"/>
  <c r="J284" i="3"/>
  <c r="AH189" i="3"/>
  <c r="AH178" i="3"/>
  <c r="F177" i="3"/>
  <c r="AH180" i="3"/>
  <c r="BB128" i="3"/>
  <c r="AP273" i="3"/>
  <c r="F194" i="3"/>
  <c r="J282" i="3"/>
  <c r="J183" i="3" s="1"/>
  <c r="J275" i="3"/>
  <c r="J242" i="3" s="1"/>
  <c r="N230" i="3"/>
  <c r="J295" i="3"/>
  <c r="J196" i="3" s="1"/>
  <c r="V225" i="3"/>
  <c r="AH196" i="3"/>
  <c r="V251" i="3"/>
  <c r="F178" i="3"/>
  <c r="AL276" i="3"/>
  <c r="AL210" i="3" s="1"/>
  <c r="BA128" i="3"/>
  <c r="AL274" i="3"/>
  <c r="AL241" i="3" s="1"/>
  <c r="R217" i="3"/>
  <c r="AZ118" i="3"/>
  <c r="BA102" i="3"/>
  <c r="BA118" i="3"/>
  <c r="R255" i="3"/>
  <c r="Z194" i="3"/>
  <c r="AD192" i="3"/>
  <c r="AL291" i="3"/>
  <c r="AL258" i="3" s="1"/>
  <c r="F196" i="3"/>
  <c r="AH182" i="3"/>
  <c r="V226" i="3"/>
  <c r="AP177" i="3"/>
  <c r="N210" i="3"/>
  <c r="AD177" i="3"/>
  <c r="AD210" i="3"/>
  <c r="AD243" i="3"/>
  <c r="N251" i="3"/>
  <c r="AD230" i="3"/>
  <c r="R182" i="3"/>
  <c r="AH251" i="3"/>
  <c r="AH243" i="3"/>
  <c r="R276" i="3"/>
  <c r="R279" i="3"/>
  <c r="R246" i="3" s="1"/>
  <c r="R277" i="3"/>
  <c r="J177" i="3"/>
  <c r="AH256" i="3"/>
  <c r="AH245" i="3"/>
  <c r="BB100" i="3"/>
  <c r="BB115" i="3"/>
  <c r="N261" i="3"/>
  <c r="AD293" i="3"/>
  <c r="R285" i="3"/>
  <c r="R250" i="3"/>
  <c r="AL185" i="3"/>
  <c r="J185" i="3"/>
  <c r="R289" i="3"/>
  <c r="R280" i="3"/>
  <c r="BB133" i="3"/>
  <c r="Z250" i="3"/>
  <c r="AZ100" i="3"/>
  <c r="AZ112" i="3"/>
  <c r="BA100" i="3"/>
  <c r="BA112" i="3"/>
  <c r="BA109" i="3"/>
  <c r="BB117" i="3"/>
  <c r="BA121" i="3"/>
  <c r="BA144" i="3"/>
  <c r="BB130" i="3"/>
  <c r="AL175" i="3"/>
  <c r="BA92" i="3"/>
  <c r="V285" i="3"/>
  <c r="V219" i="3" s="1"/>
  <c r="BB107" i="3"/>
  <c r="BB106" i="3"/>
  <c r="BB114" i="3"/>
  <c r="AZ104" i="3"/>
  <c r="BA104" i="3"/>
  <c r="BB108" i="3"/>
  <c r="BB116" i="3"/>
  <c r="AZ113" i="3"/>
  <c r="BA105" i="3"/>
  <c r="BA113" i="3"/>
  <c r="BB105" i="3"/>
  <c r="AZ109" i="3"/>
  <c r="BB113" i="3"/>
  <c r="BA117" i="3"/>
  <c r="R230" i="3"/>
  <c r="N243" i="3"/>
  <c r="AH255" i="3"/>
  <c r="AH247" i="3"/>
  <c r="AZ71" i="3"/>
  <c r="AL273" i="3"/>
  <c r="BA87" i="3"/>
  <c r="R287" i="3"/>
  <c r="AZ105" i="3"/>
  <c r="BB99" i="3"/>
  <c r="BB109" i="3"/>
  <c r="BB110" i="3"/>
  <c r="BB102" i="3"/>
  <c r="BA122" i="3"/>
  <c r="AZ111" i="3"/>
  <c r="R8" i="2"/>
  <c r="B8" i="2" s="1"/>
  <c r="R251" i="3"/>
  <c r="R197" i="3"/>
  <c r="R240" i="3"/>
  <c r="AD197" i="3"/>
  <c r="AP218" i="3"/>
  <c r="AL208" i="3"/>
  <c r="BB140" i="3"/>
  <c r="AL207" i="3"/>
  <c r="Z184" i="3"/>
  <c r="AH273" i="3"/>
  <c r="AH207" i="3" s="1"/>
  <c r="BA108" i="3"/>
  <c r="AZ99" i="3"/>
  <c r="AZ107" i="3"/>
  <c r="AZ115" i="3"/>
  <c r="BB119" i="3"/>
  <c r="BB103" i="3"/>
  <c r="BB111" i="3"/>
  <c r="AZ119" i="3"/>
  <c r="AZ108" i="3"/>
  <c r="AZ116" i="3"/>
  <c r="BB120" i="3"/>
  <c r="BA89" i="3"/>
  <c r="J218" i="3"/>
  <c r="J251" i="3"/>
  <c r="AH246" i="3"/>
  <c r="BA135" i="3"/>
  <c r="BB127" i="3"/>
  <c r="AZ130" i="3"/>
  <c r="R262" i="3"/>
  <c r="V259" i="3"/>
  <c r="BA85" i="3"/>
  <c r="AH229" i="3"/>
  <c r="AZ48" i="3"/>
  <c r="BB135" i="3"/>
  <c r="BA127" i="3"/>
  <c r="V193" i="3"/>
  <c r="AP204" i="3"/>
  <c r="Z275" i="3"/>
  <c r="Z274" i="3"/>
  <c r="Z208" i="3" s="1"/>
  <c r="Z270" i="3"/>
  <c r="Z282" i="3"/>
  <c r="Z281" i="3"/>
  <c r="Z248" i="3" s="1"/>
  <c r="Z291" i="3"/>
  <c r="Z289" i="3"/>
  <c r="Z280" i="3"/>
  <c r="Z247" i="3" s="1"/>
  <c r="AP208" i="3"/>
  <c r="Z296" i="3"/>
  <c r="AP229" i="3"/>
  <c r="BB132" i="3"/>
  <c r="BB131" i="3"/>
  <c r="R221" i="3"/>
  <c r="R204" i="3"/>
  <c r="AP171" i="3"/>
  <c r="AD270" i="3"/>
  <c r="AD282" i="3"/>
  <c r="AD273" i="3"/>
  <c r="AD240" i="3" s="1"/>
  <c r="AD284" i="3"/>
  <c r="AD287" i="3"/>
  <c r="AD278" i="3"/>
  <c r="AD288" i="3"/>
  <c r="X8" i="2"/>
  <c r="E8" i="2" s="1"/>
  <c r="N171" i="3"/>
  <c r="Z287" i="3"/>
  <c r="Z221" i="3" s="1"/>
  <c r="AP225" i="3"/>
  <c r="Z278" i="3"/>
  <c r="Z212" i="3" s="1"/>
  <c r="Z295" i="3"/>
  <c r="Z229" i="3" s="1"/>
  <c r="Z277" i="3"/>
  <c r="Z244" i="3" s="1"/>
  <c r="BA132" i="3"/>
  <c r="AD237" i="3"/>
  <c r="J171" i="3"/>
  <c r="N184" i="3"/>
  <c r="AP210" i="3"/>
  <c r="N177" i="3"/>
  <c r="AP294" i="3"/>
  <c r="AP290" i="3"/>
  <c r="AP257" i="3" s="1"/>
  <c r="AP286" i="3"/>
  <c r="AP253" i="3" s="1"/>
  <c r="AP283" i="3"/>
  <c r="AP287" i="3"/>
  <c r="AP221" i="3" s="1"/>
  <c r="AP275" i="3"/>
  <c r="AP270" i="3"/>
  <c r="AP285" i="3"/>
  <c r="AP252" i="3" s="1"/>
  <c r="AP279" i="3"/>
  <c r="V186" i="3"/>
  <c r="N288" i="3"/>
  <c r="N286" i="3"/>
  <c r="N220" i="3" s="1"/>
  <c r="N273" i="3"/>
  <c r="N174" i="3" s="1"/>
  <c r="N280" i="3"/>
  <c r="N279" i="3"/>
  <c r="AP281" i="3"/>
  <c r="Z279" i="3"/>
  <c r="Z246" i="3" s="1"/>
  <c r="AD295" i="3"/>
  <c r="AD196" i="3" s="1"/>
  <c r="AD292" i="3"/>
  <c r="AD193" i="3" s="1"/>
  <c r="Z292" i="3"/>
  <c r="Z226" i="3" s="1"/>
  <c r="N287" i="3"/>
  <c r="N188" i="3" s="1"/>
  <c r="N285" i="3"/>
  <c r="AH217" i="3"/>
  <c r="AD279" i="3"/>
  <c r="AD180" i="3" s="1"/>
  <c r="N274" i="3"/>
  <c r="N241" i="3" s="1"/>
  <c r="Z273" i="3"/>
  <c r="Z174" i="3" s="1"/>
  <c r="N290" i="3"/>
  <c r="N257" i="3" s="1"/>
  <c r="R222" i="3"/>
  <c r="Z294" i="3"/>
  <c r="Z261" i="3" s="1"/>
  <c r="AD286" i="3"/>
  <c r="AD280" i="3"/>
  <c r="Z286" i="3"/>
  <c r="Z187" i="3" s="1"/>
  <c r="AD255" i="3"/>
  <c r="R219" i="3"/>
  <c r="AH230" i="3"/>
  <c r="AP293" i="3"/>
  <c r="N291" i="3"/>
  <c r="N192" i="3" s="1"/>
  <c r="N295" i="3"/>
  <c r="N262" i="3" s="1"/>
  <c r="AL196" i="3"/>
  <c r="Z276" i="3"/>
  <c r="Z210" i="3" s="1"/>
  <c r="Z225" i="3"/>
  <c r="Z217" i="3"/>
  <c r="Z284" i="3"/>
  <c r="AP277" i="3"/>
  <c r="AP244" i="3" s="1"/>
  <c r="AD277" i="3"/>
  <c r="AD254" i="3"/>
  <c r="Z241" i="3"/>
  <c r="V252" i="3"/>
  <c r="AP195" i="3"/>
  <c r="AP224" i="3"/>
  <c r="F286" i="3"/>
  <c r="F292" i="3"/>
  <c r="F289" i="3"/>
  <c r="F288" i="3"/>
  <c r="F189" i="3" s="1"/>
  <c r="F281" i="3"/>
  <c r="F280" i="3"/>
  <c r="F285" i="3"/>
  <c r="F252" i="3" s="1"/>
  <c r="F294" i="3"/>
  <c r="F195" i="3" s="1"/>
  <c r="F290" i="3"/>
  <c r="F275" i="3"/>
  <c r="F242" i="3" s="1"/>
  <c r="F273" i="3"/>
  <c r="F282" i="3"/>
  <c r="F274" i="3"/>
  <c r="F270" i="3"/>
  <c r="V278" i="3"/>
  <c r="V293" i="3"/>
  <c r="V194" i="3" s="1"/>
  <c r="V290" i="3"/>
  <c r="V191" i="3" s="1"/>
  <c r="V275" i="3"/>
  <c r="V242" i="3" s="1"/>
  <c r="V270" i="3"/>
  <c r="V294" i="3"/>
  <c r="V277" i="3"/>
  <c r="V178" i="3" s="1"/>
  <c r="V286" i="3"/>
  <c r="V282" i="3"/>
  <c r="V249" i="3" s="1"/>
  <c r="AL294" i="3"/>
  <c r="AL285" i="3"/>
  <c r="AL289" i="3"/>
  <c r="AL281" i="3"/>
  <c r="AL248" i="3" s="1"/>
  <c r="AL292" i="3"/>
  <c r="AL259" i="3" s="1"/>
  <c r="AL286" i="3"/>
  <c r="AL253" i="3" s="1"/>
  <c r="AL275" i="3"/>
  <c r="AL209" i="3" s="1"/>
  <c r="AL270" i="3"/>
  <c r="AL278" i="3"/>
  <c r="AL212" i="3" s="1"/>
  <c r="AL280" i="3"/>
  <c r="AL288" i="3"/>
  <c r="Z190" i="3"/>
  <c r="Z171" i="3"/>
  <c r="Z175" i="3"/>
  <c r="Z182" i="3"/>
  <c r="N204" i="3"/>
  <c r="N207" i="3"/>
  <c r="N240" i="3"/>
  <c r="N253" i="3"/>
  <c r="N237" i="3"/>
  <c r="J294" i="3"/>
  <c r="J279" i="3"/>
  <c r="J286" i="3"/>
  <c r="J278" i="3"/>
  <c r="J274" i="3"/>
  <c r="J290" i="3"/>
  <c r="J191" i="3" s="1"/>
  <c r="J289" i="3"/>
  <c r="J281" i="3"/>
  <c r="J270" i="3"/>
  <c r="J283" i="3"/>
  <c r="BC8" i="1"/>
  <c r="BA8" i="1" s="1"/>
  <c r="BA27" i="1" s="1"/>
  <c r="AY27" i="1" s="1"/>
  <c r="BC9" i="1"/>
  <c r="BA9" i="1" s="1"/>
  <c r="BA28" i="1" s="1"/>
  <c r="AY28" i="1" s="1"/>
  <c r="BC7" i="1"/>
  <c r="BA7" i="1" s="1"/>
  <c r="BA26" i="1" s="1"/>
  <c r="AY26" i="1" s="1"/>
  <c r="BC17" i="1"/>
  <c r="BA17" i="1" s="1"/>
  <c r="BA35" i="1" s="1"/>
  <c r="AY35" i="1" s="1"/>
  <c r="BD5" i="1"/>
  <c r="BC4" i="1"/>
  <c r="BA4" i="1" s="1"/>
  <c r="BA23" i="1" s="1"/>
  <c r="BC16" i="1"/>
  <c r="BA16" i="1" s="1"/>
  <c r="BA34" i="1" s="1"/>
  <c r="AY34" i="1" s="1"/>
  <c r="BA19" i="1"/>
  <c r="BA37" i="1" s="1"/>
  <c r="AY37" i="1" s="1"/>
  <c r="BD14" i="1"/>
  <c r="BC13" i="1"/>
  <c r="BA13" i="1" s="1"/>
  <c r="BA31" i="1" s="1"/>
  <c r="AY31" i="1" s="1"/>
  <c r="BA11" i="1"/>
  <c r="BA30" i="1" s="1"/>
  <c r="AY30" i="1" s="1"/>
  <c r="BA10" i="1"/>
  <c r="BA29" i="1" s="1"/>
  <c r="AY29" i="1" s="1"/>
  <c r="AG65" i="2"/>
  <c r="AG165" i="2"/>
  <c r="AG257" i="2"/>
  <c r="AG405" i="2"/>
  <c r="AG1140" i="2"/>
  <c r="AG57" i="2"/>
  <c r="AG189" i="2"/>
  <c r="AG325" i="2"/>
  <c r="AG706" i="2"/>
  <c r="AG17" i="2"/>
  <c r="AG46" i="2"/>
  <c r="AG78" i="2"/>
  <c r="AG110" i="2"/>
  <c r="AG142" i="2"/>
  <c r="AG190" i="2"/>
  <c r="AG222" i="2"/>
  <c r="AG254" i="2"/>
  <c r="AG286" i="2"/>
  <c r="AG318" i="2"/>
  <c r="AG350" i="2"/>
  <c r="AG406" i="2"/>
  <c r="AG470" i="2"/>
  <c r="AG598" i="2"/>
  <c r="AG726" i="2"/>
  <c r="AG888" i="2"/>
  <c r="AG1284" i="2"/>
  <c r="AG39" i="2"/>
  <c r="AG71" i="2"/>
  <c r="AG103" i="2"/>
  <c r="AG143" i="2"/>
  <c r="AG183" i="2"/>
  <c r="AG227" i="2"/>
  <c r="AG271" i="2"/>
  <c r="AG311" i="2"/>
  <c r="AG355" i="2"/>
  <c r="AG441" i="2"/>
  <c r="AG570" i="2"/>
  <c r="AG746" i="2"/>
  <c r="AG1044" i="2"/>
  <c r="AG37" i="2"/>
  <c r="AG145" i="2"/>
  <c r="AG245" i="2"/>
  <c r="AG349" i="2"/>
  <c r="AG514" i="2"/>
  <c r="AG802" i="2"/>
  <c r="AG48" i="2"/>
  <c r="AG112" i="2"/>
  <c r="AG176" i="2"/>
  <c r="AG240" i="2"/>
  <c r="AG304" i="2"/>
  <c r="AG378" i="2"/>
  <c r="AG542" i="2"/>
  <c r="AG798" i="2"/>
  <c r="AG363" i="2"/>
  <c r="AG427" i="2"/>
  <c r="AG555" i="2"/>
  <c r="AG683" i="2"/>
  <c r="AG811" i="2"/>
  <c r="AG1112" i="2"/>
  <c r="AG388" i="2"/>
  <c r="AG516" i="2"/>
  <c r="AG644" i="2"/>
  <c r="AG772" i="2"/>
  <c r="AG980" i="2"/>
  <c r="AG1835" i="2"/>
  <c r="AG589" i="2"/>
  <c r="AG717" i="2"/>
  <c r="AG869" i="2"/>
  <c r="AG1248" i="2"/>
  <c r="AG1069" i="2"/>
  <c r="AG1197" i="2"/>
  <c r="AG1355" i="2"/>
  <c r="AG1807" i="2"/>
  <c r="AG1034" i="2"/>
  <c r="AG1290" i="2"/>
  <c r="AG863" i="2"/>
  <c r="AG1119" i="2"/>
  <c r="AG1463" i="2"/>
  <c r="AG1424" i="2"/>
  <c r="AG1680" i="2"/>
  <c r="AG1321" i="2"/>
  <c r="AG1833" i="2"/>
  <c r="AG1818" i="2"/>
  <c r="AG1856" i="2"/>
  <c r="AG2112" i="2"/>
  <c r="AG2181" i="2"/>
  <c r="AG2258" i="2"/>
  <c r="AG33" i="2"/>
  <c r="AG85" i="2"/>
  <c r="AG133" i="2"/>
  <c r="AG185" i="2"/>
  <c r="AG225" i="2"/>
  <c r="AG273" i="2"/>
  <c r="AG313" i="2"/>
  <c r="AG353" i="2"/>
  <c r="AG546" i="2"/>
  <c r="AG976" i="2"/>
  <c r="AG1204" i="2"/>
  <c r="AG1803" i="2"/>
  <c r="AG73" i="2"/>
  <c r="AG129" i="2"/>
  <c r="AG209" i="2"/>
  <c r="AG277" i="2"/>
  <c r="AG345" i="2"/>
  <c r="AG461" i="2"/>
  <c r="AG738" i="2"/>
  <c r="AG11" i="2"/>
  <c r="AG19" i="2"/>
  <c r="AG34" i="2"/>
  <c r="AG50" i="2"/>
  <c r="AG66" i="2"/>
  <c r="AG82" i="2"/>
  <c r="AG98" i="2"/>
  <c r="AG114" i="2"/>
  <c r="AG130" i="2"/>
  <c r="AG146" i="2"/>
  <c r="AG162" i="2"/>
  <c r="AG178" i="2"/>
  <c r="AG194" i="2"/>
  <c r="AG210" i="2"/>
  <c r="AG226" i="2"/>
  <c r="AG242" i="2"/>
  <c r="AG258" i="2"/>
  <c r="AG274" i="2"/>
  <c r="AG290" i="2"/>
  <c r="AG306" i="2"/>
  <c r="AG322" i="2"/>
  <c r="AG338" i="2"/>
  <c r="AG354" i="2"/>
  <c r="AG382" i="2"/>
  <c r="AG414" i="2"/>
  <c r="AG446" i="2"/>
  <c r="AG486" i="2"/>
  <c r="AG550" i="2"/>
  <c r="AG614" i="2"/>
  <c r="AG678" i="2"/>
  <c r="AG742" i="2"/>
  <c r="AG806" i="2"/>
  <c r="AG920" i="2"/>
  <c r="AG1092" i="2"/>
  <c r="AG1402" i="2"/>
  <c r="AG27" i="2"/>
  <c r="AG43" i="2"/>
  <c r="AG59" i="2"/>
  <c r="AG75" i="2"/>
  <c r="AG91" i="2"/>
  <c r="AG107" i="2"/>
  <c r="AG127" i="2"/>
  <c r="AG147" i="2"/>
  <c r="AG167" i="2"/>
  <c r="AG191" i="2"/>
  <c r="AG211" i="2"/>
  <c r="AG231" i="2"/>
  <c r="AG255" i="2"/>
  <c r="AG275" i="2"/>
  <c r="AG295" i="2"/>
  <c r="AG319" i="2"/>
  <c r="AG339" i="2"/>
  <c r="AG361" i="2"/>
  <c r="AG409" i="2"/>
  <c r="AG449" i="2"/>
  <c r="AG506" i="2"/>
  <c r="AG602" i="2"/>
  <c r="AG682" i="2"/>
  <c r="AG762" i="2"/>
  <c r="AG896" i="2"/>
  <c r="AG1108" i="2"/>
  <c r="AG1675" i="2"/>
  <c r="AG53" i="2"/>
  <c r="AG105" i="2"/>
  <c r="AG153" i="2"/>
  <c r="AG201" i="2"/>
  <c r="AG253" i="2"/>
  <c r="AG309" i="2"/>
  <c r="AG389" i="2"/>
  <c r="AG453" i="2"/>
  <c r="AG562" i="2"/>
  <c r="AG674" i="2"/>
  <c r="AG880" i="2"/>
  <c r="AG20" i="2"/>
  <c r="AG52" i="2"/>
  <c r="AG84" i="2"/>
  <c r="AG116" i="2"/>
  <c r="AG148" i="2"/>
  <c r="AG180" i="2"/>
  <c r="AG212" i="2"/>
  <c r="AG244" i="2"/>
  <c r="AG276" i="2"/>
  <c r="AG308" i="2"/>
  <c r="AG340" i="2"/>
  <c r="AG386" i="2"/>
  <c r="AG450" i="2"/>
  <c r="AG558" i="2"/>
  <c r="AG686" i="2"/>
  <c r="AG814" i="2"/>
  <c r="AG1124" i="2"/>
  <c r="AG367" i="2"/>
  <c r="AG399" i="2"/>
  <c r="AG443" i="2"/>
  <c r="AG507" i="2"/>
  <c r="AG571" i="2"/>
  <c r="AG635" i="2"/>
  <c r="AG699" i="2"/>
  <c r="AG763" i="2"/>
  <c r="AG833" i="2"/>
  <c r="AG961" i="2"/>
  <c r="AG1176" i="2"/>
  <c r="AG1691" i="2"/>
  <c r="AG404" i="2"/>
  <c r="AG468" i="2"/>
  <c r="AG532" i="2"/>
  <c r="AG596" i="2"/>
  <c r="AG660" i="2"/>
  <c r="AG724" i="2"/>
  <c r="AG788" i="2"/>
  <c r="AG884" i="2"/>
  <c r="AG1020" i="2"/>
  <c r="AG1276" i="2"/>
  <c r="AG477" i="2"/>
  <c r="AG541" i="2"/>
  <c r="AG605" i="2"/>
  <c r="AG669" i="2"/>
  <c r="AG733" i="2"/>
  <c r="AG797" i="2"/>
  <c r="AG901" i="2"/>
  <c r="AG1056" i="2"/>
  <c r="AG1330" i="2"/>
  <c r="AG1021" i="2"/>
  <c r="AG1085" i="2"/>
  <c r="AG1149" i="2"/>
  <c r="AG1213" i="2"/>
  <c r="AG1277" i="2"/>
  <c r="AG1387" i="2"/>
  <c r="AG1583" i="2"/>
  <c r="AG2126" i="2"/>
  <c r="AG938" i="2"/>
  <c r="AG1066" i="2"/>
  <c r="AG1194" i="2"/>
  <c r="AG1350" i="2"/>
  <c r="AG1763" i="2"/>
  <c r="AG895" i="2"/>
  <c r="AG1023" i="2"/>
  <c r="AG1151" i="2"/>
  <c r="AG1279" i="2"/>
  <c r="AG1591" i="2"/>
  <c r="AG1328" i="2"/>
  <c r="AG1456" i="2"/>
  <c r="AG1584" i="2"/>
  <c r="AG1712" i="2"/>
  <c r="AG1843" i="2"/>
  <c r="AG1385" i="2"/>
  <c r="AG1641" i="2"/>
  <c r="AG1974" i="2"/>
  <c r="AG1626" i="2"/>
  <c r="AG1927" i="2"/>
  <c r="AG2107" i="2"/>
  <c r="AG1920" i="2"/>
  <c r="AG2176" i="2"/>
  <c r="AG1989" i="2"/>
  <c r="AG2371" i="2"/>
  <c r="AG2464" i="2"/>
  <c r="AG2393" i="2"/>
  <c r="AG2510" i="2"/>
  <c r="AG2494" i="2"/>
  <c r="AG2478" i="2"/>
  <c r="AG2462" i="2"/>
  <c r="AG2446" i="2"/>
  <c r="AG2430" i="2"/>
  <c r="AG2414" i="2"/>
  <c r="AG2398" i="2"/>
  <c r="AG2382" i="2"/>
  <c r="AG2366" i="2"/>
  <c r="AG2350" i="2"/>
  <c r="AG2334" i="2"/>
  <c r="AG2318" i="2"/>
  <c r="AG2302" i="2"/>
  <c r="AG2286" i="2"/>
  <c r="AG2270" i="2"/>
  <c r="AG2254" i="2"/>
  <c r="AG2238" i="2"/>
  <c r="AG2222" i="2"/>
  <c r="AG2206" i="2"/>
  <c r="AG2190" i="2"/>
  <c r="AG2501" i="2"/>
  <c r="AG2485" i="2"/>
  <c r="AG2469" i="2"/>
  <c r="AG2453" i="2"/>
  <c r="AG2437" i="2"/>
  <c r="AG2421" i="2"/>
  <c r="AG2405" i="2"/>
  <c r="AG2389" i="2"/>
  <c r="AG2373" i="2"/>
  <c r="AG2357" i="2"/>
  <c r="AG2341" i="2"/>
  <c r="AG2325" i="2"/>
  <c r="AG2309" i="2"/>
  <c r="AG2293" i="2"/>
  <c r="AG2277" i="2"/>
  <c r="AG2261" i="2"/>
  <c r="AG2245" i="2"/>
  <c r="AG2229" i="2"/>
  <c r="AG2213" i="2"/>
  <c r="AG2197" i="2"/>
  <c r="AG2508" i="2"/>
  <c r="AG2492" i="2"/>
  <c r="AG2476" i="2"/>
  <c r="AG2460" i="2"/>
  <c r="AG2444" i="2"/>
  <c r="AG2428" i="2"/>
  <c r="AG2412" i="2"/>
  <c r="AG2396" i="2"/>
  <c r="AG2380" i="2"/>
  <c r="AG2364" i="2"/>
  <c r="AG2348" i="2"/>
  <c r="AG2332" i="2"/>
  <c r="AG2316" i="2"/>
  <c r="AG2300" i="2"/>
  <c r="AG2284" i="2"/>
  <c r="AG2268" i="2"/>
  <c r="AG2252" i="2"/>
  <c r="AG2483" i="2"/>
  <c r="AG2419" i="2"/>
  <c r="AG2355" i="2"/>
  <c r="AG2291" i="2"/>
  <c r="AG2235" i="2"/>
  <c r="AG2203" i="2"/>
  <c r="AG2177" i="2"/>
  <c r="AG2161" i="2"/>
  <c r="AG2145" i="2"/>
  <c r="AG2129" i="2"/>
  <c r="AG2113" i="2"/>
  <c r="AG2097" i="2"/>
  <c r="AG2081" i="2"/>
  <c r="AG2065" i="2"/>
  <c r="AG2049" i="2"/>
  <c r="AG2033" i="2"/>
  <c r="AG2017" i="2"/>
  <c r="AG2001" i="2"/>
  <c r="AG1985" i="2"/>
  <c r="AG1969" i="2"/>
  <c r="AG1953" i="2"/>
  <c r="AG1937" i="2"/>
  <c r="AG1921" i="2"/>
  <c r="AG1905" i="2"/>
  <c r="AG1889" i="2"/>
  <c r="AG1873" i="2"/>
  <c r="AG1857" i="2"/>
  <c r="AG1841" i="2"/>
  <c r="AG2463" i="2"/>
  <c r="AG2399" i="2"/>
  <c r="AG2335" i="2"/>
  <c r="AG2271" i="2"/>
  <c r="AG2224" i="2"/>
  <c r="AG2192" i="2"/>
  <c r="AG2172" i="2"/>
  <c r="AG2156" i="2"/>
  <c r="AG2140" i="2"/>
  <c r="AG2124" i="2"/>
  <c r="AG2108" i="2"/>
  <c r="AG2092" i="2"/>
  <c r="AG2076" i="2"/>
  <c r="AG2060" i="2"/>
  <c r="AG2044" i="2"/>
  <c r="AG2028" i="2"/>
  <c r="AG2012" i="2"/>
  <c r="AG1996" i="2"/>
  <c r="AG1980" i="2"/>
  <c r="AG1964" i="2"/>
  <c r="AG1948" i="2"/>
  <c r="AG1932" i="2"/>
  <c r="AG1916" i="2"/>
  <c r="AG1900" i="2"/>
  <c r="AG1884" i="2"/>
  <c r="AG1868" i="2"/>
  <c r="AG1852" i="2"/>
  <c r="AG2507" i="2"/>
  <c r="AG2443" i="2"/>
  <c r="AG2379" i="2"/>
  <c r="AG2315" i="2"/>
  <c r="AG2251" i="2"/>
  <c r="AG2215" i="2"/>
  <c r="AG2183" i="2"/>
  <c r="AG2167" i="2"/>
  <c r="AG2151" i="2"/>
  <c r="AG2135" i="2"/>
  <c r="AG2119" i="2"/>
  <c r="AG2103" i="2"/>
  <c r="AG2087" i="2"/>
  <c r="AG2071" i="2"/>
  <c r="AG2055" i="2"/>
  <c r="AG2039" i="2"/>
  <c r="AG2023" i="2"/>
  <c r="AG2007" i="2"/>
  <c r="AG1991" i="2"/>
  <c r="AG1975" i="2"/>
  <c r="AG1959" i="2"/>
  <c r="AG1943" i="2"/>
  <c r="AG2263" i="2"/>
  <c r="AG2154" i="2"/>
  <c r="AG2090" i="2"/>
  <c r="AG2026" i="2"/>
  <c r="AG1962" i="2"/>
  <c r="AG1919" i="2"/>
  <c r="AG1887" i="2"/>
  <c r="AG1855" i="2"/>
  <c r="AG1830" i="2"/>
  <c r="AG1814" i="2"/>
  <c r="AG1798" i="2"/>
  <c r="AG1782" i="2"/>
  <c r="AG1766" i="2"/>
  <c r="AG1750" i="2"/>
  <c r="AG1734" i="2"/>
  <c r="AG1718" i="2"/>
  <c r="AG1702" i="2"/>
  <c r="AG1686" i="2"/>
  <c r="AG1670" i="2"/>
  <c r="AG1654" i="2"/>
  <c r="AG1638" i="2"/>
  <c r="AG1622" i="2"/>
  <c r="AG1606" i="2"/>
  <c r="AG1590" i="2"/>
  <c r="AG1574" i="2"/>
  <c r="AG1558" i="2"/>
  <c r="AG1542" i="2"/>
  <c r="AG1526" i="2"/>
  <c r="AG1510" i="2"/>
  <c r="AG1494" i="2"/>
  <c r="AG1478" i="2"/>
  <c r="AG1462" i="2"/>
  <c r="AG2503" i="2"/>
  <c r="AG2247" i="2"/>
  <c r="AG2150" i="2"/>
  <c r="AG2086" i="2"/>
  <c r="AG2022" i="2"/>
  <c r="AG1958" i="2"/>
  <c r="AG1918" i="2"/>
  <c r="AG1886" i="2"/>
  <c r="AG1854" i="2"/>
  <c r="AG1829" i="2"/>
  <c r="AG1813" i="2"/>
  <c r="AG1797" i="2"/>
  <c r="AG1781" i="2"/>
  <c r="AG1765" i="2"/>
  <c r="AG1749" i="2"/>
  <c r="AG1733" i="2"/>
  <c r="AG1717" i="2"/>
  <c r="AG1701" i="2"/>
  <c r="AG1685" i="2"/>
  <c r="AG1669" i="2"/>
  <c r="AG1653" i="2"/>
  <c r="AG1637" i="2"/>
  <c r="AG1621" i="2"/>
  <c r="AG1605" i="2"/>
  <c r="AG1589" i="2"/>
  <c r="AG1573" i="2"/>
  <c r="AG1557" i="2"/>
  <c r="AG1541" i="2"/>
  <c r="AG1525" i="2"/>
  <c r="AG1509" i="2"/>
  <c r="AG1493" i="2"/>
  <c r="AG1477" i="2"/>
  <c r="AG1461" i="2"/>
  <c r="AG1445" i="2"/>
  <c r="AG1429" i="2"/>
  <c r="AG1413" i="2"/>
  <c r="AG1397" i="2"/>
  <c r="AG1381" i="2"/>
  <c r="AG1365" i="2"/>
  <c r="AG1349" i="2"/>
  <c r="AG1333" i="2"/>
  <c r="AG1317" i="2"/>
  <c r="AG1301" i="2"/>
  <c r="AG2359" i="2"/>
  <c r="AG2178" i="2"/>
  <c r="AG2114" i="2"/>
  <c r="AG2050" i="2"/>
  <c r="AG1986" i="2"/>
  <c r="AG1931" i="2"/>
  <c r="AG2506" i="2"/>
  <c r="AG2490" i="2"/>
  <c r="AG2474" i="2"/>
  <c r="AG2458" i="2"/>
  <c r="AG2442" i="2"/>
  <c r="AG2426" i="2"/>
  <c r="AG2410" i="2"/>
  <c r="AG2394" i="2"/>
  <c r="AG2378" i="2"/>
  <c r="AG2362" i="2"/>
  <c r="AG2346" i="2"/>
  <c r="AG2330" i="2"/>
  <c r="AG2314" i="2"/>
  <c r="AG2298" i="2"/>
  <c r="AG2282" i="2"/>
  <c r="AG2266" i="2"/>
  <c r="AG2250" i="2"/>
  <c r="AG2234" i="2"/>
  <c r="AG2218" i="2"/>
  <c r="AG2202" i="2"/>
  <c r="AG2186" i="2"/>
  <c r="AG2497" i="2"/>
  <c r="AG2481" i="2"/>
  <c r="AG2465" i="2"/>
  <c r="AG2449" i="2"/>
  <c r="AG2433" i="2"/>
  <c r="AG2417" i="2"/>
  <c r="AG2401" i="2"/>
  <c r="AG2385" i="2"/>
  <c r="AG2369" i="2"/>
  <c r="AG2353" i="2"/>
  <c r="AG2337" i="2"/>
  <c r="AG2321" i="2"/>
  <c r="AG2305" i="2"/>
  <c r="AG2289" i="2"/>
  <c r="AG2273" i="2"/>
  <c r="AG2257" i="2"/>
  <c r="AG2241" i="2"/>
  <c r="AG2225" i="2"/>
  <c r="AG2209" i="2"/>
  <c r="AG2193" i="2"/>
  <c r="AG2504" i="2"/>
  <c r="AG2488" i="2"/>
  <c r="AG2472" i="2"/>
  <c r="AG2456" i="2"/>
  <c r="AG2440" i="2"/>
  <c r="AG2424" i="2"/>
  <c r="AG2408" i="2"/>
  <c r="AG2392" i="2"/>
  <c r="AG2376" i="2"/>
  <c r="AG2360" i="2"/>
  <c r="AG2344" i="2"/>
  <c r="AG2328" i="2"/>
  <c r="AG2312" i="2"/>
  <c r="AG2296" i="2"/>
  <c r="AG2280" i="2"/>
  <c r="AG2264" i="2"/>
  <c r="AG2248" i="2"/>
  <c r="AG2467" i="2"/>
  <c r="AG2403" i="2"/>
  <c r="AG2339" i="2"/>
  <c r="AG2275" i="2"/>
  <c r="AG2227" i="2"/>
  <c r="AG2195" i="2"/>
  <c r="AG2173" i="2"/>
  <c r="AG2157" i="2"/>
  <c r="AG2141" i="2"/>
  <c r="AG2125" i="2"/>
  <c r="AG2109" i="2"/>
  <c r="AG2093" i="2"/>
  <c r="AG2077" i="2"/>
  <c r="AG2061" i="2"/>
  <c r="AG2045" i="2"/>
  <c r="AG2029" i="2"/>
  <c r="AG2013" i="2"/>
  <c r="AG1997" i="2"/>
  <c r="AG1981" i="2"/>
  <c r="AG1965" i="2"/>
  <c r="AG1949" i="2"/>
  <c r="AG1933" i="2"/>
  <c r="AG1917" i="2"/>
  <c r="AG1901" i="2"/>
  <c r="AG1885" i="2"/>
  <c r="AG1869" i="2"/>
  <c r="AG1853" i="2"/>
  <c r="AG1837" i="2"/>
  <c r="AG2447" i="2"/>
  <c r="AG2383" i="2"/>
  <c r="AG2319" i="2"/>
  <c r="AG2255" i="2"/>
  <c r="AG2216" i="2"/>
  <c r="AG2184" i="2"/>
  <c r="AG2168" i="2"/>
  <c r="AG2152" i="2"/>
  <c r="AG2136" i="2"/>
  <c r="AG2120" i="2"/>
  <c r="AG2104" i="2"/>
  <c r="AG2088" i="2"/>
  <c r="AG2072" i="2"/>
  <c r="AG2056" i="2"/>
  <c r="AG2040" i="2"/>
  <c r="AG2024" i="2"/>
  <c r="AG2008" i="2"/>
  <c r="AG1992" i="2"/>
  <c r="AG1976" i="2"/>
  <c r="AG1960" i="2"/>
  <c r="AG1944" i="2"/>
  <c r="AG1928" i="2"/>
  <c r="AG1912" i="2"/>
  <c r="AG1896" i="2"/>
  <c r="AG1880" i="2"/>
  <c r="AG1864" i="2"/>
  <c r="AG1848" i="2"/>
  <c r="AG2491" i="2"/>
  <c r="AG2427" i="2"/>
  <c r="AG2363" i="2"/>
  <c r="AG2299" i="2"/>
  <c r="AG2239" i="2"/>
  <c r="AG2207" i="2"/>
  <c r="AG2179" i="2"/>
  <c r="AG2163" i="2"/>
  <c r="AG2147" i="2"/>
  <c r="AG2131" i="2"/>
  <c r="AG2115" i="2"/>
  <c r="AG2099" i="2"/>
  <c r="AG2083" i="2"/>
  <c r="AG2067" i="2"/>
  <c r="AG2051" i="2"/>
  <c r="AG2035" i="2"/>
  <c r="AG2019" i="2"/>
  <c r="AG2003" i="2"/>
  <c r="AG1987" i="2"/>
  <c r="AG1971" i="2"/>
  <c r="AG1955" i="2"/>
  <c r="AG2455" i="2"/>
  <c r="AG2220" i="2"/>
  <c r="AG2138" i="2"/>
  <c r="AG2074" i="2"/>
  <c r="AG2010" i="2"/>
  <c r="AG1946" i="2"/>
  <c r="AG1911" i="2"/>
  <c r="AG1879" i="2"/>
  <c r="AG1847" i="2"/>
  <c r="AG1826" i="2"/>
  <c r="AG1810" i="2"/>
  <c r="AG1794" i="2"/>
  <c r="AG1778" i="2"/>
  <c r="AG1762" i="2"/>
  <c r="AG1746" i="2"/>
  <c r="AG1730" i="2"/>
  <c r="AG1714" i="2"/>
  <c r="AG1698" i="2"/>
  <c r="AG1682" i="2"/>
  <c r="AG1666" i="2"/>
  <c r="AG1650" i="2"/>
  <c r="AG1634" i="2"/>
  <c r="AG1618" i="2"/>
  <c r="AG1602" i="2"/>
  <c r="AG1586" i="2"/>
  <c r="AG1570" i="2"/>
  <c r="AG1554" i="2"/>
  <c r="AG1538" i="2"/>
  <c r="AG1522" i="2"/>
  <c r="AG1506" i="2"/>
  <c r="AG1490" i="2"/>
  <c r="AG1474" i="2"/>
  <c r="AG1458" i="2"/>
  <c r="AG2439" i="2"/>
  <c r="AG2212" i="2"/>
  <c r="AG2134" i="2"/>
  <c r="AG2070" i="2"/>
  <c r="AG2006" i="2"/>
  <c r="AG1942" i="2"/>
  <c r="AG1910" i="2"/>
  <c r="AG1878" i="2"/>
  <c r="AG1846" i="2"/>
  <c r="AG1825" i="2"/>
  <c r="AG1809" i="2"/>
  <c r="AG1793" i="2"/>
  <c r="AG1777" i="2"/>
  <c r="AG1761" i="2"/>
  <c r="AG1745" i="2"/>
  <c r="AG1729" i="2"/>
  <c r="AG1713" i="2"/>
  <c r="AG1697" i="2"/>
  <c r="AG1681" i="2"/>
  <c r="AG1665" i="2"/>
  <c r="AG1649" i="2"/>
  <c r="AG1633" i="2"/>
  <c r="AG1617" i="2"/>
  <c r="AG1601" i="2"/>
  <c r="AG1585" i="2"/>
  <c r="AG1569" i="2"/>
  <c r="AG1553" i="2"/>
  <c r="AG1537" i="2"/>
  <c r="AG1521" i="2"/>
  <c r="AG1505" i="2"/>
  <c r="AG1489" i="2"/>
  <c r="AG1473" i="2"/>
  <c r="AG1457" i="2"/>
  <c r="AG1441" i="2"/>
  <c r="AG1425" i="2"/>
  <c r="AG1409" i="2"/>
  <c r="AG1393" i="2"/>
  <c r="AG1377" i="2"/>
  <c r="AG1361" i="2"/>
  <c r="AG1345" i="2"/>
  <c r="AG1329" i="2"/>
  <c r="AG1313" i="2"/>
  <c r="AG1297" i="2"/>
  <c r="AG2295" i="2"/>
  <c r="AG2162" i="2"/>
  <c r="AG2098" i="2"/>
  <c r="AG2034" i="2"/>
  <c r="AG1970" i="2"/>
  <c r="AG1923" i="2"/>
  <c r="AG1891" i="2"/>
  <c r="AG1859" i="2"/>
  <c r="AG1832" i="2"/>
  <c r="AG1816" i="2"/>
  <c r="AG1800" i="2"/>
  <c r="AG1784" i="2"/>
  <c r="AG1768" i="2"/>
  <c r="AG1752" i="2"/>
  <c r="AG1736" i="2"/>
  <c r="AG1720" i="2"/>
  <c r="AG1704" i="2"/>
  <c r="AG1688" i="2"/>
  <c r="AG1672" i="2"/>
  <c r="AG1656" i="2"/>
  <c r="AG1640" i="2"/>
  <c r="AG1624" i="2"/>
  <c r="AG1608" i="2"/>
  <c r="AG1592" i="2"/>
  <c r="AG1576" i="2"/>
  <c r="AG1560" i="2"/>
  <c r="AG1544" i="2"/>
  <c r="AG1528" i="2"/>
  <c r="AG1512" i="2"/>
  <c r="AG1496" i="2"/>
  <c r="AG1480" i="2"/>
  <c r="AG1464" i="2"/>
  <c r="AG1448" i="2"/>
  <c r="AG1432" i="2"/>
  <c r="AG1416" i="2"/>
  <c r="AG1400" i="2"/>
  <c r="AG1384" i="2"/>
  <c r="AG1368" i="2"/>
  <c r="AG1352" i="2"/>
  <c r="AG1336" i="2"/>
  <c r="AG1320" i="2"/>
  <c r="AG1304" i="2"/>
  <c r="AG2158" i="2"/>
  <c r="AG1922" i="2"/>
  <c r="AG1815" i="2"/>
  <c r="AG1751" i="2"/>
  <c r="AG1687" i="2"/>
  <c r="AG1623" i="2"/>
  <c r="AG1559" i="2"/>
  <c r="AG1495" i="2"/>
  <c r="AG1439" i="2"/>
  <c r="AG1407" i="2"/>
  <c r="AG1375" i="2"/>
  <c r="AG1343" i="2"/>
  <c r="AG1311" i="2"/>
  <c r="AG1287" i="2"/>
  <c r="AG1271" i="2"/>
  <c r="AG1255" i="2"/>
  <c r="AG1239" i="2"/>
  <c r="AG1223" i="2"/>
  <c r="AG1207" i="2"/>
  <c r="AG1191" i="2"/>
  <c r="AG1175" i="2"/>
  <c r="AG1159" i="2"/>
  <c r="AG1143" i="2"/>
  <c r="AG1127" i="2"/>
  <c r="AG1111" i="2"/>
  <c r="AG1095" i="2"/>
  <c r="AG1079" i="2"/>
  <c r="AG1063" i="2"/>
  <c r="AG1047" i="2"/>
  <c r="AG1031" i="2"/>
  <c r="AG1015" i="2"/>
  <c r="AG999" i="2"/>
  <c r="AG983" i="2"/>
  <c r="AG967" i="2"/>
  <c r="AG951" i="2"/>
  <c r="AG935" i="2"/>
  <c r="AG919" i="2"/>
  <c r="AG903" i="2"/>
  <c r="AG887" i="2"/>
  <c r="AG871" i="2"/>
  <c r="AG855" i="2"/>
  <c r="AG839" i="2"/>
  <c r="AG823" i="2"/>
  <c r="AG2078" i="2"/>
  <c r="AG1882" i="2"/>
  <c r="AG1795" i="2"/>
  <c r="AG1731" i="2"/>
  <c r="AG1667" i="2"/>
  <c r="AG1603" i="2"/>
  <c r="AG1539" i="2"/>
  <c r="AG1475" i="2"/>
  <c r="AG1430" i="2"/>
  <c r="AG1398" i="2"/>
  <c r="AG1366" i="2"/>
  <c r="AG1334" i="2"/>
  <c r="AG1302" i="2"/>
  <c r="AG1282" i="2"/>
  <c r="AG1266" i="2"/>
  <c r="AG1250" i="2"/>
  <c r="AG1234" i="2"/>
  <c r="AG1218" i="2"/>
  <c r="AG1202" i="2"/>
  <c r="AG1186" i="2"/>
  <c r="AG1170" i="2"/>
  <c r="AG1154" i="2"/>
  <c r="AG1138" i="2"/>
  <c r="AG1122" i="2"/>
  <c r="AG1106" i="2"/>
  <c r="AG1090" i="2"/>
  <c r="AG1074" i="2"/>
  <c r="AG1058" i="2"/>
  <c r="AG1042" i="2"/>
  <c r="AG1026" i="2"/>
  <c r="AG1010" i="2"/>
  <c r="AG994" i="2"/>
  <c r="AG978" i="2"/>
  <c r="AG962" i="2"/>
  <c r="AG946" i="2"/>
  <c r="AG930" i="2"/>
  <c r="AG914" i="2"/>
  <c r="AG898" i="2"/>
  <c r="AG882" i="2"/>
  <c r="AG866" i="2"/>
  <c r="AG850" i="2"/>
  <c r="AG834" i="2"/>
  <c r="AG2407" i="2"/>
  <c r="AG1998" i="2"/>
  <c r="AG1842" i="2"/>
  <c r="AG1775" i="2"/>
  <c r="AG2502" i="2"/>
  <c r="AG2486" i="2"/>
  <c r="AG2470" i="2"/>
  <c r="AG2454" i="2"/>
  <c r="AG2438" i="2"/>
  <c r="AG2422" i="2"/>
  <c r="AG2406" i="2"/>
  <c r="AG2390" i="2"/>
  <c r="AG2374" i="2"/>
  <c r="AG2358" i="2"/>
  <c r="AG2342" i="2"/>
  <c r="AG2326" i="2"/>
  <c r="AG2310" i="2"/>
  <c r="AG2294" i="2"/>
  <c r="AG2278" i="2"/>
  <c r="AG2262" i="2"/>
  <c r="AG2246" i="2"/>
  <c r="AG2230" i="2"/>
  <c r="AG2214" i="2"/>
  <c r="AG2198" i="2"/>
  <c r="AG2509" i="2"/>
  <c r="AG2493" i="2"/>
  <c r="AG2477" i="2"/>
  <c r="AG2461" i="2"/>
  <c r="AG2445" i="2"/>
  <c r="AG2429" i="2"/>
  <c r="AG2413" i="2"/>
  <c r="AG2397" i="2"/>
  <c r="AG2381" i="2"/>
  <c r="AG2365" i="2"/>
  <c r="AG2349" i="2"/>
  <c r="AG2333" i="2"/>
  <c r="AG2317" i="2"/>
  <c r="AG2301" i="2"/>
  <c r="AG2285" i="2"/>
  <c r="AG2269" i="2"/>
  <c r="AG2253" i="2"/>
  <c r="AG2237" i="2"/>
  <c r="AG2221" i="2"/>
  <c r="AG2205" i="2"/>
  <c r="AG2189" i="2"/>
  <c r="AG2500" i="2"/>
  <c r="AG2484" i="2"/>
  <c r="AG2468" i="2"/>
  <c r="AG2452" i="2"/>
  <c r="AG2436" i="2"/>
  <c r="AG2420" i="2"/>
  <c r="AG2404" i="2"/>
  <c r="AG2388" i="2"/>
  <c r="AG2372" i="2"/>
  <c r="AG2356" i="2"/>
  <c r="AG2340" i="2"/>
  <c r="AG2324" i="2"/>
  <c r="AG2308" i="2"/>
  <c r="AG2292" i="2"/>
  <c r="AG2276" i="2"/>
  <c r="AG2260" i="2"/>
  <c r="AG2244" i="2"/>
  <c r="AG2451" i="2"/>
  <c r="AG2387" i="2"/>
  <c r="AG2323" i="2"/>
  <c r="AG2259" i="2"/>
  <c r="AG2219" i="2"/>
  <c r="AG2187" i="2"/>
  <c r="AG2169" i="2"/>
  <c r="AG2153" i="2"/>
  <c r="AG2137" i="2"/>
  <c r="AG2121" i="2"/>
  <c r="AG2105" i="2"/>
  <c r="AG2089" i="2"/>
  <c r="AG2073" i="2"/>
  <c r="AG2057" i="2"/>
  <c r="AG2041" i="2"/>
  <c r="AG2025" i="2"/>
  <c r="AG2009" i="2"/>
  <c r="AG1993" i="2"/>
  <c r="AG1977" i="2"/>
  <c r="AG1961" i="2"/>
  <c r="AG1945" i="2"/>
  <c r="AG1929" i="2"/>
  <c r="AG1913" i="2"/>
  <c r="AG1897" i="2"/>
  <c r="AG1881" i="2"/>
  <c r="AG1865" i="2"/>
  <c r="AG1849" i="2"/>
  <c r="AG2495" i="2"/>
  <c r="AG2431" i="2"/>
  <c r="AG2367" i="2"/>
  <c r="AG2303" i="2"/>
  <c r="AG2240" i="2"/>
  <c r="AG2208" i="2"/>
  <c r="AG2180" i="2"/>
  <c r="AG2164" i="2"/>
  <c r="AG2148" i="2"/>
  <c r="AG2132" i="2"/>
  <c r="AG2116" i="2"/>
  <c r="AG2100" i="2"/>
  <c r="AG2084" i="2"/>
  <c r="AG2068" i="2"/>
  <c r="AG2052" i="2"/>
  <c r="AG2036" i="2"/>
  <c r="AG2020" i="2"/>
  <c r="AG2004" i="2"/>
  <c r="AG1988" i="2"/>
  <c r="AG1972" i="2"/>
  <c r="AG1956" i="2"/>
  <c r="AG1940" i="2"/>
  <c r="AG1924" i="2"/>
  <c r="AG1908" i="2"/>
  <c r="AG1892" i="2"/>
  <c r="AG1876" i="2"/>
  <c r="AG1860" i="2"/>
  <c r="AG1844" i="2"/>
  <c r="AG2475" i="2"/>
  <c r="AG2411" i="2"/>
  <c r="AG2347" i="2"/>
  <c r="AG2283" i="2"/>
  <c r="AG2231" i="2"/>
  <c r="AG2199" i="2"/>
  <c r="AG2175" i="2"/>
  <c r="AG2159" i="2"/>
  <c r="AG2143" i="2"/>
  <c r="AG2127" i="2"/>
  <c r="AG2111" i="2"/>
  <c r="AG2095" i="2"/>
  <c r="AG2079" i="2"/>
  <c r="AG2063" i="2"/>
  <c r="AG2047" i="2"/>
  <c r="AG2031" i="2"/>
  <c r="AG2015" i="2"/>
  <c r="AG1999" i="2"/>
  <c r="AG1983" i="2"/>
  <c r="AG1967" i="2"/>
  <c r="AG1951" i="2"/>
  <c r="AG2391" i="2"/>
  <c r="AG2188" i="2"/>
  <c r="AG2122" i="2"/>
  <c r="AG2058" i="2"/>
  <c r="AG1994" i="2"/>
  <c r="AG1935" i="2"/>
  <c r="AG1903" i="2"/>
  <c r="AG1871" i="2"/>
  <c r="AG1839" i="2"/>
  <c r="AG1822" i="2"/>
  <c r="AG1806" i="2"/>
  <c r="AG1790" i="2"/>
  <c r="AG1774" i="2"/>
  <c r="AG1758" i="2"/>
  <c r="AG1742" i="2"/>
  <c r="AG1726" i="2"/>
  <c r="AG1710" i="2"/>
  <c r="AG1694" i="2"/>
  <c r="AG1678" i="2"/>
  <c r="AG1662" i="2"/>
  <c r="AG1646" i="2"/>
  <c r="AG1630" i="2"/>
  <c r="AG1614" i="2"/>
  <c r="AG1598" i="2"/>
  <c r="AG1582" i="2"/>
  <c r="AG1566" i="2"/>
  <c r="AG1550" i="2"/>
  <c r="AG1534" i="2"/>
  <c r="AG1518" i="2"/>
  <c r="AG1502" i="2"/>
  <c r="AG1486" i="2"/>
  <c r="AG1470" i="2"/>
  <c r="AG1454" i="2"/>
  <c r="AG2375" i="2"/>
  <c r="AG2182" i="2"/>
  <c r="AG2118" i="2"/>
  <c r="AG2054" i="2"/>
  <c r="AG1990" i="2"/>
  <c r="AG1934" i="2"/>
  <c r="AG1902" i="2"/>
  <c r="AG1870" i="2"/>
  <c r="AG1838" i="2"/>
  <c r="AG1821" i="2"/>
  <c r="AG1805" i="2"/>
  <c r="AG1789" i="2"/>
  <c r="AG1773" i="2"/>
  <c r="AG1757" i="2"/>
  <c r="AG1741" i="2"/>
  <c r="AG1725" i="2"/>
  <c r="AG1709" i="2"/>
  <c r="AG1693" i="2"/>
  <c r="AG1677" i="2"/>
  <c r="AG1661" i="2"/>
  <c r="AG1645" i="2"/>
  <c r="AG1629" i="2"/>
  <c r="AG1613" i="2"/>
  <c r="AG1597" i="2"/>
  <c r="AG1581" i="2"/>
  <c r="AG1565" i="2"/>
  <c r="AG1549" i="2"/>
  <c r="AG1533" i="2"/>
  <c r="AG1517" i="2"/>
  <c r="AG1501" i="2"/>
  <c r="AG1485" i="2"/>
  <c r="AG1469" i="2"/>
  <c r="AG1453" i="2"/>
  <c r="AG1437" i="2"/>
  <c r="AG1421" i="2"/>
  <c r="AG1405" i="2"/>
  <c r="AG1389" i="2"/>
  <c r="AG1373" i="2"/>
  <c r="AG1357" i="2"/>
  <c r="AG1341" i="2"/>
  <c r="AG1325" i="2"/>
  <c r="AG1309" i="2"/>
  <c r="AG2487" i="2"/>
  <c r="AG2236" i="2"/>
  <c r="AG2146" i="2"/>
  <c r="AG2082" i="2"/>
  <c r="AG2018" i="2"/>
  <c r="AG1954" i="2"/>
  <c r="AG1915" i="2"/>
  <c r="AG1883" i="2"/>
  <c r="AG1851" i="2"/>
  <c r="AG1828" i="2"/>
  <c r="AG1812" i="2"/>
  <c r="AG1796" i="2"/>
  <c r="AG1780" i="2"/>
  <c r="AG1764" i="2"/>
  <c r="AG1748" i="2"/>
  <c r="AG1732" i="2"/>
  <c r="AG1716" i="2"/>
  <c r="AG1700" i="2"/>
  <c r="AG1684" i="2"/>
  <c r="AG1668" i="2"/>
  <c r="AG1652" i="2"/>
  <c r="AG1636" i="2"/>
  <c r="AG1620" i="2"/>
  <c r="AG1604" i="2"/>
  <c r="AG1588" i="2"/>
  <c r="AG1572" i="2"/>
  <c r="AG1556" i="2"/>
  <c r="AG1540" i="2"/>
  <c r="AG1524" i="2"/>
  <c r="AG1508" i="2"/>
  <c r="AG1492" i="2"/>
  <c r="AG1476" i="2"/>
  <c r="AG1460" i="2"/>
  <c r="AG1444" i="2"/>
  <c r="AG1428" i="2"/>
  <c r="AG1412" i="2"/>
  <c r="AG1396" i="2"/>
  <c r="AG1380" i="2"/>
  <c r="AG1364" i="2"/>
  <c r="AG1348" i="2"/>
  <c r="AG1332" i="2"/>
  <c r="AG1316" i="2"/>
  <c r="AG1300" i="2"/>
  <c r="AG2094" i="2"/>
  <c r="AG1890" i="2"/>
  <c r="AG1799" i="2"/>
  <c r="AG1735" i="2"/>
  <c r="AG1671" i="2"/>
  <c r="AG1607" i="2"/>
  <c r="AG1543" i="2"/>
  <c r="AG1479" i="2"/>
  <c r="AG1431" i="2"/>
  <c r="AG1399" i="2"/>
  <c r="AG1367" i="2"/>
  <c r="AG1335" i="2"/>
  <c r="AG1303" i="2"/>
  <c r="AG1283" i="2"/>
  <c r="AG1267" i="2"/>
  <c r="AG1251" i="2"/>
  <c r="AG1235" i="2"/>
  <c r="AG1219" i="2"/>
  <c r="AG1203" i="2"/>
  <c r="AG1187" i="2"/>
  <c r="AG1171" i="2"/>
  <c r="AG1155" i="2"/>
  <c r="AG1139" i="2"/>
  <c r="AG1123" i="2"/>
  <c r="AG1107" i="2"/>
  <c r="AG1091" i="2"/>
  <c r="AG1075" i="2"/>
  <c r="AG1059" i="2"/>
  <c r="AG1043" i="2"/>
  <c r="AG1027" i="2"/>
  <c r="AG1011" i="2"/>
  <c r="AG995" i="2"/>
  <c r="AG979" i="2"/>
  <c r="AG963" i="2"/>
  <c r="AG947" i="2"/>
  <c r="AG931" i="2"/>
  <c r="AG915" i="2"/>
  <c r="AG899" i="2"/>
  <c r="AG883" i="2"/>
  <c r="AG867" i="2"/>
  <c r="AG851" i="2"/>
  <c r="AG835" i="2"/>
  <c r="AG2471" i="2"/>
  <c r="AG2014" i="2"/>
  <c r="AG1850" i="2"/>
  <c r="AG1779" i="2"/>
  <c r="AG1715" i="2"/>
  <c r="AG1651" i="2"/>
  <c r="AG1587" i="2"/>
  <c r="AG1523" i="2"/>
  <c r="AG1459" i="2"/>
  <c r="AG1422" i="2"/>
  <c r="AG1390" i="2"/>
  <c r="AG1358" i="2"/>
  <c r="AG1326" i="2"/>
  <c r="AG1294" i="2"/>
  <c r="AG1278" i="2"/>
  <c r="AG1262" i="2"/>
  <c r="AG1246" i="2"/>
  <c r="AG1230" i="2"/>
  <c r="AG1214" i="2"/>
  <c r="AG1198" i="2"/>
  <c r="AG1182" i="2"/>
  <c r="AG1166" i="2"/>
  <c r="AG1150" i="2"/>
  <c r="AG1134" i="2"/>
  <c r="AG1118" i="2"/>
  <c r="AG1102" i="2"/>
  <c r="AG1086" i="2"/>
  <c r="AG1070" i="2"/>
  <c r="AG1054" i="2"/>
  <c r="AG1038" i="2"/>
  <c r="AG1022" i="2"/>
  <c r="AG1006" i="2"/>
  <c r="AG990" i="2"/>
  <c r="AG974" i="2"/>
  <c r="AG958" i="2"/>
  <c r="AG942" i="2"/>
  <c r="AG926" i="2"/>
  <c r="AG910" i="2"/>
  <c r="AG894" i="2"/>
  <c r="AG878" i="2"/>
  <c r="AG862" i="2"/>
  <c r="AG846" i="2"/>
  <c r="AG830" i="2"/>
  <c r="AG2196" i="2"/>
  <c r="AG1938" i="2"/>
  <c r="AG1823" i="2"/>
  <c r="AG1759" i="2"/>
  <c r="AG2498" i="2"/>
  <c r="AG2434" i="2"/>
  <c r="AG2370" i="2"/>
  <c r="AG2306" i="2"/>
  <c r="AG2242" i="2"/>
  <c r="AG2505" i="2"/>
  <c r="AG2441" i="2"/>
  <c r="AG2377" i="2"/>
  <c r="AG2313" i="2"/>
  <c r="AG2249" i="2"/>
  <c r="AG2185" i="2"/>
  <c r="AG2448" i="2"/>
  <c r="AG2384" i="2"/>
  <c r="AG2320" i="2"/>
  <c r="AG2256" i="2"/>
  <c r="AG2307" i="2"/>
  <c r="AG2165" i="2"/>
  <c r="AG2101" i="2"/>
  <c r="AG2037" i="2"/>
  <c r="AG1973" i="2"/>
  <c r="AG1909" i="2"/>
  <c r="AG1845" i="2"/>
  <c r="AG2287" i="2"/>
  <c r="AG2160" i="2"/>
  <c r="AG2096" i="2"/>
  <c r="AG2032" i="2"/>
  <c r="AG1968" i="2"/>
  <c r="AG1904" i="2"/>
  <c r="AG1840" i="2"/>
  <c r="AG2267" i="2"/>
  <c r="AG2155" i="2"/>
  <c r="AG2091" i="2"/>
  <c r="AG2027" i="2"/>
  <c r="AG1963" i="2"/>
  <c r="AG2106" i="2"/>
  <c r="AG1895" i="2"/>
  <c r="AG1802" i="2"/>
  <c r="AG1738" i="2"/>
  <c r="AG1674" i="2"/>
  <c r="AG1610" i="2"/>
  <c r="AG1546" i="2"/>
  <c r="AG1482" i="2"/>
  <c r="AG2166" i="2"/>
  <c r="AG1926" i="2"/>
  <c r="AG1817" i="2"/>
  <c r="AG1753" i="2"/>
  <c r="AG1689" i="2"/>
  <c r="AG1625" i="2"/>
  <c r="AG1561" i="2"/>
  <c r="AG1497" i="2"/>
  <c r="AG1433" i="2"/>
  <c r="AG1369" i="2"/>
  <c r="AG1305" i="2"/>
  <c r="AG2066" i="2"/>
  <c r="AG1899" i="2"/>
  <c r="AG1836" i="2"/>
  <c r="AG1804" i="2"/>
  <c r="AG1772" i="2"/>
  <c r="AG1740" i="2"/>
  <c r="AG1708" i="2"/>
  <c r="AG1676" i="2"/>
  <c r="AG1644" i="2"/>
  <c r="AG1612" i="2"/>
  <c r="AG1580" i="2"/>
  <c r="AG1548" i="2"/>
  <c r="AG1516" i="2"/>
  <c r="AG1484" i="2"/>
  <c r="AG1452" i="2"/>
  <c r="AG1420" i="2"/>
  <c r="AG1388" i="2"/>
  <c r="AG1356" i="2"/>
  <c r="AG1324" i="2"/>
  <c r="AG2279" i="2"/>
  <c r="AG1831" i="2"/>
  <c r="AG1703" i="2"/>
  <c r="AG1575" i="2"/>
  <c r="AG1447" i="2"/>
  <c r="AG1383" i="2"/>
  <c r="AG1319" i="2"/>
  <c r="AG1275" i="2"/>
  <c r="AG1243" i="2"/>
  <c r="AG1211" i="2"/>
  <c r="AG1179" i="2"/>
  <c r="AG1147" i="2"/>
  <c r="AG1115" i="2"/>
  <c r="AG1083" i="2"/>
  <c r="AG1051" i="2"/>
  <c r="AG1019" i="2"/>
  <c r="AG987" i="2"/>
  <c r="AG955" i="2"/>
  <c r="AG923" i="2"/>
  <c r="AG891" i="2"/>
  <c r="AG859" i="2"/>
  <c r="AG827" i="2"/>
  <c r="AG1914" i="2"/>
  <c r="AG1747" i="2"/>
  <c r="AG1619" i="2"/>
  <c r="AG1491" i="2"/>
  <c r="AG1406" i="2"/>
  <c r="AG1342" i="2"/>
  <c r="AG1286" i="2"/>
  <c r="AG1254" i="2"/>
  <c r="AG1222" i="2"/>
  <c r="AG1190" i="2"/>
  <c r="AG1158" i="2"/>
  <c r="AG1126" i="2"/>
  <c r="AG1094" i="2"/>
  <c r="AG1062" i="2"/>
  <c r="AG1030" i="2"/>
  <c r="AG998" i="2"/>
  <c r="AG966" i="2"/>
  <c r="AG934" i="2"/>
  <c r="AG902" i="2"/>
  <c r="AG870" i="2"/>
  <c r="AG838" i="2"/>
  <c r="AG2062" i="2"/>
  <c r="AG1791" i="2"/>
  <c r="AG1695" i="2"/>
  <c r="AG1631" i="2"/>
  <c r="AG1567" i="2"/>
  <c r="AG1503" i="2"/>
  <c r="AG1443" i="2"/>
  <c r="AG1411" i="2"/>
  <c r="AG1379" i="2"/>
  <c r="AG1347" i="2"/>
  <c r="AG1315" i="2"/>
  <c r="AG1289" i="2"/>
  <c r="AG1273" i="2"/>
  <c r="AG1257" i="2"/>
  <c r="AG1241" i="2"/>
  <c r="AG1225" i="2"/>
  <c r="AG1209" i="2"/>
  <c r="AG1193" i="2"/>
  <c r="AG1177" i="2"/>
  <c r="AG1161" i="2"/>
  <c r="AG1145" i="2"/>
  <c r="AG1129" i="2"/>
  <c r="AG1113" i="2"/>
  <c r="AG1097" i="2"/>
  <c r="AG1081" i="2"/>
  <c r="AG1065" i="2"/>
  <c r="AG1049" i="2"/>
  <c r="AG1033" i="2"/>
  <c r="AG1017" i="2"/>
  <c r="AG2046" i="2"/>
  <c r="AG1659" i="2"/>
  <c r="AG1426" i="2"/>
  <c r="AG1298" i="2"/>
  <c r="AG1232" i="2"/>
  <c r="AG1168" i="2"/>
  <c r="AG1104" i="2"/>
  <c r="AG1040" i="2"/>
  <c r="AG989" i="2"/>
  <c r="AG957" i="2"/>
  <c r="AG925" i="2"/>
  <c r="AG893" i="2"/>
  <c r="AG861" i="2"/>
  <c r="AG829" i="2"/>
  <c r="AG809" i="2"/>
  <c r="AG793" i="2"/>
  <c r="AG777" i="2"/>
  <c r="AG761" i="2"/>
  <c r="AG745" i="2"/>
  <c r="AG729" i="2"/>
  <c r="AG713" i="2"/>
  <c r="AG697" i="2"/>
  <c r="AG681" i="2"/>
  <c r="AG665" i="2"/>
  <c r="AG649" i="2"/>
  <c r="AG633" i="2"/>
  <c r="AG617" i="2"/>
  <c r="AG601" i="2"/>
  <c r="AG585" i="2"/>
  <c r="AG569" i="2"/>
  <c r="AG553" i="2"/>
  <c r="AG537" i="2"/>
  <c r="AG521" i="2"/>
  <c r="AG505" i="2"/>
  <c r="AG489" i="2"/>
  <c r="AG473" i="2"/>
  <c r="AG1771" i="2"/>
  <c r="AG1515" i="2"/>
  <c r="AG1354" i="2"/>
  <c r="AG1260" i="2"/>
  <c r="AG1196" i="2"/>
  <c r="AG1132" i="2"/>
  <c r="AG1068" i="2"/>
  <c r="AG1004" i="2"/>
  <c r="AG972" i="2"/>
  <c r="AG940" i="2"/>
  <c r="AG908" i="2"/>
  <c r="AG876" i="2"/>
  <c r="AG844" i="2"/>
  <c r="AG816" i="2"/>
  <c r="AG800" i="2"/>
  <c r="AG784" i="2"/>
  <c r="AG768" i="2"/>
  <c r="AG752" i="2"/>
  <c r="AG736" i="2"/>
  <c r="AG720" i="2"/>
  <c r="AG704" i="2"/>
  <c r="AG688" i="2"/>
  <c r="AG672" i="2"/>
  <c r="AG656" i="2"/>
  <c r="AG640" i="2"/>
  <c r="AG624" i="2"/>
  <c r="AG608" i="2"/>
  <c r="AG592" i="2"/>
  <c r="AG576" i="2"/>
  <c r="AG560" i="2"/>
  <c r="AG544" i="2"/>
  <c r="AG528" i="2"/>
  <c r="AG512" i="2"/>
  <c r="AG496" i="2"/>
  <c r="AG480" i="2"/>
  <c r="AG464" i="2"/>
  <c r="AG448" i="2"/>
  <c r="AG432" i="2"/>
  <c r="AG416" i="2"/>
  <c r="AG400" i="2"/>
  <c r="AG384" i="2"/>
  <c r="AG368" i="2"/>
  <c r="AG1930" i="2"/>
  <c r="AG1627" i="2"/>
  <c r="AG1410" i="2"/>
  <c r="AG1288" i="2"/>
  <c r="AG1224" i="2"/>
  <c r="AG1160" i="2"/>
  <c r="AG1096" i="2"/>
  <c r="AG1032" i="2"/>
  <c r="AG985" i="2"/>
  <c r="AG953" i="2"/>
  <c r="AG921" i="2"/>
  <c r="AG889" i="2"/>
  <c r="AG857" i="2"/>
  <c r="AG825" i="2"/>
  <c r="AG807" i="2"/>
  <c r="AG791" i="2"/>
  <c r="AG775" i="2"/>
  <c r="AG759" i="2"/>
  <c r="AG743" i="2"/>
  <c r="AG727" i="2"/>
  <c r="AG711" i="2"/>
  <c r="AG695" i="2"/>
  <c r="AG679" i="2"/>
  <c r="AG663" i="2"/>
  <c r="AG647" i="2"/>
  <c r="AG631" i="2"/>
  <c r="AG615" i="2"/>
  <c r="AG599" i="2"/>
  <c r="AG583" i="2"/>
  <c r="AG567" i="2"/>
  <c r="AG551" i="2"/>
  <c r="AG535" i="2"/>
  <c r="AG519" i="2"/>
  <c r="AG503" i="2"/>
  <c r="AG487" i="2"/>
  <c r="AG471" i="2"/>
  <c r="AG455" i="2"/>
  <c r="AG439" i="2"/>
  <c r="AG423" i="2"/>
  <c r="AG407" i="2"/>
  <c r="AG391" i="2"/>
  <c r="AG375" i="2"/>
  <c r="AG359" i="2"/>
  <c r="AG1252" i="2"/>
  <c r="AG1000" i="2"/>
  <c r="AG872" i="2"/>
  <c r="AG782" i="2"/>
  <c r="AG718" i="2"/>
  <c r="AG654" i="2"/>
  <c r="AG590" i="2"/>
  <c r="AG526" i="2"/>
  <c r="AG466" i="2"/>
  <c r="AG434" i="2"/>
  <c r="AG402" i="2"/>
  <c r="AG370" i="2"/>
  <c r="AG348" i="2"/>
  <c r="AG332" i="2"/>
  <c r="AG316" i="2"/>
  <c r="AG300" i="2"/>
  <c r="AG284" i="2"/>
  <c r="AG268" i="2"/>
  <c r="AG252" i="2"/>
  <c r="AG236" i="2"/>
  <c r="AG220" i="2"/>
  <c r="AG204" i="2"/>
  <c r="AG188" i="2"/>
  <c r="AG172" i="2"/>
  <c r="AG156" i="2"/>
  <c r="AG140" i="2"/>
  <c r="AG124" i="2"/>
  <c r="AG108" i="2"/>
  <c r="AG92" i="2"/>
  <c r="AG76" i="2"/>
  <c r="AG60" i="2"/>
  <c r="AG44" i="2"/>
  <c r="AG28" i="2"/>
  <c r="AG2482" i="2"/>
  <c r="AG2418" i="2"/>
  <c r="AG2354" i="2"/>
  <c r="AG2290" i="2"/>
  <c r="AG2226" i="2"/>
  <c r="AG2489" i="2"/>
  <c r="AG2425" i="2"/>
  <c r="AG2361" i="2"/>
  <c r="AG2297" i="2"/>
  <c r="AG2233" i="2"/>
  <c r="AG2496" i="2"/>
  <c r="AG2432" i="2"/>
  <c r="AG2368" i="2"/>
  <c r="AG2304" i="2"/>
  <c r="AG2499" i="2"/>
  <c r="AG2243" i="2"/>
  <c r="AG2149" i="2"/>
  <c r="AG2085" i="2"/>
  <c r="AG2021" i="2"/>
  <c r="AG1957" i="2"/>
  <c r="AG1893" i="2"/>
  <c r="AG2479" i="2"/>
  <c r="AG2232" i="2"/>
  <c r="AG2144" i="2"/>
  <c r="AG2080" i="2"/>
  <c r="AG2016" i="2"/>
  <c r="AG1952" i="2"/>
  <c r="AG1888" i="2"/>
  <c r="AG2459" i="2"/>
  <c r="AG2223" i="2"/>
  <c r="AG2139" i="2"/>
  <c r="AG2075" i="2"/>
  <c r="AG2011" i="2"/>
  <c r="AG1947" i="2"/>
  <c r="AG2042" i="2"/>
  <c r="AG1863" i="2"/>
  <c r="AG1786" i="2"/>
  <c r="AG1722" i="2"/>
  <c r="AG1658" i="2"/>
  <c r="AG1594" i="2"/>
  <c r="AG1530" i="2"/>
  <c r="AG1466" i="2"/>
  <c r="AG2102" i="2"/>
  <c r="AG1894" i="2"/>
  <c r="AG1801" i="2"/>
  <c r="AG1737" i="2"/>
  <c r="AG1673" i="2"/>
  <c r="AG1609" i="2"/>
  <c r="AG1545" i="2"/>
  <c r="AG1481" i="2"/>
  <c r="AG1417" i="2"/>
  <c r="AG1353" i="2"/>
  <c r="AG2423" i="2"/>
  <c r="AG2002" i="2"/>
  <c r="AG1875" i="2"/>
  <c r="AG1824" i="2"/>
  <c r="AG1792" i="2"/>
  <c r="AG1760" i="2"/>
  <c r="AG1728" i="2"/>
  <c r="AG1696" i="2"/>
  <c r="AG1664" i="2"/>
  <c r="AG1632" i="2"/>
  <c r="AG1600" i="2"/>
  <c r="AG1568" i="2"/>
  <c r="AG1536" i="2"/>
  <c r="AG1504" i="2"/>
  <c r="AG1472" i="2"/>
  <c r="AG1440" i="2"/>
  <c r="AG1408" i="2"/>
  <c r="AG1376" i="2"/>
  <c r="AG1344" i="2"/>
  <c r="AG1312" i="2"/>
  <c r="AG2030" i="2"/>
  <c r="AG1783" i="2"/>
  <c r="AG1655" i="2"/>
  <c r="AG1527" i="2"/>
  <c r="AG1423" i="2"/>
  <c r="AG1359" i="2"/>
  <c r="AG1295" i="2"/>
  <c r="AG1263" i="2"/>
  <c r="AG1231" i="2"/>
  <c r="AG1199" i="2"/>
  <c r="AG1167" i="2"/>
  <c r="AG1135" i="2"/>
  <c r="AG1103" i="2"/>
  <c r="AG1071" i="2"/>
  <c r="AG1039" i="2"/>
  <c r="AG1007" i="2"/>
  <c r="AG975" i="2"/>
  <c r="AG943" i="2"/>
  <c r="AG911" i="2"/>
  <c r="AG879" i="2"/>
  <c r="AG847" i="2"/>
  <c r="AG2228" i="2"/>
  <c r="AG1827" i="2"/>
  <c r="AG1699" i="2"/>
  <c r="AG1571" i="2"/>
  <c r="AG1446" i="2"/>
  <c r="AG1382" i="2"/>
  <c r="AG1318" i="2"/>
  <c r="AG1274" i="2"/>
  <c r="AG1242" i="2"/>
  <c r="AG1210" i="2"/>
  <c r="AG1178" i="2"/>
  <c r="AG1146" i="2"/>
  <c r="AG1114" i="2"/>
  <c r="AG1082" i="2"/>
  <c r="AG1050" i="2"/>
  <c r="AG1018" i="2"/>
  <c r="AG986" i="2"/>
  <c r="AG954" i="2"/>
  <c r="AG922" i="2"/>
  <c r="AG890" i="2"/>
  <c r="AG858" i="2"/>
  <c r="AG826" i="2"/>
  <c r="AG1906" i="2"/>
  <c r="AG1743" i="2"/>
  <c r="AG1679" i="2"/>
  <c r="AG1615" i="2"/>
  <c r="AG1551" i="2"/>
  <c r="AG1487" i="2"/>
  <c r="AG1435" i="2"/>
  <c r="AG1403" i="2"/>
  <c r="AG1371" i="2"/>
  <c r="AG1339" i="2"/>
  <c r="AG1307" i="2"/>
  <c r="AG1285" i="2"/>
  <c r="AG1269" i="2"/>
  <c r="AG1253" i="2"/>
  <c r="AG1237" i="2"/>
  <c r="AG1221" i="2"/>
  <c r="AG1205" i="2"/>
  <c r="AG1189" i="2"/>
  <c r="AG1173" i="2"/>
  <c r="AG1157" i="2"/>
  <c r="AG1141" i="2"/>
  <c r="AG1125" i="2"/>
  <c r="AG1109" i="2"/>
  <c r="AG1093" i="2"/>
  <c r="AG1077" i="2"/>
  <c r="AG1061" i="2"/>
  <c r="AG1045" i="2"/>
  <c r="AG1029" i="2"/>
  <c r="AG1013" i="2"/>
  <c r="AG1866" i="2"/>
  <c r="AG1595" i="2"/>
  <c r="AG1394" i="2"/>
  <c r="AG1280" i="2"/>
  <c r="AG1216" i="2"/>
  <c r="AG1152" i="2"/>
  <c r="AG1088" i="2"/>
  <c r="AG1024" i="2"/>
  <c r="AG981" i="2"/>
  <c r="AG949" i="2"/>
  <c r="AG917" i="2"/>
  <c r="AG885" i="2"/>
  <c r="AG853" i="2"/>
  <c r="AG821" i="2"/>
  <c r="AG805" i="2"/>
  <c r="AG789" i="2"/>
  <c r="AG773" i="2"/>
  <c r="AG757" i="2"/>
  <c r="AG741" i="2"/>
  <c r="AG725" i="2"/>
  <c r="AG709" i="2"/>
  <c r="AG693" i="2"/>
  <c r="AG677" i="2"/>
  <c r="AG661" i="2"/>
  <c r="AG645" i="2"/>
  <c r="AG629" i="2"/>
  <c r="AG613" i="2"/>
  <c r="AG597" i="2"/>
  <c r="AG581" i="2"/>
  <c r="AG565" i="2"/>
  <c r="AG549" i="2"/>
  <c r="AG533" i="2"/>
  <c r="AG517" i="2"/>
  <c r="AG501" i="2"/>
  <c r="AG485" i="2"/>
  <c r="AG2343" i="2"/>
  <c r="AG1707" i="2"/>
  <c r="AG1451" i="2"/>
  <c r="AG1322" i="2"/>
  <c r="AG1244" i="2"/>
  <c r="AG1180" i="2"/>
  <c r="AG1116" i="2"/>
  <c r="AG1052" i="2"/>
  <c r="AG996" i="2"/>
  <c r="AG964" i="2"/>
  <c r="AG932" i="2"/>
  <c r="AG900" i="2"/>
  <c r="AG868" i="2"/>
  <c r="AG836" i="2"/>
  <c r="AG812" i="2"/>
  <c r="AG796" i="2"/>
  <c r="AG780" i="2"/>
  <c r="AG764" i="2"/>
  <c r="AG748" i="2"/>
  <c r="AG732" i="2"/>
  <c r="AG716" i="2"/>
  <c r="AG700" i="2"/>
  <c r="AG684" i="2"/>
  <c r="AG668" i="2"/>
  <c r="AG652" i="2"/>
  <c r="AG636" i="2"/>
  <c r="AG620" i="2"/>
  <c r="AG604" i="2"/>
  <c r="AG588" i="2"/>
  <c r="AG572" i="2"/>
  <c r="AG556" i="2"/>
  <c r="AG540" i="2"/>
  <c r="AG524" i="2"/>
  <c r="AG508" i="2"/>
  <c r="AG492" i="2"/>
  <c r="AG476" i="2"/>
  <c r="AG460" i="2"/>
  <c r="AG444" i="2"/>
  <c r="AG428" i="2"/>
  <c r="AG412" i="2"/>
  <c r="AG396" i="2"/>
  <c r="AG380" i="2"/>
  <c r="AG364" i="2"/>
  <c r="AG1819" i="2"/>
  <c r="AG1563" i="2"/>
  <c r="AG1378" i="2"/>
  <c r="AG1272" i="2"/>
  <c r="AG1208" i="2"/>
  <c r="AG1144" i="2"/>
  <c r="AG1080" i="2"/>
  <c r="AG1016" i="2"/>
  <c r="AG977" i="2"/>
  <c r="AG945" i="2"/>
  <c r="AG913" i="2"/>
  <c r="AG881" i="2"/>
  <c r="AG849" i="2"/>
  <c r="AG819" i="2"/>
  <c r="AG803" i="2"/>
  <c r="AG787" i="2"/>
  <c r="AG771" i="2"/>
  <c r="AG755" i="2"/>
  <c r="AG739" i="2"/>
  <c r="AG723" i="2"/>
  <c r="AG707" i="2"/>
  <c r="AG691" i="2"/>
  <c r="AG675" i="2"/>
  <c r="AG659" i="2"/>
  <c r="AG643" i="2"/>
  <c r="AG627" i="2"/>
  <c r="AG611" i="2"/>
  <c r="AG595" i="2"/>
  <c r="AG579" i="2"/>
  <c r="AG563" i="2"/>
  <c r="AG547" i="2"/>
  <c r="AG531" i="2"/>
  <c r="AG515" i="2"/>
  <c r="AG499" i="2"/>
  <c r="AG483" i="2"/>
  <c r="AG467" i="2"/>
  <c r="AG451" i="2"/>
  <c r="AG435" i="2"/>
  <c r="AG419" i="2"/>
  <c r="AG403" i="2"/>
  <c r="AG387" i="2"/>
  <c r="AG371" i="2"/>
  <c r="AG1739" i="2"/>
  <c r="AG1188" i="2"/>
  <c r="AG968" i="2"/>
  <c r="AG840" i="2"/>
  <c r="AG766" i="2"/>
  <c r="AG702" i="2"/>
  <c r="AG638" i="2"/>
  <c r="AG574" i="2"/>
  <c r="AG510" i="2"/>
  <c r="AG458" i="2"/>
  <c r="AG426" i="2"/>
  <c r="AG394" i="2"/>
  <c r="AG362" i="2"/>
  <c r="AG344" i="2"/>
  <c r="AG328" i="2"/>
  <c r="AG312" i="2"/>
  <c r="AG296" i="2"/>
  <c r="AG280" i="2"/>
  <c r="AG264" i="2"/>
  <c r="AG248" i="2"/>
  <c r="AG232" i="2"/>
  <c r="AG216" i="2"/>
  <c r="AG200" i="2"/>
  <c r="AG184" i="2"/>
  <c r="AG168" i="2"/>
  <c r="AG152" i="2"/>
  <c r="AG136" i="2"/>
  <c r="AG120" i="2"/>
  <c r="AG104" i="2"/>
  <c r="AG88" i="2"/>
  <c r="AG72" i="2"/>
  <c r="AG56" i="2"/>
  <c r="AG40" i="2"/>
  <c r="AG24" i="2"/>
  <c r="AG14" i="2"/>
  <c r="AG786" i="2"/>
  <c r="AG658" i="2"/>
  <c r="AG578" i="2"/>
  <c r="AG482" i="2"/>
  <c r="AG429" i="2"/>
  <c r="AG357" i="2"/>
  <c r="AG317" i="2"/>
  <c r="AG269" i="2"/>
  <c r="AG241" i="2"/>
  <c r="AG193" i="2"/>
  <c r="AG157" i="2"/>
  <c r="AG125" i="2"/>
  <c r="AG89" i="2"/>
  <c r="AG49" i="2"/>
  <c r="AG2110" i="2"/>
  <c r="AG1236" i="2"/>
  <c r="AG992" i="2"/>
  <c r="AG864" i="2"/>
  <c r="AG778" i="2"/>
  <c r="AG714" i="2"/>
  <c r="AG650" i="2"/>
  <c r="AG586" i="2"/>
  <c r="AG522" i="2"/>
  <c r="AG465" i="2"/>
  <c r="AG433" i="2"/>
  <c r="AG401" i="2"/>
  <c r="AG369" i="2"/>
  <c r="AG347" i="2"/>
  <c r="AG331" i="2"/>
  <c r="AG315" i="2"/>
  <c r="AG299" i="2"/>
  <c r="AG283" i="2"/>
  <c r="AG267" i="2"/>
  <c r="AG251" i="2"/>
  <c r="AG235" i="2"/>
  <c r="AG219" i="2"/>
  <c r="AG203" i="2"/>
  <c r="AG187" i="2"/>
  <c r="AG171" i="2"/>
  <c r="AG155" i="2"/>
  <c r="AG139" i="2"/>
  <c r="AG123" i="2"/>
  <c r="AG2466" i="2"/>
  <c r="AG2402" i="2"/>
  <c r="AG2338" i="2"/>
  <c r="AG2274" i="2"/>
  <c r="AG2210" i="2"/>
  <c r="AG2473" i="2"/>
  <c r="AG2409" i="2"/>
  <c r="AG2345" i="2"/>
  <c r="AG2281" i="2"/>
  <c r="AG2217" i="2"/>
  <c r="AG2480" i="2"/>
  <c r="AG2416" i="2"/>
  <c r="AG2352" i="2"/>
  <c r="AG2288" i="2"/>
  <c r="AG2435" i="2"/>
  <c r="AG2211" i="2"/>
  <c r="AG2133" i="2"/>
  <c r="AG2069" i="2"/>
  <c r="AG2005" i="2"/>
  <c r="AG1941" i="2"/>
  <c r="AG1877" i="2"/>
  <c r="AG2415" i="2"/>
  <c r="AG2200" i="2"/>
  <c r="AG2128" i="2"/>
  <c r="AG2064" i="2"/>
  <c r="AG2000" i="2"/>
  <c r="AG1936" i="2"/>
  <c r="AG1872" i="2"/>
  <c r="AG2395" i="2"/>
  <c r="AG2191" i="2"/>
  <c r="AG2123" i="2"/>
  <c r="AG2059" i="2"/>
  <c r="AG1995" i="2"/>
  <c r="AG2327" i="2"/>
  <c r="AG1978" i="2"/>
  <c r="AG1834" i="2"/>
  <c r="AG1770" i="2"/>
  <c r="AG1706" i="2"/>
  <c r="AG1642" i="2"/>
  <c r="AG1578" i="2"/>
  <c r="AG1514" i="2"/>
  <c r="AG1450" i="2"/>
  <c r="AG2038" i="2"/>
  <c r="AG1862" i="2"/>
  <c r="AG1785" i="2"/>
  <c r="AG1721" i="2"/>
  <c r="AG1657" i="2"/>
  <c r="AG1593" i="2"/>
  <c r="AG1529" i="2"/>
  <c r="AG1465" i="2"/>
  <c r="AG1401" i="2"/>
  <c r="AG1337" i="2"/>
  <c r="AG2204" i="2"/>
  <c r="AG1939" i="2"/>
  <c r="AG1867" i="2"/>
  <c r="AG1820" i="2"/>
  <c r="AG1788" i="2"/>
  <c r="AG1756" i="2"/>
  <c r="AG1724" i="2"/>
  <c r="AG1692" i="2"/>
  <c r="AG1660" i="2"/>
  <c r="AG1628" i="2"/>
  <c r="AG1596" i="2"/>
  <c r="AG1564" i="2"/>
  <c r="AG1532" i="2"/>
  <c r="AG1500" i="2"/>
  <c r="AG1468" i="2"/>
  <c r="AG1436" i="2"/>
  <c r="AG1404" i="2"/>
  <c r="AG1372" i="2"/>
  <c r="AG1340" i="2"/>
  <c r="AG1308" i="2"/>
  <c r="AG1966" i="2"/>
  <c r="AG1767" i="2"/>
  <c r="AG1639" i="2"/>
  <c r="AG1511" i="2"/>
  <c r="AG1415" i="2"/>
  <c r="AG1351" i="2"/>
  <c r="AG1291" i="2"/>
  <c r="AG1259" i="2"/>
  <c r="AG1227" i="2"/>
  <c r="AG1195" i="2"/>
  <c r="AG1163" i="2"/>
  <c r="AG1131" i="2"/>
  <c r="AG1099" i="2"/>
  <c r="AG1067" i="2"/>
  <c r="AG1035" i="2"/>
  <c r="AG1003" i="2"/>
  <c r="AG971" i="2"/>
  <c r="AG939" i="2"/>
  <c r="AG907" i="2"/>
  <c r="AG875" i="2"/>
  <c r="AG843" i="2"/>
  <c r="AG2142" i="2"/>
  <c r="AG1811" i="2"/>
  <c r="AG1683" i="2"/>
  <c r="AG1555" i="2"/>
  <c r="AG1438" i="2"/>
  <c r="AG1374" i="2"/>
  <c r="AG1310" i="2"/>
  <c r="AG1270" i="2"/>
  <c r="AG1238" i="2"/>
  <c r="AG1206" i="2"/>
  <c r="AG1174" i="2"/>
  <c r="AG1142" i="2"/>
  <c r="AG1110" i="2"/>
  <c r="AG1078" i="2"/>
  <c r="AG1046" i="2"/>
  <c r="AG1014" i="2"/>
  <c r="AG982" i="2"/>
  <c r="AG950" i="2"/>
  <c r="AG918" i="2"/>
  <c r="AG886" i="2"/>
  <c r="AG854" i="2"/>
  <c r="AG822" i="2"/>
  <c r="AG1874" i="2"/>
  <c r="AG1727" i="2"/>
  <c r="AG1663" i="2"/>
  <c r="AG1599" i="2"/>
  <c r="AG1535" i="2"/>
  <c r="AG1471" i="2"/>
  <c r="AG1427" i="2"/>
  <c r="AG1395" i="2"/>
  <c r="AG1363" i="2"/>
  <c r="AG1331" i="2"/>
  <c r="AG1299" i="2"/>
  <c r="AG1281" i="2"/>
  <c r="AG1265" i="2"/>
  <c r="AG1249" i="2"/>
  <c r="AG1233" i="2"/>
  <c r="AG1217" i="2"/>
  <c r="AG1201" i="2"/>
  <c r="AG1185" i="2"/>
  <c r="AG1169" i="2"/>
  <c r="AG1153" i="2"/>
  <c r="AG1137" i="2"/>
  <c r="AG1121" i="2"/>
  <c r="AG1105" i="2"/>
  <c r="AG1089" i="2"/>
  <c r="AG1073" i="2"/>
  <c r="AG1057" i="2"/>
  <c r="AG1041" i="2"/>
  <c r="AG1025" i="2"/>
  <c r="AG1009" i="2"/>
  <c r="AG1787" i="2"/>
  <c r="AG1531" i="2"/>
  <c r="AG1362" i="2"/>
  <c r="AG1264" i="2"/>
  <c r="AG1200" i="2"/>
  <c r="AG1136" i="2"/>
  <c r="AG1072" i="2"/>
  <c r="AG1008" i="2"/>
  <c r="AG973" i="2"/>
  <c r="AG941" i="2"/>
  <c r="AG909" i="2"/>
  <c r="AG877" i="2"/>
  <c r="AG845" i="2"/>
  <c r="AG817" i="2"/>
  <c r="AG801" i="2"/>
  <c r="AG785" i="2"/>
  <c r="AG769" i="2"/>
  <c r="AG753" i="2"/>
  <c r="AG737" i="2"/>
  <c r="AG721" i="2"/>
  <c r="AG705" i="2"/>
  <c r="AG689" i="2"/>
  <c r="AG673" i="2"/>
  <c r="AG657" i="2"/>
  <c r="AG641" i="2"/>
  <c r="AG625" i="2"/>
  <c r="AG609" i="2"/>
  <c r="AG593" i="2"/>
  <c r="AG577" i="2"/>
  <c r="AG561" i="2"/>
  <c r="AG545" i="2"/>
  <c r="AG529" i="2"/>
  <c r="AG513" i="2"/>
  <c r="AG497" i="2"/>
  <c r="AG481" i="2"/>
  <c r="AG1982" i="2"/>
  <c r="AG1643" i="2"/>
  <c r="AG1418" i="2"/>
  <c r="AG1292" i="2"/>
  <c r="AG1228" i="2"/>
  <c r="AG1164" i="2"/>
  <c r="AG1100" i="2"/>
  <c r="AG1036" i="2"/>
  <c r="AG988" i="2"/>
  <c r="AG956" i="2"/>
  <c r="AG924" i="2"/>
  <c r="AG892" i="2"/>
  <c r="AG860" i="2"/>
  <c r="AG828" i="2"/>
  <c r="AG808" i="2"/>
  <c r="AG792" i="2"/>
  <c r="AG776" i="2"/>
  <c r="AG760" i="2"/>
  <c r="AG744" i="2"/>
  <c r="AG728" i="2"/>
  <c r="AG712" i="2"/>
  <c r="AG696" i="2"/>
  <c r="AG680" i="2"/>
  <c r="AG664" i="2"/>
  <c r="AG648" i="2"/>
  <c r="AG632" i="2"/>
  <c r="AG616" i="2"/>
  <c r="AG600" i="2"/>
  <c r="AG584" i="2"/>
  <c r="AG568" i="2"/>
  <c r="AG552" i="2"/>
  <c r="AG536" i="2"/>
  <c r="AG520" i="2"/>
  <c r="AG504" i="2"/>
  <c r="AG488" i="2"/>
  <c r="AG472" i="2"/>
  <c r="AG456" i="2"/>
  <c r="AG440" i="2"/>
  <c r="AG424" i="2"/>
  <c r="AG408" i="2"/>
  <c r="AG392" i="2"/>
  <c r="AG376" i="2"/>
  <c r="AG360" i="2"/>
  <c r="AG1755" i="2"/>
  <c r="AG1499" i="2"/>
  <c r="AG1346" i="2"/>
  <c r="AG1256" i="2"/>
  <c r="AG1192" i="2"/>
  <c r="AG1128" i="2"/>
  <c r="AG1064" i="2"/>
  <c r="AG1001" i="2"/>
  <c r="AG969" i="2"/>
  <c r="AG937" i="2"/>
  <c r="AG905" i="2"/>
  <c r="AG873" i="2"/>
  <c r="AG841" i="2"/>
  <c r="AG815" i="2"/>
  <c r="AG799" i="2"/>
  <c r="AG783" i="2"/>
  <c r="AG767" i="2"/>
  <c r="AG751" i="2"/>
  <c r="AG735" i="2"/>
  <c r="AG719" i="2"/>
  <c r="AG703" i="2"/>
  <c r="AG687" i="2"/>
  <c r="AG671" i="2"/>
  <c r="AG655" i="2"/>
  <c r="AG639" i="2"/>
  <c r="AG623" i="2"/>
  <c r="AG607" i="2"/>
  <c r="AG591" i="2"/>
  <c r="AG575" i="2"/>
  <c r="AG559" i="2"/>
  <c r="AG543" i="2"/>
  <c r="AG527" i="2"/>
  <c r="AG511" i="2"/>
  <c r="AG495" i="2"/>
  <c r="AG479" i="2"/>
  <c r="AG463" i="2"/>
  <c r="AG447" i="2"/>
  <c r="AG431" i="2"/>
  <c r="AG121" i="2"/>
  <c r="AG221" i="2"/>
  <c r="AG341" i="2"/>
  <c r="AG848" i="2"/>
  <c r="AG1547" i="2"/>
  <c r="AG109" i="2"/>
  <c r="AG265" i="2"/>
  <c r="AG437" i="2"/>
  <c r="AG944" i="2"/>
  <c r="AG30" i="2"/>
  <c r="AG62" i="2"/>
  <c r="AG94" i="2"/>
  <c r="AG126" i="2"/>
  <c r="AG174" i="2"/>
  <c r="AG206" i="2"/>
  <c r="AG238" i="2"/>
  <c r="AG270" i="2"/>
  <c r="AG302" i="2"/>
  <c r="AG334" i="2"/>
  <c r="AG374" i="2"/>
  <c r="AG438" i="2"/>
  <c r="AG534" i="2"/>
  <c r="AG662" i="2"/>
  <c r="AG790" i="2"/>
  <c r="AG1028" i="2"/>
  <c r="AG23" i="2"/>
  <c r="AG55" i="2"/>
  <c r="AG87" i="2"/>
  <c r="AG119" i="2"/>
  <c r="AG163" i="2"/>
  <c r="AG207" i="2"/>
  <c r="AG247" i="2"/>
  <c r="AG291" i="2"/>
  <c r="AG335" i="2"/>
  <c r="AG393" i="2"/>
  <c r="AG490" i="2"/>
  <c r="AG666" i="2"/>
  <c r="AG832" i="2"/>
  <c r="AG1434" i="2"/>
  <c r="AG97" i="2"/>
  <c r="AG181" i="2"/>
  <c r="AG289" i="2"/>
  <c r="AG445" i="2"/>
  <c r="AG642" i="2"/>
  <c r="AG18" i="2"/>
  <c r="AG80" i="2"/>
  <c r="AG144" i="2"/>
  <c r="AG208" i="2"/>
  <c r="AG272" i="2"/>
  <c r="AG336" i="2"/>
  <c r="AG442" i="2"/>
  <c r="AG670" i="2"/>
  <c r="AG1060" i="2"/>
  <c r="AG395" i="2"/>
  <c r="AG491" i="2"/>
  <c r="AG619" i="2"/>
  <c r="AG747" i="2"/>
  <c r="AG929" i="2"/>
  <c r="AG1442" i="2"/>
  <c r="AG452" i="2"/>
  <c r="AG580" i="2"/>
  <c r="AG708" i="2"/>
  <c r="AG852" i="2"/>
  <c r="AG1212" i="2"/>
  <c r="AG525" i="2"/>
  <c r="AG653" i="2"/>
  <c r="AG781" i="2"/>
  <c r="AG997" i="2"/>
  <c r="AG1005" i="2"/>
  <c r="AG1133" i="2"/>
  <c r="AG1261" i="2"/>
  <c r="AG1519" i="2"/>
  <c r="AG906" i="2"/>
  <c r="AG1162" i="2"/>
  <c r="AG1635" i="2"/>
  <c r="AG991" i="2"/>
  <c r="AG1247" i="2"/>
  <c r="AG1296" i="2"/>
  <c r="AG1552" i="2"/>
  <c r="AG1808" i="2"/>
  <c r="AG1577" i="2"/>
  <c r="AG1562" i="2"/>
  <c r="AG2043" i="2"/>
  <c r="AG1925" i="2"/>
  <c r="AG2400" i="2"/>
  <c r="AG2329" i="2"/>
  <c r="AG45" i="2"/>
  <c r="AG93" i="2"/>
  <c r="AG141" i="2"/>
  <c r="AG197" i="2"/>
  <c r="AG237" i="2"/>
  <c r="AG285" i="2"/>
  <c r="AG321" i="2"/>
  <c r="AG365" i="2"/>
  <c r="AG754" i="2"/>
  <c r="AG1012" i="2"/>
  <c r="AG1268" i="2"/>
  <c r="AG21" i="2"/>
  <c r="AG81" i="2"/>
  <c r="AG149" i="2"/>
  <c r="AG217" i="2"/>
  <c r="AG297" i="2"/>
  <c r="AG373" i="2"/>
  <c r="AG530" i="2"/>
  <c r="AG818" i="2"/>
  <c r="AG13" i="2"/>
  <c r="AG22" i="2"/>
  <c r="AG38" i="2"/>
  <c r="AG54" i="2"/>
  <c r="AG70" i="2"/>
  <c r="AG86" i="2"/>
  <c r="AG102" i="2"/>
  <c r="AG118" i="2"/>
  <c r="AG134" i="2"/>
  <c r="AG150" i="2"/>
  <c r="AG166" i="2"/>
  <c r="AG182" i="2"/>
  <c r="AG198" i="2"/>
  <c r="AG214" i="2"/>
  <c r="AG230" i="2"/>
  <c r="AG246" i="2"/>
  <c r="AG262" i="2"/>
  <c r="AG278" i="2"/>
  <c r="AG294" i="2"/>
  <c r="AG310" i="2"/>
  <c r="AG326" i="2"/>
  <c r="AG342" i="2"/>
  <c r="AG358" i="2"/>
  <c r="AG390" i="2"/>
  <c r="AG422" i="2"/>
  <c r="AG454" i="2"/>
  <c r="AG502" i="2"/>
  <c r="AG566" i="2"/>
  <c r="AG630" i="2"/>
  <c r="AG694" i="2"/>
  <c r="AG758" i="2"/>
  <c r="AG824" i="2"/>
  <c r="AG952" i="2"/>
  <c r="AG1156" i="2"/>
  <c r="AG1611" i="2"/>
  <c r="AG31" i="2"/>
  <c r="AG47" i="2"/>
  <c r="AG63" i="2"/>
  <c r="AG79" i="2"/>
  <c r="AG95" i="2"/>
  <c r="AG111" i="2"/>
  <c r="AG131" i="2"/>
  <c r="AG151" i="2"/>
  <c r="AG175" i="2"/>
  <c r="AG195" i="2"/>
  <c r="AG215" i="2"/>
  <c r="AG239" i="2"/>
  <c r="AG259" i="2"/>
  <c r="AG279" i="2"/>
  <c r="AG303" i="2"/>
  <c r="AG323" i="2"/>
  <c r="AG343" i="2"/>
  <c r="AG377" i="2"/>
  <c r="AG417" i="2"/>
  <c r="AG457" i="2"/>
  <c r="AG538" i="2"/>
  <c r="AG618" i="2"/>
  <c r="AG698" i="2"/>
  <c r="AG794" i="2"/>
  <c r="AG928" i="2"/>
  <c r="AG1172" i="2"/>
  <c r="AG25" i="2"/>
  <c r="AG69" i="2"/>
  <c r="AG117" i="2"/>
  <c r="AG169" i="2"/>
  <c r="AG213" i="2"/>
  <c r="AG261" i="2"/>
  <c r="AG329" i="2"/>
  <c r="AG397" i="2"/>
  <c r="AG469" i="2"/>
  <c r="AG610" i="2"/>
  <c r="AG690" i="2"/>
  <c r="AG12" i="2"/>
  <c r="AG32" i="2"/>
  <c r="AG64" i="2"/>
  <c r="AG96" i="2"/>
  <c r="AG128" i="2"/>
  <c r="AG160" i="2"/>
  <c r="AG192" i="2"/>
  <c r="AG224" i="2"/>
  <c r="AG256" i="2"/>
  <c r="AG288" i="2"/>
  <c r="AG320" i="2"/>
  <c r="AG352" i="2"/>
  <c r="AG410" i="2"/>
  <c r="AG478" i="2"/>
  <c r="AG606" i="2"/>
  <c r="AG734" i="2"/>
  <c r="AG904" i="2"/>
  <c r="AG1338" i="2"/>
  <c r="AG379" i="2"/>
  <c r="AG411" i="2"/>
  <c r="AG459" i="2"/>
  <c r="AG523" i="2"/>
  <c r="AG587" i="2"/>
  <c r="AG651" i="2"/>
  <c r="AG715" i="2"/>
  <c r="AG779" i="2"/>
  <c r="AG865" i="2"/>
  <c r="AG993" i="2"/>
  <c r="AG1240" i="2"/>
  <c r="AG2174" i="2"/>
  <c r="AG420" i="2"/>
  <c r="AG484" i="2"/>
  <c r="AG548" i="2"/>
  <c r="AG612" i="2"/>
  <c r="AG676" i="2"/>
  <c r="AG740" i="2"/>
  <c r="AG804" i="2"/>
  <c r="AG916" i="2"/>
  <c r="AG1084" i="2"/>
  <c r="AG1386" i="2"/>
  <c r="AG493" i="2"/>
  <c r="AG557" i="2"/>
  <c r="AG621" i="2"/>
  <c r="AG685" i="2"/>
  <c r="AG749" i="2"/>
  <c r="AG813" i="2"/>
  <c r="AG933" i="2"/>
  <c r="AG1120" i="2"/>
  <c r="AG1467" i="2"/>
  <c r="AG1037" i="2"/>
  <c r="AG1101" i="2"/>
  <c r="AG1165" i="2"/>
  <c r="AG1229" i="2"/>
  <c r="AG1293" i="2"/>
  <c r="AG1419" i="2"/>
  <c r="AG1647" i="2"/>
  <c r="AG842" i="2"/>
  <c r="AG970" i="2"/>
  <c r="AG1098" i="2"/>
  <c r="AG1226" i="2"/>
  <c r="AG1414" i="2"/>
  <c r="AG1950" i="2"/>
  <c r="AG927" i="2"/>
  <c r="AG1055" i="2"/>
  <c r="AG1183" i="2"/>
  <c r="AG1327" i="2"/>
  <c r="AG1719" i="2"/>
  <c r="AG1360" i="2"/>
  <c r="AG1488" i="2"/>
  <c r="AG1616" i="2"/>
  <c r="AG1744" i="2"/>
  <c r="AG1907" i="2"/>
  <c r="AG1449" i="2"/>
  <c r="AG1705" i="2"/>
  <c r="AG2311" i="2"/>
  <c r="AG1690" i="2"/>
  <c r="AG2170" i="2"/>
  <c r="AG2171" i="2"/>
  <c r="AG1984" i="2"/>
  <c r="AG2351" i="2"/>
  <c r="AG2053" i="2"/>
  <c r="AG2272" i="2"/>
  <c r="AG2201" i="2"/>
  <c r="AG2457" i="2"/>
  <c r="AG2386" i="2"/>
  <c r="AG301" i="2"/>
  <c r="AG158" i="2"/>
  <c r="BH24" i="1"/>
  <c r="BI23" i="1"/>
  <c r="AY4" i="3" s="1"/>
  <c r="AG61" i="2"/>
  <c r="AG113" i="2"/>
  <c r="AG161" i="2"/>
  <c r="AG205" i="2"/>
  <c r="AG249" i="2"/>
  <c r="AG293" i="2"/>
  <c r="AG333" i="2"/>
  <c r="AG381" i="2"/>
  <c r="AG770" i="2"/>
  <c r="AG1076" i="2"/>
  <c r="AG1370" i="2"/>
  <c r="AG41" i="2"/>
  <c r="AG101" i="2"/>
  <c r="AG173" i="2"/>
  <c r="AG233" i="2"/>
  <c r="AG305" i="2"/>
  <c r="AG421" i="2"/>
  <c r="AG594" i="2"/>
  <c r="AG912" i="2"/>
  <c r="AG15" i="2"/>
  <c r="AG26" i="2"/>
  <c r="AG42" i="2"/>
  <c r="AG58" i="2"/>
  <c r="AG74" i="2"/>
  <c r="AG90" i="2"/>
  <c r="AG106" i="2"/>
  <c r="AG122" i="2"/>
  <c r="AG138" i="2"/>
  <c r="AG154" i="2"/>
  <c r="AG170" i="2"/>
  <c r="AG186" i="2"/>
  <c r="AG202" i="2"/>
  <c r="AG218" i="2"/>
  <c r="AG234" i="2"/>
  <c r="AG250" i="2"/>
  <c r="AG266" i="2"/>
  <c r="AG282" i="2"/>
  <c r="AG298" i="2"/>
  <c r="AG314" i="2"/>
  <c r="AG330" i="2"/>
  <c r="AG346" i="2"/>
  <c r="AG366" i="2"/>
  <c r="AG398" i="2"/>
  <c r="AG430" i="2"/>
  <c r="AG462" i="2"/>
  <c r="AG518" i="2"/>
  <c r="AG582" i="2"/>
  <c r="AG646" i="2"/>
  <c r="AG710" i="2"/>
  <c r="AG774" i="2"/>
  <c r="AG856" i="2"/>
  <c r="AG984" i="2"/>
  <c r="AG1220" i="2"/>
  <c r="AG1898" i="2"/>
  <c r="AG35" i="2"/>
  <c r="AG51" i="2"/>
  <c r="AG67" i="2"/>
  <c r="AG83" i="2"/>
  <c r="AG99" i="2"/>
  <c r="AG115" i="2"/>
  <c r="AG135" i="2"/>
  <c r="AG159" i="2"/>
  <c r="AG179" i="2"/>
  <c r="AG199" i="2"/>
  <c r="AG223" i="2"/>
  <c r="AG243" i="2"/>
  <c r="AG263" i="2"/>
  <c r="AG287" i="2"/>
  <c r="AG307" i="2"/>
  <c r="AG327" i="2"/>
  <c r="AG351" i="2"/>
  <c r="AG385" i="2"/>
  <c r="AG425" i="2"/>
  <c r="AG474" i="2"/>
  <c r="AG554" i="2"/>
  <c r="AG634" i="2"/>
  <c r="AG730" i="2"/>
  <c r="AG810" i="2"/>
  <c r="AG960" i="2"/>
  <c r="AG1306" i="2"/>
  <c r="AG29" i="2"/>
  <c r="AG77" i="2"/>
  <c r="AG137" i="2"/>
  <c r="AG177" i="2"/>
  <c r="AG229" i="2"/>
  <c r="AG281" i="2"/>
  <c r="AG337" i="2"/>
  <c r="AG413" i="2"/>
  <c r="AG498" i="2"/>
  <c r="AG626" i="2"/>
  <c r="AG722" i="2"/>
  <c r="AG16" i="2"/>
  <c r="AG36" i="2"/>
  <c r="AG68" i="2"/>
  <c r="AG100" i="2"/>
  <c r="AG132" i="2"/>
  <c r="AG164" i="2"/>
  <c r="AG196" i="2"/>
  <c r="AG228" i="2"/>
  <c r="AG260" i="2"/>
  <c r="AG292" i="2"/>
  <c r="AG324" i="2"/>
  <c r="AG356" i="2"/>
  <c r="AG418" i="2"/>
  <c r="AG494" i="2"/>
  <c r="AG622" i="2"/>
  <c r="AG750" i="2"/>
  <c r="AG936" i="2"/>
  <c r="AG1483" i="2"/>
  <c r="AG383" i="2"/>
  <c r="AG415" i="2"/>
  <c r="AG475" i="2"/>
  <c r="AG539" i="2"/>
  <c r="AG603" i="2"/>
  <c r="AG667" i="2"/>
  <c r="AG731" i="2"/>
  <c r="AG795" i="2"/>
  <c r="AG897" i="2"/>
  <c r="AG1048" i="2"/>
  <c r="AG1314" i="2"/>
  <c r="AG372" i="2"/>
  <c r="AG436" i="2"/>
  <c r="AG500" i="2"/>
  <c r="AG564" i="2"/>
  <c r="AG628" i="2"/>
  <c r="AG692" i="2"/>
  <c r="AG756" i="2"/>
  <c r="AG820" i="2"/>
  <c r="AG948" i="2"/>
  <c r="AG1148" i="2"/>
  <c r="AG1579" i="2"/>
  <c r="AG509" i="2"/>
  <c r="AG573" i="2"/>
  <c r="AG637" i="2"/>
  <c r="AG701" i="2"/>
  <c r="AG765" i="2"/>
  <c r="AG837" i="2"/>
  <c r="AG965" i="2"/>
  <c r="AG1184" i="2"/>
  <c r="AG1723" i="2"/>
  <c r="AG1053" i="2"/>
  <c r="AG1117" i="2"/>
  <c r="AG1181" i="2"/>
  <c r="AG1245" i="2"/>
  <c r="AG1323" i="2"/>
  <c r="AG1455" i="2"/>
  <c r="AG1711" i="2"/>
  <c r="AG874" i="2"/>
  <c r="AG1002" i="2"/>
  <c r="AG1130" i="2"/>
  <c r="AG1258" i="2"/>
  <c r="AG1507" i="2"/>
  <c r="AG831" i="2"/>
  <c r="AG959" i="2"/>
  <c r="AG1087" i="2"/>
  <c r="AG1215" i="2"/>
  <c r="AG1391" i="2"/>
  <c r="AG1858" i="2"/>
  <c r="AG1392" i="2"/>
  <c r="AG1520" i="2"/>
  <c r="AG1648" i="2"/>
  <c r="AG1776" i="2"/>
  <c r="AG2130" i="2"/>
  <c r="AG1513" i="2"/>
  <c r="AG1769" i="2"/>
  <c r="AG1498" i="2"/>
  <c r="AG1754" i="2"/>
  <c r="AG1979" i="2"/>
  <c r="AG2331" i="2"/>
  <c r="AG2048" i="2"/>
  <c r="AG1861" i="2"/>
  <c r="AG2117" i="2"/>
  <c r="AG2336" i="2"/>
  <c r="AG2265" i="2"/>
  <c r="AG2194" i="2"/>
  <c r="AG2450" i="2"/>
  <c r="R187" i="3"/>
  <c r="R253" i="3"/>
  <c r="AP223" i="3"/>
  <c r="AP190" i="3"/>
  <c r="AD215" i="3"/>
  <c r="AD248" i="3"/>
  <c r="AD182" i="3"/>
  <c r="AL180" i="3"/>
  <c r="AL246" i="3"/>
  <c r="J207" i="3"/>
  <c r="J174" i="3"/>
  <c r="AD220" i="3"/>
  <c r="AD187" i="3"/>
  <c r="AD226" i="3"/>
  <c r="N197" i="3"/>
  <c r="R174" i="3"/>
  <c r="Z262" i="3"/>
  <c r="AH259" i="3"/>
  <c r="AD253" i="3"/>
  <c r="J240" i="3"/>
  <c r="J229" i="3"/>
  <c r="AD229" i="3"/>
  <c r="AH225" i="3"/>
  <c r="N225" i="3"/>
  <c r="J222" i="3"/>
  <c r="AD213" i="3"/>
  <c r="AH209" i="3"/>
  <c r="N209" i="3"/>
  <c r="AD195" i="3"/>
  <c r="V189" i="3"/>
  <c r="J188" i="3"/>
  <c r="AP181" i="3"/>
  <c r="V180" i="3"/>
  <c r="Z179" i="3"/>
  <c r="Z178" i="3"/>
  <c r="J211" i="3"/>
  <c r="J178" i="3"/>
  <c r="V263" i="3"/>
  <c r="AP259" i="3"/>
  <c r="J254" i="3"/>
  <c r="AH250" i="3"/>
  <c r="N250" i="3"/>
  <c r="J247" i="3"/>
  <c r="Z240" i="3"/>
  <c r="AH226" i="3"/>
  <c r="AH212" i="3"/>
  <c r="AH179" i="3"/>
  <c r="Z253" i="3"/>
  <c r="AH249" i="3"/>
  <c r="J249" i="3"/>
  <c r="AL243" i="3"/>
  <c r="V241" i="3"/>
  <c r="AP241" i="3"/>
  <c r="AH219" i="3"/>
  <c r="AH195" i="3"/>
  <c r="V250" i="3"/>
  <c r="N228" i="3"/>
  <c r="AH222" i="3"/>
  <c r="AP216" i="3"/>
  <c r="AP194" i="3"/>
  <c r="V246" i="3"/>
  <c r="AD224" i="3"/>
  <c r="AL224" i="3"/>
  <c r="AH194" i="3"/>
  <c r="R191" i="3"/>
  <c r="N183" i="3"/>
  <c r="AL183" i="3"/>
  <c r="N176" i="3"/>
  <c r="AL194" i="3"/>
  <c r="R220" i="3"/>
  <c r="AH218" i="3"/>
  <c r="AP212" i="3"/>
  <c r="AH187" i="3"/>
  <c r="AH181" i="3"/>
  <c r="AP175" i="3"/>
  <c r="BA129" i="3"/>
  <c r="F230" i="3"/>
  <c r="V217" i="3"/>
  <c r="AL217" i="3"/>
  <c r="V214" i="3"/>
  <c r="V230" i="3"/>
  <c r="V215" i="3"/>
  <c r="F211" i="3"/>
  <c r="F227" i="3"/>
  <c r="Z196" i="3"/>
  <c r="AH184" i="3"/>
  <c r="Z177" i="3"/>
  <c r="BB145" i="3"/>
  <c r="AZ55" i="3"/>
  <c r="BA126" i="3"/>
  <c r="AL188" i="3"/>
  <c r="AH228" i="3"/>
  <c r="R249" i="3"/>
  <c r="R183" i="3"/>
  <c r="F254" i="3"/>
  <c r="F188" i="3"/>
  <c r="AP215" i="3"/>
  <c r="AP182" i="3"/>
  <c r="N252" i="3"/>
  <c r="N219" i="3"/>
  <c r="N186" i="3"/>
  <c r="R261" i="3"/>
  <c r="N226" i="3"/>
  <c r="AD214" i="3"/>
  <c r="R194" i="3"/>
  <c r="N260" i="3"/>
  <c r="N194" i="3"/>
  <c r="N227" i="3"/>
  <c r="R258" i="3"/>
  <c r="AP230" i="3"/>
  <c r="Z227" i="3"/>
  <c r="J225" i="3"/>
  <c r="AD225" i="3"/>
  <c r="N221" i="3"/>
  <c r="AP214" i="3"/>
  <c r="Z213" i="3"/>
  <c r="Z211" i="3"/>
  <c r="J209" i="3"/>
  <c r="AD209" i="3"/>
  <c r="Z193" i="3"/>
  <c r="Z188" i="3"/>
  <c r="V181" i="3"/>
  <c r="F179" i="3"/>
  <c r="V177" i="3"/>
  <c r="V243" i="3"/>
  <c r="N263" i="3"/>
  <c r="AL263" i="3"/>
  <c r="J259" i="3"/>
  <c r="AP258" i="3"/>
  <c r="AP255" i="3"/>
  <c r="Z254" i="3"/>
  <c r="Z252" i="3"/>
  <c r="AD250" i="3"/>
  <c r="J243" i="3"/>
  <c r="J262" i="3"/>
  <c r="AP262" i="3"/>
  <c r="AL257" i="3"/>
  <c r="F243" i="3"/>
  <c r="V240" i="3"/>
  <c r="V256" i="3"/>
  <c r="F244" i="3"/>
  <c r="F260" i="3"/>
  <c r="AH215" i="3"/>
  <c r="Z195" i="3"/>
  <c r="AH248" i="3"/>
  <c r="Z228" i="3"/>
  <c r="R216" i="3"/>
  <c r="AL216" i="3"/>
  <c r="V208" i="3"/>
  <c r="Z197" i="3"/>
  <c r="AH244" i="3"/>
  <c r="N224" i="3"/>
  <c r="V221" i="3"/>
  <c r="F210" i="3"/>
  <c r="V192" i="3"/>
  <c r="AP192" i="3"/>
  <c r="Z185" i="3"/>
  <c r="AH183" i="3"/>
  <c r="V182" i="3"/>
  <c r="AH176" i="3"/>
  <c r="R175" i="3"/>
  <c r="V190" i="3"/>
  <c r="F197" i="3"/>
  <c r="V254" i="3"/>
  <c r="R212" i="3"/>
  <c r="AH210" i="3"/>
  <c r="AH186" i="3"/>
  <c r="R179" i="3"/>
  <c r="BA140" i="3"/>
  <c r="AZ70" i="3" s="1"/>
  <c r="V258" i="3"/>
  <c r="AD208" i="3"/>
  <c r="AL221" i="3"/>
  <c r="V218" i="3"/>
  <c r="F213" i="3"/>
  <c r="F229" i="3"/>
  <c r="V196" i="3"/>
  <c r="AP196" i="3"/>
  <c r="AH192" i="3"/>
  <c r="AD175" i="3"/>
  <c r="BB134" i="3"/>
  <c r="AH208" i="3"/>
  <c r="AL192" i="3"/>
  <c r="BA94" i="3"/>
  <c r="N190" i="3"/>
  <c r="N256" i="3"/>
  <c r="N223" i="3"/>
  <c r="Z189" i="3"/>
  <c r="Z222" i="3"/>
  <c r="R209" i="3"/>
  <c r="R176" i="3"/>
  <c r="AD219" i="3"/>
  <c r="AD252" i="3"/>
  <c r="AD186" i="3"/>
  <c r="AP174" i="3"/>
  <c r="AP207" i="3"/>
  <c r="AD261" i="3"/>
  <c r="N245" i="3"/>
  <c r="N179" i="3"/>
  <c r="AL260" i="3"/>
  <c r="AD259" i="3"/>
  <c r="AD260" i="3"/>
  <c r="AD227" i="3"/>
  <c r="AD194" i="3"/>
  <c r="F258" i="3"/>
  <c r="F192" i="3"/>
  <c r="J260" i="3"/>
  <c r="AD257" i="3"/>
  <c r="J230" i="3"/>
  <c r="AP226" i="3"/>
  <c r="N217" i="3"/>
  <c r="J214" i="3"/>
  <c r="Z207" i="3"/>
  <c r="Z180" i="3"/>
  <c r="R213" i="3"/>
  <c r="R180" i="3"/>
  <c r="N244" i="3"/>
  <c r="N211" i="3"/>
  <c r="N178" i="3"/>
  <c r="AH263" i="3"/>
  <c r="F262" i="3"/>
  <c r="N258" i="3"/>
  <c r="J255" i="3"/>
  <c r="AP251" i="3"/>
  <c r="AD246" i="3"/>
  <c r="AH262" i="3"/>
  <c r="AH257" i="3"/>
  <c r="AL251" i="3"/>
  <c r="AP249" i="3"/>
  <c r="F245" i="3"/>
  <c r="Z245" i="3"/>
  <c r="AH241" i="3"/>
  <c r="AH227" i="3"/>
  <c r="AH211" i="3"/>
  <c r="R228" i="3"/>
  <c r="N216" i="3"/>
  <c r="J216" i="3"/>
  <c r="R208" i="3"/>
  <c r="J194" i="3"/>
  <c r="BB144" i="3"/>
  <c r="AZ74" i="3" s="1"/>
  <c r="BA133" i="3"/>
  <c r="AZ53" i="3" s="1"/>
  <c r="AP263" i="3"/>
  <c r="V229" i="3"/>
  <c r="Z224" i="3"/>
  <c r="F218" i="3"/>
  <c r="R192" i="3"/>
  <c r="N191" i="3"/>
  <c r="R184" i="3"/>
  <c r="J176" i="3"/>
  <c r="BA131" i="3"/>
  <c r="AZ51" i="3" s="1"/>
  <c r="AL230" i="3"/>
  <c r="Z220" i="3"/>
  <c r="N212" i="3"/>
  <c r="AL184" i="3"/>
  <c r="AL177" i="3"/>
  <c r="BB129" i="3"/>
  <c r="AL225" i="3"/>
  <c r="AL211" i="3"/>
  <c r="V222" i="3"/>
  <c r="V207" i="3"/>
  <c r="F217" i="3"/>
  <c r="R196" i="3"/>
  <c r="N196" i="3"/>
  <c r="AD184" i="3"/>
  <c r="N175" i="3"/>
  <c r="BA134" i="3"/>
  <c r="AZ54" i="3" s="1"/>
  <c r="AZ47" i="3"/>
  <c r="BA93" i="3"/>
  <c r="AD256" i="3"/>
  <c r="AD223" i="3"/>
  <c r="AD190" i="3"/>
  <c r="N182" i="3"/>
  <c r="N248" i="3"/>
  <c r="N215" i="3"/>
  <c r="Z214" i="3"/>
  <c r="Z181" i="3"/>
  <c r="J219" i="3"/>
  <c r="J186" i="3"/>
  <c r="R260" i="3"/>
  <c r="N259" i="3"/>
  <c r="Z259" i="3"/>
  <c r="AP256" i="3"/>
  <c r="AP248" i="3"/>
  <c r="Z243" i="3"/>
  <c r="AP240" i="3"/>
  <c r="N229" i="3"/>
  <c r="J226" i="3"/>
  <c r="AP222" i="3"/>
  <c r="Z219" i="3"/>
  <c r="AH197" i="3"/>
  <c r="AP178" i="3"/>
  <c r="AP211" i="3"/>
  <c r="AD211" i="3"/>
  <c r="AD244" i="3"/>
  <c r="AD178" i="3"/>
  <c r="J263" i="3"/>
  <c r="J258" i="3"/>
  <c r="AD258" i="3"/>
  <c r="AH254" i="3"/>
  <c r="N254" i="3"/>
  <c r="AD242" i="3"/>
  <c r="Z257" i="3"/>
  <c r="AH253" i="3"/>
  <c r="F251" i="3"/>
  <c r="AP245" i="3"/>
  <c r="AL244" i="3"/>
  <c r="AL262" i="3"/>
  <c r="AH223" i="3"/>
  <c r="AH190" i="3"/>
  <c r="N208" i="3"/>
  <c r="R224" i="3"/>
  <c r="AH191" i="3"/>
  <c r="F180" i="3"/>
  <c r="F184" i="3"/>
  <c r="AD262" i="3"/>
  <c r="AL218" i="3"/>
  <c r="AL213" i="3"/>
  <c r="AL229" i="3"/>
  <c r="V210" i="3"/>
  <c r="F221" i="3"/>
  <c r="BA145" i="3"/>
  <c r="AZ75" i="3" s="1"/>
  <c r="BB126" i="3"/>
  <c r="V185" i="3"/>
  <c r="AP191" i="3" l="1"/>
  <c r="AZ50" i="3"/>
  <c r="R181" i="3"/>
  <c r="R214" i="3"/>
  <c r="R247" i="3"/>
  <c r="R190" i="3"/>
  <c r="R256" i="3"/>
  <c r="R223" i="3"/>
  <c r="R186" i="3"/>
  <c r="R252" i="3"/>
  <c r="R244" i="3"/>
  <c r="R178" i="3"/>
  <c r="R211" i="3"/>
  <c r="AZ52" i="3"/>
  <c r="Z215" i="3"/>
  <c r="R177" i="3"/>
  <c r="R210" i="3"/>
  <c r="R243" i="3"/>
  <c r="F209" i="3"/>
  <c r="AL240" i="3"/>
  <c r="AL174" i="3"/>
  <c r="AH174" i="3"/>
  <c r="R254" i="3"/>
  <c r="R188" i="3"/>
  <c r="AH240" i="3"/>
  <c r="BA20" i="1"/>
  <c r="BA38" i="1" s="1"/>
  <c r="AY38" i="1" s="1"/>
  <c r="J215" i="3"/>
  <c r="J248" i="3"/>
  <c r="J212" i="3"/>
  <c r="J245" i="3"/>
  <c r="V212" i="3"/>
  <c r="V245" i="3"/>
  <c r="F240" i="3"/>
  <c r="F207" i="3"/>
  <c r="F223" i="3"/>
  <c r="F190" i="3"/>
  <c r="F256" i="3"/>
  <c r="V209" i="3"/>
  <c r="V179" i="3"/>
  <c r="AP227" i="3"/>
  <c r="AP260" i="3"/>
  <c r="AP250" i="3"/>
  <c r="AP184" i="3"/>
  <c r="AP217" i="3"/>
  <c r="AD222" i="3"/>
  <c r="AD189" i="3"/>
  <c r="AD207" i="3"/>
  <c r="AD174" i="3"/>
  <c r="AP186" i="3"/>
  <c r="AP220" i="3"/>
  <c r="Z183" i="3"/>
  <c r="Z216" i="3"/>
  <c r="Z249" i="3"/>
  <c r="AP219" i="3"/>
  <c r="AL242" i="3"/>
  <c r="J223" i="3"/>
  <c r="J256" i="3"/>
  <c r="J220" i="3"/>
  <c r="J253" i="3"/>
  <c r="AL222" i="3"/>
  <c r="AL255" i="3"/>
  <c r="AL223" i="3"/>
  <c r="AL256" i="3"/>
  <c r="AL190" i="3"/>
  <c r="V220" i="3"/>
  <c r="V187" i="3"/>
  <c r="F214" i="3"/>
  <c r="F247" i="3"/>
  <c r="F259" i="3"/>
  <c r="F193" i="3"/>
  <c r="F226" i="3"/>
  <c r="AL226" i="3"/>
  <c r="AL182" i="3"/>
  <c r="AL187" i="3"/>
  <c r="AD181" i="3"/>
  <c r="AD247" i="3"/>
  <c r="N213" i="3"/>
  <c r="N246" i="3"/>
  <c r="N222" i="3"/>
  <c r="N255" i="3"/>
  <c r="V176" i="3"/>
  <c r="F176" i="3"/>
  <c r="J179" i="3"/>
  <c r="J182" i="3"/>
  <c r="N189" i="3"/>
  <c r="AD245" i="3"/>
  <c r="AD179" i="3"/>
  <c r="AD249" i="3"/>
  <c r="AD216" i="3"/>
  <c r="AD183" i="3"/>
  <c r="AP187" i="3"/>
  <c r="Z256" i="3"/>
  <c r="Z223" i="3"/>
  <c r="AL215" i="3"/>
  <c r="J250" i="3"/>
  <c r="J217" i="3"/>
  <c r="J184" i="3"/>
  <c r="J224" i="3"/>
  <c r="J257" i="3"/>
  <c r="J246" i="3"/>
  <c r="J180" i="3"/>
  <c r="J213" i="3"/>
  <c r="AL181" i="3"/>
  <c r="AL247" i="3"/>
  <c r="AL214" i="3"/>
  <c r="AL219" i="3"/>
  <c r="AL252" i="3"/>
  <c r="V211" i="3"/>
  <c r="V244" i="3"/>
  <c r="V224" i="3"/>
  <c r="V257" i="3"/>
  <c r="F208" i="3"/>
  <c r="F241" i="3"/>
  <c r="F191" i="3"/>
  <c r="F224" i="3"/>
  <c r="F257" i="3"/>
  <c r="F215" i="3"/>
  <c r="F248" i="3"/>
  <c r="F187" i="3"/>
  <c r="F220" i="3"/>
  <c r="F253" i="3"/>
  <c r="V183" i="3"/>
  <c r="V216" i="3"/>
  <c r="N214" i="3"/>
  <c r="N247" i="3"/>
  <c r="N181" i="3"/>
  <c r="AL176" i="3"/>
  <c r="F174" i="3"/>
  <c r="F181" i="3"/>
  <c r="AP242" i="3"/>
  <c r="AP176" i="3"/>
  <c r="J187" i="3"/>
  <c r="N180" i="3"/>
  <c r="AD188" i="3"/>
  <c r="AD221" i="3"/>
  <c r="F186" i="3"/>
  <c r="Z230" i="3"/>
  <c r="Z263" i="3"/>
  <c r="Z192" i="3"/>
  <c r="Z258" i="3"/>
  <c r="AD212" i="3"/>
  <c r="J175" i="3"/>
  <c r="J208" i="3"/>
  <c r="J241" i="3"/>
  <c r="J228" i="3"/>
  <c r="J195" i="3"/>
  <c r="J261" i="3"/>
  <c r="AL245" i="3"/>
  <c r="AL179" i="3"/>
  <c r="AL261" i="3"/>
  <c r="AL228" i="3"/>
  <c r="AL195" i="3"/>
  <c r="V261" i="3"/>
  <c r="V228" i="3"/>
  <c r="V195" i="3"/>
  <c r="V227" i="3"/>
  <c r="V260" i="3"/>
  <c r="F183" i="3"/>
  <c r="F249" i="3"/>
  <c r="F216" i="3"/>
  <c r="F228" i="3"/>
  <c r="F261" i="3"/>
  <c r="F255" i="3"/>
  <c r="F222" i="3"/>
  <c r="AL220" i="3"/>
  <c r="AL186" i="3"/>
  <c r="V253" i="3"/>
  <c r="Z218" i="3"/>
  <c r="Z251" i="3"/>
  <c r="AL189" i="3"/>
  <c r="F182" i="3"/>
  <c r="AP246" i="3"/>
  <c r="AP180" i="3"/>
  <c r="AP213" i="3"/>
  <c r="AP254" i="3"/>
  <c r="AP188" i="3"/>
  <c r="AP228" i="3"/>
  <c r="AP261" i="3"/>
  <c r="J190" i="3"/>
  <c r="N187" i="3"/>
  <c r="AD251" i="3"/>
  <c r="AD185" i="3"/>
  <c r="AD218" i="3"/>
  <c r="AL193" i="3"/>
  <c r="AP209" i="3"/>
  <c r="Z242" i="3"/>
  <c r="Z176" i="3"/>
  <c r="Z209" i="3"/>
  <c r="F175" i="3"/>
  <c r="F219" i="3"/>
  <c r="BD15" i="1"/>
  <c r="BC15" i="1" s="1"/>
  <c r="BC14" i="1"/>
  <c r="BA14" i="1" s="1"/>
  <c r="AY23" i="1"/>
  <c r="BD6" i="1"/>
  <c r="BC6" i="1" s="1"/>
  <c r="BC5" i="1"/>
  <c r="BA5" i="1" s="1"/>
  <c r="BH25" i="1"/>
  <c r="BI24" i="1"/>
  <c r="AY5" i="3" s="1"/>
  <c r="AG8" i="2"/>
  <c r="B6" i="2" s="1"/>
  <c r="BG4" i="3"/>
  <c r="BD4" i="3"/>
  <c r="BF4" i="3"/>
  <c r="BE4" i="3"/>
  <c r="AZ46" i="3"/>
  <c r="AZ49" i="3"/>
  <c r="BA24" i="1" l="1"/>
  <c r="BA6" i="1"/>
  <c r="BA25" i="1" s="1"/>
  <c r="AY25" i="1" s="1"/>
  <c r="BA32" i="1"/>
  <c r="AY32" i="1" s="1"/>
  <c r="BA15" i="1"/>
  <c r="BA33" i="1" s="1"/>
  <c r="AY33" i="1" s="1"/>
  <c r="AZ4" i="3"/>
  <c r="BA4" i="3"/>
  <c r="BG5" i="3"/>
  <c r="BD5" i="3"/>
  <c r="BF5" i="3"/>
  <c r="BE5" i="3"/>
  <c r="BB4" i="3"/>
  <c r="BH26" i="1"/>
  <c r="BI25" i="1"/>
  <c r="AY6" i="3" s="1"/>
  <c r="BB5" i="3" l="1"/>
  <c r="AZ5" i="3"/>
  <c r="BA5" i="3"/>
  <c r="AY24" i="1"/>
  <c r="AE31" i="1"/>
  <c r="BG6" i="3"/>
  <c r="BF6" i="3"/>
  <c r="BD6" i="3"/>
  <c r="BE6" i="3"/>
  <c r="BI26" i="1"/>
  <c r="AY7" i="3" s="1"/>
  <c r="BH27" i="1"/>
  <c r="BB6" i="3" l="1"/>
  <c r="AA2500" i="2"/>
  <c r="AE2500" i="2" s="1"/>
  <c r="AA2484" i="2"/>
  <c r="AE2484" i="2" s="1"/>
  <c r="AA2501" i="2"/>
  <c r="AE2501" i="2" s="1"/>
  <c r="AA2485" i="2"/>
  <c r="AE2485" i="2" s="1"/>
  <c r="AA2502" i="2"/>
  <c r="AE2502" i="2" s="1"/>
  <c r="AA2486" i="2"/>
  <c r="AE2486" i="2" s="1"/>
  <c r="AA2476" i="2"/>
  <c r="AE2476" i="2" s="1"/>
  <c r="AA2472" i="2"/>
  <c r="AE2472" i="2" s="1"/>
  <c r="AA2468" i="2"/>
  <c r="AE2468" i="2" s="1"/>
  <c r="AA2464" i="2"/>
  <c r="AE2464" i="2" s="1"/>
  <c r="AA2460" i="2"/>
  <c r="AE2460" i="2" s="1"/>
  <c r="AA2456" i="2"/>
  <c r="AE2456" i="2" s="1"/>
  <c r="AA2452" i="2"/>
  <c r="AE2452" i="2" s="1"/>
  <c r="AA2448" i="2"/>
  <c r="AE2448" i="2" s="1"/>
  <c r="AA2444" i="2"/>
  <c r="AE2444" i="2" s="1"/>
  <c r="AA2440" i="2"/>
  <c r="AE2440" i="2" s="1"/>
  <c r="AA2436" i="2"/>
  <c r="AE2436" i="2" s="1"/>
  <c r="AA2432" i="2"/>
  <c r="AE2432" i="2" s="1"/>
  <c r="AA2499" i="2"/>
  <c r="AE2499" i="2" s="1"/>
  <c r="AA2495" i="2"/>
  <c r="AE2495" i="2" s="1"/>
  <c r="AA2507" i="2"/>
  <c r="AE2507" i="2" s="1"/>
  <c r="AA2426" i="2"/>
  <c r="AE2426" i="2" s="1"/>
  <c r="AA2422" i="2"/>
  <c r="AE2422" i="2" s="1"/>
  <c r="AA2418" i="2"/>
  <c r="AE2418" i="2" s="1"/>
  <c r="AA2414" i="2"/>
  <c r="AE2414" i="2" s="1"/>
  <c r="AA2410" i="2"/>
  <c r="AE2410" i="2" s="1"/>
  <c r="AA2406" i="2"/>
  <c r="AE2406" i="2" s="1"/>
  <c r="AA2402" i="2"/>
  <c r="AE2402" i="2" s="1"/>
  <c r="AA2398" i="2"/>
  <c r="AE2398" i="2" s="1"/>
  <c r="AA2394" i="2"/>
  <c r="AE2394" i="2" s="1"/>
  <c r="AA2390" i="2"/>
  <c r="AE2390" i="2" s="1"/>
  <c r="AA2386" i="2"/>
  <c r="AE2386" i="2" s="1"/>
  <c r="AA2382" i="2"/>
  <c r="AE2382" i="2" s="1"/>
  <c r="AA2378" i="2"/>
  <c r="AE2378" i="2" s="1"/>
  <c r="AA2374" i="2"/>
  <c r="AE2374" i="2" s="1"/>
  <c r="AA2370" i="2"/>
  <c r="AE2370" i="2" s="1"/>
  <c r="AA2366" i="2"/>
  <c r="AE2366" i="2" s="1"/>
  <c r="AA2362" i="2"/>
  <c r="AE2362" i="2" s="1"/>
  <c r="AA2358" i="2"/>
  <c r="AE2358" i="2" s="1"/>
  <c r="AA2354" i="2"/>
  <c r="AE2354" i="2" s="1"/>
  <c r="AA2350" i="2"/>
  <c r="AE2350" i="2" s="1"/>
  <c r="AA2346" i="2"/>
  <c r="AE2346" i="2" s="1"/>
  <c r="AA2342" i="2"/>
  <c r="AE2342" i="2" s="1"/>
  <c r="AA2338" i="2"/>
  <c r="AE2338" i="2" s="1"/>
  <c r="AA2334" i="2"/>
  <c r="AE2334" i="2" s="1"/>
  <c r="AA2330" i="2"/>
  <c r="AE2330" i="2" s="1"/>
  <c r="AA2326" i="2"/>
  <c r="AE2326" i="2" s="1"/>
  <c r="AA2322" i="2"/>
  <c r="AE2322" i="2" s="1"/>
  <c r="AA2318" i="2"/>
  <c r="AE2318" i="2" s="1"/>
  <c r="AA2314" i="2"/>
  <c r="AE2314" i="2" s="1"/>
  <c r="AA2310" i="2"/>
  <c r="AE2310" i="2" s="1"/>
  <c r="AA2306" i="2"/>
  <c r="AE2306" i="2" s="1"/>
  <c r="AA2302" i="2"/>
  <c r="AE2302" i="2" s="1"/>
  <c r="AA2298" i="2"/>
  <c r="AE2298" i="2" s="1"/>
  <c r="AA2294" i="2"/>
  <c r="AE2294" i="2" s="1"/>
  <c r="AA2290" i="2"/>
  <c r="AE2290" i="2" s="1"/>
  <c r="AA2286" i="2"/>
  <c r="AE2286" i="2" s="1"/>
  <c r="AA2282" i="2"/>
  <c r="AE2282" i="2" s="1"/>
  <c r="AA2278" i="2"/>
  <c r="AE2278" i="2" s="1"/>
  <c r="AA2274" i="2"/>
  <c r="AE2274" i="2" s="1"/>
  <c r="AA2270" i="2"/>
  <c r="AE2270" i="2" s="1"/>
  <c r="AA2266" i="2"/>
  <c r="AE2266" i="2" s="1"/>
  <c r="AA2260" i="2"/>
  <c r="AE2260" i="2" s="1"/>
  <c r="AA2244" i="2"/>
  <c r="AE2244" i="2" s="1"/>
  <c r="AA2257" i="2"/>
  <c r="AE2257" i="2" s="1"/>
  <c r="AA2241" i="2"/>
  <c r="AE2241" i="2" s="1"/>
  <c r="AA2254" i="2"/>
  <c r="AE2254" i="2" s="1"/>
  <c r="AA2234" i="2"/>
  <c r="AE2234" i="2" s="1"/>
  <c r="AA2218" i="2"/>
  <c r="AE2218" i="2" s="1"/>
  <c r="AA2202" i="2"/>
  <c r="AE2202" i="2" s="1"/>
  <c r="AA2186" i="2"/>
  <c r="AE2186" i="2" s="1"/>
  <c r="AA2170" i="2"/>
  <c r="AE2170" i="2" s="1"/>
  <c r="AA2154" i="2"/>
  <c r="AE2154" i="2" s="1"/>
  <c r="AA2138" i="2"/>
  <c r="AE2138" i="2" s="1"/>
  <c r="AA2122" i="2"/>
  <c r="AE2122" i="2" s="1"/>
  <c r="AA2106" i="2"/>
  <c r="AE2106" i="2" s="1"/>
  <c r="AA2243" i="2"/>
  <c r="AE2243" i="2" s="1"/>
  <c r="AA2223" i="2"/>
  <c r="AE2223" i="2" s="1"/>
  <c r="AA2207" i="2"/>
  <c r="AE2207" i="2" s="1"/>
  <c r="AA2191" i="2"/>
  <c r="AE2191" i="2" s="1"/>
  <c r="AA2175" i="2"/>
  <c r="AE2175" i="2" s="1"/>
  <c r="AA2159" i="2"/>
  <c r="AE2159" i="2" s="1"/>
  <c r="AA2143" i="2"/>
  <c r="AE2143" i="2" s="1"/>
  <c r="AA2127" i="2"/>
  <c r="AE2127" i="2" s="1"/>
  <c r="AA2111" i="2"/>
  <c r="AE2111" i="2" s="1"/>
  <c r="AA2095" i="2"/>
  <c r="AE2095" i="2" s="1"/>
  <c r="AA2091" i="2"/>
  <c r="AE2091" i="2" s="1"/>
  <c r="AA2087" i="2"/>
  <c r="AE2087" i="2" s="1"/>
  <c r="AA2083" i="2"/>
  <c r="AE2083" i="2" s="1"/>
  <c r="AA2079" i="2"/>
  <c r="AE2079" i="2" s="1"/>
  <c r="AA2075" i="2"/>
  <c r="AE2075" i="2" s="1"/>
  <c r="AA2071" i="2"/>
  <c r="AE2071" i="2" s="1"/>
  <c r="AA2067" i="2"/>
  <c r="AE2067" i="2" s="1"/>
  <c r="AA2063" i="2"/>
  <c r="AE2063" i="2" s="1"/>
  <c r="AA2059" i="2"/>
  <c r="AE2059" i="2" s="1"/>
  <c r="AA2055" i="2"/>
  <c r="AE2055" i="2" s="1"/>
  <c r="AA2051" i="2"/>
  <c r="AE2051" i="2" s="1"/>
  <c r="AA2047" i="2"/>
  <c r="AE2047" i="2" s="1"/>
  <c r="AA2043" i="2"/>
  <c r="AE2043" i="2" s="1"/>
  <c r="AA2039" i="2"/>
  <c r="AE2039" i="2" s="1"/>
  <c r="AA2035" i="2"/>
  <c r="AE2035" i="2" s="1"/>
  <c r="AA2031" i="2"/>
  <c r="AE2031" i="2" s="1"/>
  <c r="AA2027" i="2"/>
  <c r="AE2027" i="2" s="1"/>
  <c r="AA2023" i="2"/>
  <c r="AE2023" i="2" s="1"/>
  <c r="AA2019" i="2"/>
  <c r="AE2019" i="2" s="1"/>
  <c r="AA2015" i="2"/>
  <c r="AE2015" i="2" s="1"/>
  <c r="AA2011" i="2"/>
  <c r="AE2011" i="2" s="1"/>
  <c r="AA2007" i="2"/>
  <c r="AE2007" i="2" s="1"/>
  <c r="AA2003" i="2"/>
  <c r="AE2003" i="2" s="1"/>
  <c r="AA1999" i="2"/>
  <c r="AE1999" i="2" s="1"/>
  <c r="AA1995" i="2"/>
  <c r="AE1995" i="2" s="1"/>
  <c r="AA1991" i="2"/>
  <c r="AE1991" i="2" s="1"/>
  <c r="AA1987" i="2"/>
  <c r="AE1987" i="2" s="1"/>
  <c r="AA1983" i="2"/>
  <c r="AE1983" i="2" s="1"/>
  <c r="AA1979" i="2"/>
  <c r="AE1979" i="2" s="1"/>
  <c r="AA1975" i="2"/>
  <c r="AE1975" i="2" s="1"/>
  <c r="AA1971" i="2"/>
  <c r="AE1971" i="2" s="1"/>
  <c r="AA1967" i="2"/>
  <c r="AE1967" i="2" s="1"/>
  <c r="AA2217" i="2"/>
  <c r="AE2217" i="2" s="1"/>
  <c r="AA2185" i="2"/>
  <c r="AE2185" i="2" s="1"/>
  <c r="AA2153" i="2"/>
  <c r="AE2153" i="2" s="1"/>
  <c r="AA2121" i="2"/>
  <c r="AE2121" i="2" s="1"/>
  <c r="AA1695" i="2"/>
  <c r="AE1695" i="2" s="1"/>
  <c r="AA1683" i="2"/>
  <c r="AE1683" i="2" s="1"/>
  <c r="AA1672" i="2"/>
  <c r="AE1672" i="2" s="1"/>
  <c r="AA2228" i="2"/>
  <c r="AE2228" i="2" s="1"/>
  <c r="AA2196" i="2"/>
  <c r="AE2196" i="2" s="1"/>
  <c r="AA2164" i="2"/>
  <c r="AE2164" i="2" s="1"/>
  <c r="AA2132" i="2"/>
  <c r="AE2132" i="2" s="1"/>
  <c r="AA2100" i="2"/>
  <c r="AE2100" i="2" s="1"/>
  <c r="AA1963" i="2"/>
  <c r="AE1963" i="2" s="1"/>
  <c r="AA1959" i="2"/>
  <c r="AE1959" i="2" s="1"/>
  <c r="AA1955" i="2"/>
  <c r="AE1955" i="2" s="1"/>
  <c r="AA1951" i="2"/>
  <c r="AE1951" i="2" s="1"/>
  <c r="AA1947" i="2"/>
  <c r="AE1947" i="2" s="1"/>
  <c r="AA1943" i="2"/>
  <c r="AE1943" i="2" s="1"/>
  <c r="AA1939" i="2"/>
  <c r="AE1939" i="2" s="1"/>
  <c r="AA1935" i="2"/>
  <c r="AE1935" i="2" s="1"/>
  <c r="AA1931" i="2"/>
  <c r="AE1931" i="2" s="1"/>
  <c r="AA1927" i="2"/>
  <c r="AE1927" i="2" s="1"/>
  <c r="AA1923" i="2"/>
  <c r="AE1923" i="2" s="1"/>
  <c r="AA1919" i="2"/>
  <c r="AE1919" i="2" s="1"/>
  <c r="AA1915" i="2"/>
  <c r="AE1915" i="2" s="1"/>
  <c r="AA1911" i="2"/>
  <c r="AE1911" i="2" s="1"/>
  <c r="AA1907" i="2"/>
  <c r="AE1907" i="2" s="1"/>
  <c r="AA1903" i="2"/>
  <c r="AE1903" i="2" s="1"/>
  <c r="AA1899" i="2"/>
  <c r="AE1899" i="2" s="1"/>
  <c r="AA1895" i="2"/>
  <c r="AE1895" i="2" s="1"/>
  <c r="AA1891" i="2"/>
  <c r="AE1891" i="2" s="1"/>
  <c r="AA1887" i="2"/>
  <c r="AE1887" i="2" s="1"/>
  <c r="AA1883" i="2"/>
  <c r="AE1883" i="2" s="1"/>
  <c r="AA1879" i="2"/>
  <c r="AE1879" i="2" s="1"/>
  <c r="AA1875" i="2"/>
  <c r="AE1875" i="2" s="1"/>
  <c r="AA1871" i="2"/>
  <c r="AE1871" i="2" s="1"/>
  <c r="AA1867" i="2"/>
  <c r="AE1867" i="2" s="1"/>
  <c r="AA1863" i="2"/>
  <c r="AE1863" i="2" s="1"/>
  <c r="AA1859" i="2"/>
  <c r="AE1859" i="2" s="1"/>
  <c r="AA1855" i="2"/>
  <c r="AE1855" i="2" s="1"/>
  <c r="AA1851" i="2"/>
  <c r="AE1851" i="2" s="1"/>
  <c r="AA1847" i="2"/>
  <c r="AE1847" i="2" s="1"/>
  <c r="AA1843" i="2"/>
  <c r="AE1843" i="2" s="1"/>
  <c r="AA1839" i="2"/>
  <c r="AE1839" i="2" s="1"/>
  <c r="AA1835" i="2"/>
  <c r="AE1835" i="2" s="1"/>
  <c r="AA1831" i="2"/>
  <c r="AE1831" i="2" s="1"/>
  <c r="AA1827" i="2"/>
  <c r="AE1827" i="2" s="1"/>
  <c r="AA1823" i="2"/>
  <c r="AE1823" i="2" s="1"/>
  <c r="AA1819" i="2"/>
  <c r="AE1819" i="2" s="1"/>
  <c r="AA1815" i="2"/>
  <c r="AE1815" i="2" s="1"/>
  <c r="AA1811" i="2"/>
  <c r="AE1811" i="2" s="1"/>
  <c r="AA1807" i="2"/>
  <c r="AE1807" i="2" s="1"/>
  <c r="AA1803" i="2"/>
  <c r="AE1803" i="2" s="1"/>
  <c r="AA1799" i="2"/>
  <c r="AE1799" i="2" s="1"/>
  <c r="AA1795" i="2"/>
  <c r="AE1795" i="2" s="1"/>
  <c r="AA1791" i="2"/>
  <c r="AE1791" i="2" s="1"/>
  <c r="AA1787" i="2"/>
  <c r="AE1787" i="2" s="1"/>
  <c r="AA1783" i="2"/>
  <c r="AE1783" i="2" s="1"/>
  <c r="AA1779" i="2"/>
  <c r="AE1779" i="2" s="1"/>
  <c r="AA1775" i="2"/>
  <c r="AE1775" i="2" s="1"/>
  <c r="AA1771" i="2"/>
  <c r="AE1771" i="2" s="1"/>
  <c r="AA1767" i="2"/>
  <c r="AE1767" i="2" s="1"/>
  <c r="AA1763" i="2"/>
  <c r="AE1763" i="2" s="1"/>
  <c r="AA1759" i="2"/>
  <c r="AE1759" i="2" s="1"/>
  <c r="AA1755" i="2"/>
  <c r="AE1755" i="2" s="1"/>
  <c r="AA1751" i="2"/>
  <c r="AE1751" i="2" s="1"/>
  <c r="AA1747" i="2"/>
  <c r="AE1747" i="2" s="1"/>
  <c r="AA1743" i="2"/>
  <c r="AE1743" i="2" s="1"/>
  <c r="AA1739" i="2"/>
  <c r="AE1739" i="2" s="1"/>
  <c r="AA1735" i="2"/>
  <c r="AE1735" i="2" s="1"/>
  <c r="AA1731" i="2"/>
  <c r="AE1731" i="2" s="1"/>
  <c r="AA1727" i="2"/>
  <c r="AE1727" i="2" s="1"/>
  <c r="AA1723" i="2"/>
  <c r="AE1723" i="2" s="1"/>
  <c r="AA1719" i="2"/>
  <c r="AE1719" i="2" s="1"/>
  <c r="AA1715" i="2"/>
  <c r="AE1715" i="2" s="1"/>
  <c r="AA1711" i="2"/>
  <c r="AE1711" i="2" s="1"/>
  <c r="AA1707" i="2"/>
  <c r="AE1707" i="2" s="1"/>
  <c r="AA1703" i="2"/>
  <c r="AE1703" i="2" s="1"/>
  <c r="AA1699" i="2"/>
  <c r="AE1699" i="2" s="1"/>
  <c r="AA1694" i="2"/>
  <c r="AE1694" i="2" s="1"/>
  <c r="AA1689" i="2"/>
  <c r="AE1689" i="2" s="1"/>
  <c r="AA1682" i="2"/>
  <c r="AE1682" i="2" s="1"/>
  <c r="AA1676" i="2"/>
  <c r="AE1676" i="2" s="1"/>
  <c r="AA1670" i="2"/>
  <c r="AE1670" i="2" s="1"/>
  <c r="AA2239" i="2"/>
  <c r="AE2239" i="2" s="1"/>
  <c r="AA2205" i="2"/>
  <c r="AE2205" i="2" s="1"/>
  <c r="AA2173" i="2"/>
  <c r="AE2173" i="2" s="1"/>
  <c r="AA2141" i="2"/>
  <c r="AE2141" i="2" s="1"/>
  <c r="AA2109" i="2"/>
  <c r="AE2109" i="2" s="1"/>
  <c r="AA2152" i="2"/>
  <c r="AE2152" i="2" s="1"/>
  <c r="AA2168" i="2"/>
  <c r="AE2168" i="2" s="1"/>
  <c r="AA1659" i="2"/>
  <c r="AE1659" i="2" s="1"/>
  <c r="AA1651" i="2"/>
  <c r="AE1651" i="2" s="1"/>
  <c r="AA1644" i="2"/>
  <c r="AE1644" i="2" s="1"/>
  <c r="AA1635" i="2"/>
  <c r="AE1635" i="2" s="1"/>
  <c r="AA1627" i="2"/>
  <c r="AE1627" i="2" s="1"/>
  <c r="AA1619" i="2"/>
  <c r="AE1619" i="2" s="1"/>
  <c r="AA1611" i="2"/>
  <c r="AE1611" i="2" s="1"/>
  <c r="AA1603" i="2"/>
  <c r="AE1603" i="2" s="1"/>
  <c r="AA1596" i="2"/>
  <c r="AE1596" i="2" s="1"/>
  <c r="AA1587" i="2"/>
  <c r="AE1587" i="2" s="1"/>
  <c r="AA1579" i="2"/>
  <c r="AE1579" i="2" s="1"/>
  <c r="AA1571" i="2"/>
  <c r="AE1571" i="2" s="1"/>
  <c r="AA1563" i="2"/>
  <c r="AE1563" i="2" s="1"/>
  <c r="AA1555" i="2"/>
  <c r="AE1555" i="2" s="1"/>
  <c r="AA1547" i="2"/>
  <c r="AE1547" i="2" s="1"/>
  <c r="AA1540" i="2"/>
  <c r="AE1540" i="2" s="1"/>
  <c r="AA1531" i="2"/>
  <c r="AE1531" i="2" s="1"/>
  <c r="AA1524" i="2"/>
  <c r="AE1524" i="2" s="1"/>
  <c r="AA1515" i="2"/>
  <c r="AE1515" i="2" s="1"/>
  <c r="AA1507" i="2"/>
  <c r="AE1507" i="2" s="1"/>
  <c r="AA1499" i="2"/>
  <c r="AE1499" i="2" s="1"/>
  <c r="AA1492" i="2"/>
  <c r="AE1492" i="2" s="1"/>
  <c r="AA1483" i="2"/>
  <c r="AE1483" i="2" s="1"/>
  <c r="AA1475" i="2"/>
  <c r="AE1475" i="2" s="1"/>
  <c r="AA1468" i="2"/>
  <c r="AE1468" i="2" s="1"/>
  <c r="AA1459" i="2"/>
  <c r="AE1459" i="2" s="1"/>
  <c r="AA1452" i="2"/>
  <c r="AE1452" i="2" s="1"/>
  <c r="AA1444" i="2"/>
  <c r="AE1444" i="2" s="1"/>
  <c r="AA1436" i="2"/>
  <c r="AE1436" i="2" s="1"/>
  <c r="AA1428" i="2"/>
  <c r="AE1428" i="2" s="1"/>
  <c r="AA1419" i="2"/>
  <c r="AE1419" i="2" s="1"/>
  <c r="AA1411" i="2"/>
  <c r="AE1411" i="2" s="1"/>
  <c r="AA1403" i="2"/>
  <c r="AE1403" i="2" s="1"/>
  <c r="AA1395" i="2"/>
  <c r="AE1395" i="2" s="1"/>
  <c r="AA1387" i="2"/>
  <c r="AE1387" i="2" s="1"/>
  <c r="AA1379" i="2"/>
  <c r="AE1379" i="2" s="1"/>
  <c r="AA1371" i="2"/>
  <c r="AE1371" i="2" s="1"/>
  <c r="AA1363" i="2"/>
  <c r="AE1363" i="2" s="1"/>
  <c r="AA1355" i="2"/>
  <c r="AE1355" i="2" s="1"/>
  <c r="AA1347" i="2"/>
  <c r="AE1347" i="2" s="1"/>
  <c r="AA1339" i="2"/>
  <c r="AE1339" i="2" s="1"/>
  <c r="AA1332" i="2"/>
  <c r="AE1332" i="2" s="1"/>
  <c r="AA1312" i="2"/>
  <c r="AE1312" i="2" s="1"/>
  <c r="AA1301" i="2"/>
  <c r="AE1301" i="2" s="1"/>
  <c r="AA1291" i="2"/>
  <c r="AE1291" i="2" s="1"/>
  <c r="AA1282" i="2"/>
  <c r="AE1282" i="2" s="1"/>
  <c r="AA1271" i="2"/>
  <c r="AE1271" i="2" s="1"/>
  <c r="AA1261" i="2"/>
  <c r="AE1261" i="2" s="1"/>
  <c r="AA1250" i="2"/>
  <c r="AE1250" i="2" s="1"/>
  <c r="AA1239" i="2"/>
  <c r="AE1239" i="2" s="1"/>
  <c r="AA1229" i="2"/>
  <c r="AE1229" i="2" s="1"/>
  <c r="AA1218" i="2"/>
  <c r="AE1218" i="2" s="1"/>
  <c r="AA1208" i="2"/>
  <c r="AE1208" i="2" s="1"/>
  <c r="AA1198" i="2"/>
  <c r="AE1198" i="2" s="1"/>
  <c r="AA1182" i="2"/>
  <c r="AE1182" i="2" s="1"/>
  <c r="AA1166" i="2"/>
  <c r="AE1166" i="2" s="1"/>
  <c r="AA1148" i="2"/>
  <c r="AE1148" i="2" s="1"/>
  <c r="AA1131" i="2"/>
  <c r="AE1131" i="2" s="1"/>
  <c r="AA1115" i="2"/>
  <c r="AE1115" i="2" s="1"/>
  <c r="AA2144" i="2"/>
  <c r="AE2144" i="2" s="1"/>
  <c r="AA2104" i="2"/>
  <c r="AE2104" i="2" s="1"/>
  <c r="AA1660" i="2"/>
  <c r="AE1660" i="2" s="1"/>
  <c r="AA1652" i="2"/>
  <c r="AE1652" i="2" s="1"/>
  <c r="AA1643" i="2"/>
  <c r="AE1643" i="2" s="1"/>
  <c r="AA1636" i="2"/>
  <c r="AE1636" i="2" s="1"/>
  <c r="AA1628" i="2"/>
  <c r="AE1628" i="2" s="1"/>
  <c r="AA1620" i="2"/>
  <c r="AE1620" i="2" s="1"/>
  <c r="AA1612" i="2"/>
  <c r="AE1612" i="2" s="1"/>
  <c r="AA1604" i="2"/>
  <c r="AE1604" i="2" s="1"/>
  <c r="AA1595" i="2"/>
  <c r="AE1595" i="2" s="1"/>
  <c r="AA1588" i="2"/>
  <c r="AE1588" i="2" s="1"/>
  <c r="AA1580" i="2"/>
  <c r="AE1580" i="2" s="1"/>
  <c r="AA1572" i="2"/>
  <c r="AE1572" i="2" s="1"/>
  <c r="AA1564" i="2"/>
  <c r="AE1564" i="2" s="1"/>
  <c r="AA1556" i="2"/>
  <c r="AE1556" i="2" s="1"/>
  <c r="AA1548" i="2"/>
  <c r="AE1548" i="2" s="1"/>
  <c r="AA1539" i="2"/>
  <c r="AE1539" i="2" s="1"/>
  <c r="AA1532" i="2"/>
  <c r="AE1532" i="2" s="1"/>
  <c r="AA1523" i="2"/>
  <c r="AE1523" i="2" s="1"/>
  <c r="AA1516" i="2"/>
  <c r="AE1516" i="2" s="1"/>
  <c r="AA1508" i="2"/>
  <c r="AE1508" i="2" s="1"/>
  <c r="AA1500" i="2"/>
  <c r="AE1500" i="2" s="1"/>
  <c r="AA1491" i="2"/>
  <c r="AE1491" i="2" s="1"/>
  <c r="AA1484" i="2"/>
  <c r="AE1484" i="2" s="1"/>
  <c r="AA1476" i="2"/>
  <c r="AE1476" i="2" s="1"/>
  <c r="AA1467" i="2"/>
  <c r="AE1467" i="2" s="1"/>
  <c r="AA1460" i="2"/>
  <c r="AE1460" i="2" s="1"/>
  <c r="AA1451" i="2"/>
  <c r="AE1451" i="2" s="1"/>
  <c r="AA1443" i="2"/>
  <c r="AE1443" i="2" s="1"/>
  <c r="AA1435" i="2"/>
  <c r="AE1435" i="2" s="1"/>
  <c r="AA1427" i="2"/>
  <c r="AE1427" i="2" s="1"/>
  <c r="AA1420" i="2"/>
  <c r="AE1420" i="2" s="1"/>
  <c r="AA1412" i="2"/>
  <c r="AE1412" i="2" s="1"/>
  <c r="AA1404" i="2"/>
  <c r="AE1404" i="2" s="1"/>
  <c r="AA1396" i="2"/>
  <c r="AE1396" i="2" s="1"/>
  <c r="AA1388" i="2"/>
  <c r="AE1388" i="2" s="1"/>
  <c r="AA1380" i="2"/>
  <c r="AE1380" i="2" s="1"/>
  <c r="AA1372" i="2"/>
  <c r="AE1372" i="2" s="1"/>
  <c r="AA1364" i="2"/>
  <c r="AE1364" i="2" s="1"/>
  <c r="AA1356" i="2"/>
  <c r="AE1356" i="2" s="1"/>
  <c r="AA1348" i="2"/>
  <c r="AE1348" i="2" s="1"/>
  <c r="AA1340" i="2"/>
  <c r="AE1340" i="2" s="1"/>
  <c r="AA1331" i="2"/>
  <c r="AE1331" i="2" s="1"/>
  <c r="AA1325" i="2"/>
  <c r="AE1325" i="2" s="1"/>
  <c r="AA1321" i="2"/>
  <c r="AE1321" i="2" s="1"/>
  <c r="AA1317" i="2"/>
  <c r="AE1317" i="2" s="1"/>
  <c r="AA1311" i="2"/>
  <c r="AE1311" i="2" s="1"/>
  <c r="AA1305" i="2"/>
  <c r="AE1305" i="2" s="1"/>
  <c r="AA1299" i="2"/>
  <c r="AE1299" i="2" s="1"/>
  <c r="AA1292" i="2"/>
  <c r="AE1292" i="2" s="1"/>
  <c r="AA1285" i="2"/>
  <c r="AE1285" i="2" s="1"/>
  <c r="AA1278" i="2"/>
  <c r="AE1278" i="2" s="1"/>
  <c r="AA1272" i="2"/>
  <c r="AE1272" i="2" s="1"/>
  <c r="AA1265" i="2"/>
  <c r="AE1265" i="2" s="1"/>
  <c r="AA1259" i="2"/>
  <c r="AE1259" i="2" s="1"/>
  <c r="AA1252" i="2"/>
  <c r="AE1252" i="2" s="1"/>
  <c r="AA1246" i="2"/>
  <c r="AE1246" i="2" s="1"/>
  <c r="AA1240" i="2"/>
  <c r="AE1240" i="2" s="1"/>
  <c r="AA1233" i="2"/>
  <c r="AE1233" i="2" s="1"/>
  <c r="AA1227" i="2"/>
  <c r="AE1227" i="2" s="1"/>
  <c r="AA1220" i="2"/>
  <c r="AE1220" i="2" s="1"/>
  <c r="AA1213" i="2"/>
  <c r="AE1213" i="2" s="1"/>
  <c r="AA1207" i="2"/>
  <c r="AE1207" i="2" s="1"/>
  <c r="AA1201" i="2"/>
  <c r="AE1201" i="2" s="1"/>
  <c r="AA1193" i="2"/>
  <c r="AE1193" i="2" s="1"/>
  <c r="AA1183" i="2"/>
  <c r="AE1183" i="2" s="1"/>
  <c r="AA1172" i="2"/>
  <c r="AE1172" i="2" s="1"/>
  <c r="AA1162" i="2"/>
  <c r="AE1162" i="2" s="1"/>
  <c r="AA1153" i="2"/>
  <c r="AE1153" i="2" s="1"/>
  <c r="AA1142" i="2"/>
  <c r="AE1142" i="2" s="1"/>
  <c r="AA1132" i="2"/>
  <c r="AE1132" i="2" s="1"/>
  <c r="AA1122" i="2"/>
  <c r="AE1122" i="2" s="1"/>
  <c r="AA1112" i="2"/>
  <c r="AE1112" i="2" s="1"/>
  <c r="AA1186" i="2"/>
  <c r="AE1186" i="2" s="1"/>
  <c r="AA1176" i="2"/>
  <c r="AE1176" i="2" s="1"/>
  <c r="AA1164" i="2"/>
  <c r="AE1164" i="2" s="1"/>
  <c r="AA1154" i="2"/>
  <c r="AE1154" i="2" s="1"/>
  <c r="AA1143" i="2"/>
  <c r="AE1143" i="2" s="1"/>
  <c r="AA1133" i="2"/>
  <c r="AE1133" i="2" s="1"/>
  <c r="AA1121" i="2"/>
  <c r="AE1121" i="2" s="1"/>
  <c r="AA1110" i="2"/>
  <c r="AE1110" i="2" s="1"/>
  <c r="AA925" i="2"/>
  <c r="AE925" i="2" s="1"/>
  <c r="AA908" i="2"/>
  <c r="AE908" i="2" s="1"/>
  <c r="AA892" i="2"/>
  <c r="AE892" i="2" s="1"/>
  <c r="AA875" i="2"/>
  <c r="AE875" i="2" s="1"/>
  <c r="AA858" i="2"/>
  <c r="AE858" i="2" s="1"/>
  <c r="AA970" i="2"/>
  <c r="AE970" i="2" s="1"/>
  <c r="AA961" i="2"/>
  <c r="AE961" i="2" s="1"/>
  <c r="AA953" i="2"/>
  <c r="AE953" i="2" s="1"/>
  <c r="AA945" i="2"/>
  <c r="AE945" i="2" s="1"/>
  <c r="AA937" i="2"/>
  <c r="AE937" i="2" s="1"/>
  <c r="AA927" i="2"/>
  <c r="AE927" i="2" s="1"/>
  <c r="AA916" i="2"/>
  <c r="AE916" i="2" s="1"/>
  <c r="AA907" i="2"/>
  <c r="AE907" i="2" s="1"/>
  <c r="AA896" i="2"/>
  <c r="AE896" i="2" s="1"/>
  <c r="AA886" i="2"/>
  <c r="AE886" i="2" s="1"/>
  <c r="AA876" i="2"/>
  <c r="AE876" i="2" s="1"/>
  <c r="AA866" i="2"/>
  <c r="AE866" i="2" s="1"/>
  <c r="AA855" i="2"/>
  <c r="AE855" i="2" s="1"/>
  <c r="AA1107" i="2"/>
  <c r="AE1107" i="2" s="1"/>
  <c r="AA1103" i="2"/>
  <c r="AE1103" i="2" s="1"/>
  <c r="AA1099" i="2"/>
  <c r="AE1099" i="2" s="1"/>
  <c r="AA1095" i="2"/>
  <c r="AE1095" i="2" s="1"/>
  <c r="AA1091" i="2"/>
  <c r="AE1091" i="2" s="1"/>
  <c r="AA1087" i="2"/>
  <c r="AE1087" i="2" s="1"/>
  <c r="AA1083" i="2"/>
  <c r="AE1083" i="2" s="1"/>
  <c r="AA1079" i="2"/>
  <c r="AE1079" i="2" s="1"/>
  <c r="AA1075" i="2"/>
  <c r="AE1075" i="2" s="1"/>
  <c r="AA1071" i="2"/>
  <c r="AE1071" i="2" s="1"/>
  <c r="AA1067" i="2"/>
  <c r="AE1067" i="2" s="1"/>
  <c r="AA1063" i="2"/>
  <c r="AE1063" i="2" s="1"/>
  <c r="AA1059" i="2"/>
  <c r="AE1059" i="2" s="1"/>
  <c r="AA1055" i="2"/>
  <c r="AE1055" i="2" s="1"/>
  <c r="AA1051" i="2"/>
  <c r="AE1051" i="2" s="1"/>
  <c r="AA1047" i="2"/>
  <c r="AE1047" i="2" s="1"/>
  <c r="AA1043" i="2"/>
  <c r="AE1043" i="2" s="1"/>
  <c r="AA1039" i="2"/>
  <c r="AE1039" i="2" s="1"/>
  <c r="AA1035" i="2"/>
  <c r="AE1035" i="2" s="1"/>
  <c r="AA1031" i="2"/>
  <c r="AE1031" i="2" s="1"/>
  <c r="AA1027" i="2"/>
  <c r="AE1027" i="2" s="1"/>
  <c r="AA1023" i="2"/>
  <c r="AE1023" i="2" s="1"/>
  <c r="AA1019" i="2"/>
  <c r="AE1019" i="2" s="1"/>
  <c r="AA1015" i="2"/>
  <c r="AE1015" i="2" s="1"/>
  <c r="AA1011" i="2"/>
  <c r="AE1011" i="2" s="1"/>
  <c r="AA1007" i="2"/>
  <c r="AE1007" i="2" s="1"/>
  <c r="AA1003" i="2"/>
  <c r="AE1003" i="2" s="1"/>
  <c r="AA999" i="2"/>
  <c r="AE999" i="2" s="1"/>
  <c r="AA995" i="2"/>
  <c r="AE995" i="2" s="1"/>
  <c r="AA991" i="2"/>
  <c r="AE991" i="2" s="1"/>
  <c r="AA987" i="2"/>
  <c r="AE987" i="2" s="1"/>
  <c r="AA983" i="2"/>
  <c r="AE983" i="2" s="1"/>
  <c r="AA979" i="2"/>
  <c r="AE979" i="2" s="1"/>
  <c r="AA975" i="2"/>
  <c r="AE975" i="2" s="1"/>
  <c r="AA971" i="2"/>
  <c r="AE971" i="2" s="1"/>
  <c r="AA964" i="2"/>
  <c r="AE964" i="2" s="1"/>
  <c r="AA956" i="2"/>
  <c r="AE956" i="2" s="1"/>
  <c r="AA948" i="2"/>
  <c r="AE948" i="2" s="1"/>
  <c r="AA940" i="2"/>
  <c r="AE940" i="2" s="1"/>
  <c r="AA931" i="2"/>
  <c r="AE931" i="2" s="1"/>
  <c r="AA920" i="2"/>
  <c r="AE920" i="2" s="1"/>
  <c r="AA910" i="2"/>
  <c r="AE910" i="2" s="1"/>
  <c r="AA898" i="2"/>
  <c r="AE898" i="2" s="1"/>
  <c r="AA888" i="2"/>
  <c r="AE888" i="2" s="1"/>
  <c r="AA877" i="2"/>
  <c r="AE877" i="2" s="1"/>
  <c r="AA865" i="2"/>
  <c r="AE865" i="2" s="1"/>
  <c r="AA856" i="2"/>
  <c r="AE856" i="2" s="1"/>
  <c r="AA788" i="2"/>
  <c r="AE788" i="2" s="1"/>
  <c r="AA782" i="2"/>
  <c r="AE782" i="2" s="1"/>
  <c r="AA776" i="2"/>
  <c r="AE776" i="2" s="1"/>
  <c r="AA769" i="2"/>
  <c r="AE769" i="2" s="1"/>
  <c r="AA763" i="2"/>
  <c r="AE763" i="2" s="1"/>
  <c r="AA756" i="2"/>
  <c r="AE756" i="2" s="1"/>
  <c r="AA748" i="2"/>
  <c r="AE748" i="2" s="1"/>
  <c r="AA740" i="2"/>
  <c r="AE740" i="2" s="1"/>
  <c r="AA733" i="2"/>
  <c r="AE733" i="2" s="1"/>
  <c r="AA725" i="2"/>
  <c r="AE725" i="2" s="1"/>
  <c r="AA718" i="2"/>
  <c r="AE718" i="2" s="1"/>
  <c r="AA712" i="2"/>
  <c r="AE712" i="2" s="1"/>
  <c r="AA705" i="2"/>
  <c r="AE705" i="2" s="1"/>
  <c r="AA699" i="2"/>
  <c r="AE699" i="2" s="1"/>
  <c r="AA693" i="2"/>
  <c r="AE693" i="2" s="1"/>
  <c r="AA686" i="2"/>
  <c r="AE686" i="2" s="1"/>
  <c r="AA680" i="2"/>
  <c r="AE680" i="2" s="1"/>
  <c r="AA673" i="2"/>
  <c r="AE673" i="2" s="1"/>
  <c r="AA665" i="2"/>
  <c r="AE665" i="2" s="1"/>
  <c r="AA658" i="2"/>
  <c r="AE658" i="2" s="1"/>
  <c r="AA650" i="2"/>
  <c r="AE650" i="2" s="1"/>
  <c r="AA643" i="2"/>
  <c r="AE643" i="2" s="1"/>
  <c r="AA635" i="2"/>
  <c r="AE635" i="2" s="1"/>
  <c r="AA627" i="2"/>
  <c r="AE627" i="2" s="1"/>
  <c r="AA620" i="2"/>
  <c r="AE620" i="2" s="1"/>
  <c r="AA613" i="2"/>
  <c r="AE613" i="2" s="1"/>
  <c r="AA606" i="2"/>
  <c r="AE606" i="2" s="1"/>
  <c r="AA599" i="2"/>
  <c r="AE599" i="2" s="1"/>
  <c r="AA591" i="2"/>
  <c r="AE591" i="2" s="1"/>
  <c r="AA583" i="2"/>
  <c r="AE583" i="2" s="1"/>
  <c r="AA577" i="2"/>
  <c r="AE577" i="2" s="1"/>
  <c r="AA570" i="2"/>
  <c r="AE570" i="2" s="1"/>
  <c r="AA564" i="2"/>
  <c r="AE564" i="2" s="1"/>
  <c r="AA557" i="2"/>
  <c r="AE557" i="2" s="1"/>
  <c r="AA550" i="2"/>
  <c r="AE550" i="2" s="1"/>
  <c r="AA542" i="2"/>
  <c r="AE542" i="2" s="1"/>
  <c r="AA536" i="2"/>
  <c r="AE536" i="2" s="1"/>
  <c r="AA530" i="2"/>
  <c r="AE530" i="2" s="1"/>
  <c r="AA523" i="2"/>
  <c r="AE523" i="2" s="1"/>
  <c r="AA517" i="2"/>
  <c r="AE517" i="2" s="1"/>
  <c r="AA511" i="2"/>
  <c r="AE511" i="2" s="1"/>
  <c r="AA505" i="2"/>
  <c r="AE505" i="2" s="1"/>
  <c r="AA498" i="2"/>
  <c r="AE498" i="2" s="1"/>
  <c r="AA492" i="2"/>
  <c r="AE492" i="2" s="1"/>
  <c r="AA486" i="2"/>
  <c r="AE486" i="2" s="1"/>
  <c r="AA479" i="2"/>
  <c r="AE479" i="2" s="1"/>
  <c r="AA473" i="2"/>
  <c r="AE473" i="2" s="1"/>
  <c r="AA466" i="2"/>
  <c r="AE466" i="2" s="1"/>
  <c r="AA461" i="2"/>
  <c r="AE461" i="2" s="1"/>
  <c r="AA454" i="2"/>
  <c r="AE454" i="2" s="1"/>
  <c r="AA448" i="2"/>
  <c r="AE448" i="2" s="1"/>
  <c r="AA441" i="2"/>
  <c r="AE441" i="2" s="1"/>
  <c r="AA435" i="2"/>
  <c r="AE435" i="2" s="1"/>
  <c r="AA429" i="2"/>
  <c r="AE429" i="2" s="1"/>
  <c r="AA423" i="2"/>
  <c r="AE423" i="2" s="1"/>
  <c r="AA415" i="2"/>
  <c r="AE415" i="2" s="1"/>
  <c r="AA408" i="2"/>
  <c r="AE408" i="2" s="1"/>
  <c r="AA368" i="2"/>
  <c r="AE368" i="2" s="1"/>
  <c r="AA361" i="2"/>
  <c r="AE361" i="2" s="1"/>
  <c r="AA354" i="2"/>
  <c r="AE354" i="2" s="1"/>
  <c r="AA348" i="2"/>
  <c r="AE348" i="2" s="1"/>
  <c r="AA342" i="2"/>
  <c r="AE342" i="2" s="1"/>
  <c r="AA335" i="2"/>
  <c r="AE335" i="2" s="1"/>
  <c r="AA329" i="2"/>
  <c r="AE329" i="2" s="1"/>
  <c r="AA322" i="2"/>
  <c r="AE322" i="2" s="1"/>
  <c r="AA315" i="2"/>
  <c r="AE315" i="2" s="1"/>
  <c r="AA309" i="2"/>
  <c r="AE309" i="2" s="1"/>
  <c r="AA302" i="2"/>
  <c r="AE302" i="2" s="1"/>
  <c r="AA296" i="2"/>
  <c r="AE296" i="2" s="1"/>
  <c r="AA289" i="2"/>
  <c r="AE289" i="2" s="1"/>
  <c r="AA282" i="2"/>
  <c r="AE282" i="2" s="1"/>
  <c r="AA276" i="2"/>
  <c r="AE276" i="2" s="1"/>
  <c r="AA269" i="2"/>
  <c r="AE269" i="2" s="1"/>
  <c r="AA263" i="2"/>
  <c r="AE263" i="2" s="1"/>
  <c r="AA256" i="2"/>
  <c r="AE256" i="2" s="1"/>
  <c r="AA249" i="2"/>
  <c r="AE249" i="2" s="1"/>
  <c r="AA243" i="2"/>
  <c r="AE243" i="2" s="1"/>
  <c r="AA237" i="2"/>
  <c r="AE237" i="2" s="1"/>
  <c r="AA230" i="2"/>
  <c r="AE230" i="2" s="1"/>
  <c r="AA224" i="2"/>
  <c r="AE224" i="2" s="1"/>
  <c r="AA217" i="2"/>
  <c r="AE217" i="2" s="1"/>
  <c r="AA210" i="2"/>
  <c r="AE210" i="2" s="1"/>
  <c r="AA204" i="2"/>
  <c r="AE204" i="2" s="1"/>
  <c r="AA197" i="2"/>
  <c r="AE197" i="2" s="1"/>
  <c r="AA191" i="2"/>
  <c r="AE191" i="2" s="1"/>
  <c r="AA184" i="2"/>
  <c r="AE184" i="2" s="1"/>
  <c r="AA178" i="2"/>
  <c r="AE178" i="2" s="1"/>
  <c r="AA171" i="2"/>
  <c r="AE171" i="2" s="1"/>
  <c r="AA165" i="2"/>
  <c r="AE165" i="2" s="1"/>
  <c r="AA159" i="2"/>
  <c r="AE159" i="2" s="1"/>
  <c r="AA152" i="2"/>
  <c r="AE152" i="2" s="1"/>
  <c r="AA146" i="2"/>
  <c r="AE146" i="2" s="1"/>
  <c r="AA140" i="2"/>
  <c r="AE140" i="2" s="1"/>
  <c r="AA133" i="2"/>
  <c r="AE133" i="2" s="1"/>
  <c r="AA126" i="2"/>
  <c r="AE126" i="2" s="1"/>
  <c r="AA120" i="2"/>
  <c r="AE120" i="2" s="1"/>
  <c r="AA114" i="2"/>
  <c r="AE114" i="2" s="1"/>
  <c r="AA107" i="2"/>
  <c r="AE107" i="2" s="1"/>
  <c r="AA101" i="2"/>
  <c r="AE101" i="2" s="1"/>
  <c r="AA94" i="2"/>
  <c r="AE94" i="2" s="1"/>
  <c r="AA88" i="2"/>
  <c r="AE88" i="2" s="1"/>
  <c r="AA82" i="2"/>
  <c r="AE82" i="2" s="1"/>
  <c r="AA75" i="2"/>
  <c r="AE75" i="2" s="1"/>
  <c r="AA69" i="2"/>
  <c r="AE69" i="2" s="1"/>
  <c r="AA62" i="2"/>
  <c r="AE62" i="2" s="1"/>
  <c r="AA56" i="2"/>
  <c r="AE56" i="2" s="1"/>
  <c r="AA50" i="2"/>
  <c r="AE50" i="2" s="1"/>
  <c r="AA43" i="2"/>
  <c r="AE43" i="2" s="1"/>
  <c r="AA37" i="2"/>
  <c r="AE37" i="2" s="1"/>
  <c r="AA30" i="2"/>
  <c r="AE30" i="2" s="1"/>
  <c r="AA24" i="2"/>
  <c r="AE24" i="2" s="1"/>
  <c r="AA15" i="2"/>
  <c r="AE15" i="2" s="1"/>
  <c r="AA850" i="2"/>
  <c r="AE850" i="2" s="1"/>
  <c r="AA846" i="2"/>
  <c r="AE846" i="2" s="1"/>
  <c r="AA842" i="2"/>
  <c r="AE842" i="2" s="1"/>
  <c r="AA838" i="2"/>
  <c r="AE838" i="2" s="1"/>
  <c r="AA834" i="2"/>
  <c r="AE834" i="2" s="1"/>
  <c r="AA830" i="2"/>
  <c r="AE830" i="2" s="1"/>
  <c r="AA826" i="2"/>
  <c r="AE826" i="2" s="1"/>
  <c r="AA822" i="2"/>
  <c r="AE822" i="2" s="1"/>
  <c r="AA818" i="2"/>
  <c r="AE818" i="2" s="1"/>
  <c r="AA814" i="2"/>
  <c r="AE814" i="2" s="1"/>
  <c r="AA810" i="2"/>
  <c r="AE810" i="2" s="1"/>
  <c r="AA806" i="2"/>
  <c r="AE806" i="2" s="1"/>
  <c r="AA802" i="2"/>
  <c r="AE802" i="2" s="1"/>
  <c r="AA798" i="2"/>
  <c r="AE798" i="2" s="1"/>
  <c r="AA794" i="2"/>
  <c r="AE794" i="2" s="1"/>
  <c r="AA786" i="2"/>
  <c r="AE786" i="2" s="1"/>
  <c r="AA775" i="2"/>
  <c r="AE775" i="2" s="1"/>
  <c r="AA764" i="2"/>
  <c r="AE764" i="2" s="1"/>
  <c r="AA755" i="2"/>
  <c r="AE755" i="2" s="1"/>
  <c r="AA747" i="2"/>
  <c r="AE747" i="2" s="1"/>
  <c r="AA739" i="2"/>
  <c r="AE739" i="2" s="1"/>
  <c r="AA729" i="2"/>
  <c r="AE729" i="2" s="1"/>
  <c r="AA721" i="2"/>
  <c r="AE721" i="2" s="1"/>
  <c r="AA711" i="2"/>
  <c r="AE711" i="2" s="1"/>
  <c r="AA700" i="2"/>
  <c r="AE700" i="2" s="1"/>
  <c r="AA690" i="2"/>
  <c r="AE690" i="2" s="1"/>
  <c r="AA679" i="2"/>
  <c r="AE679" i="2" s="1"/>
  <c r="AA670" i="2"/>
  <c r="AE670" i="2" s="1"/>
  <c r="AA662" i="2"/>
  <c r="AE662" i="2" s="1"/>
  <c r="AA653" i="2"/>
  <c r="AE653" i="2" s="1"/>
  <c r="AA644" i="2"/>
  <c r="AE644" i="2" s="1"/>
  <c r="AA636" i="2"/>
  <c r="AE636" i="2" s="1"/>
  <c r="AA628" i="2"/>
  <c r="AE628" i="2" s="1"/>
  <c r="AA619" i="2"/>
  <c r="AE619" i="2" s="1"/>
  <c r="AA609" i="2"/>
  <c r="AE609" i="2" s="1"/>
  <c r="AA601" i="2"/>
  <c r="AE601" i="2" s="1"/>
  <c r="AA592" i="2"/>
  <c r="AE592" i="2" s="1"/>
  <c r="AA584" i="2"/>
  <c r="AE584" i="2" s="1"/>
  <c r="AA574" i="2"/>
  <c r="AE574" i="2" s="1"/>
  <c r="AA563" i="2"/>
  <c r="AE563" i="2" s="1"/>
  <c r="AA554" i="2"/>
  <c r="AE554" i="2" s="1"/>
  <c r="AA545" i="2"/>
  <c r="AE545" i="2" s="1"/>
  <c r="AA535" i="2"/>
  <c r="AE535" i="2" s="1"/>
  <c r="AA524" i="2"/>
  <c r="AE524" i="2" s="1"/>
  <c r="AA513" i="2"/>
  <c r="AE513" i="2" s="1"/>
  <c r="AA502" i="2"/>
  <c r="AE502" i="2" s="1"/>
  <c r="AA490" i="2"/>
  <c r="AE490" i="2" s="1"/>
  <c r="AA480" i="2"/>
  <c r="AE480" i="2" s="1"/>
  <c r="AA469" i="2"/>
  <c r="AE469" i="2" s="1"/>
  <c r="AA458" i="2"/>
  <c r="AE458" i="2" s="1"/>
  <c r="AA447" i="2"/>
  <c r="AE447" i="2" s="1"/>
  <c r="AA436" i="2"/>
  <c r="AE436" i="2" s="1"/>
  <c r="AA425" i="2"/>
  <c r="AE425" i="2" s="1"/>
  <c r="AA416" i="2"/>
  <c r="AE416" i="2" s="1"/>
  <c r="AA407" i="2"/>
  <c r="AE407" i="2" s="1"/>
  <c r="AA402" i="2"/>
  <c r="AE402" i="2" s="1"/>
  <c r="AA398" i="2"/>
  <c r="AE398" i="2" s="1"/>
  <c r="AA394" i="2"/>
  <c r="AE394" i="2" s="1"/>
  <c r="AA390" i="2"/>
  <c r="AE390" i="2" s="1"/>
  <c r="AA386" i="2"/>
  <c r="AE386" i="2" s="1"/>
  <c r="AA382" i="2"/>
  <c r="AE382" i="2" s="1"/>
  <c r="AA378" i="2"/>
  <c r="AE378" i="2" s="1"/>
  <c r="AA373" i="2"/>
  <c r="AE373" i="2" s="1"/>
  <c r="AA367" i="2"/>
  <c r="AE367" i="2" s="1"/>
  <c r="AA357" i="2"/>
  <c r="AE357" i="2" s="1"/>
  <c r="AA347" i="2"/>
  <c r="AE347" i="2" s="1"/>
  <c r="AA336" i="2"/>
  <c r="AE336" i="2" s="1"/>
  <c r="AA326" i="2"/>
  <c r="AE326" i="2" s="1"/>
  <c r="AA316" i="2"/>
  <c r="AE316" i="2" s="1"/>
  <c r="AA305" i="2"/>
  <c r="AE305" i="2" s="1"/>
  <c r="AA294" i="2"/>
  <c r="AE294" i="2" s="1"/>
  <c r="AA285" i="2"/>
  <c r="AE285" i="2" s="1"/>
  <c r="AA275" i="2"/>
  <c r="AE275" i="2" s="1"/>
  <c r="AA265" i="2"/>
  <c r="AE265" i="2" s="1"/>
  <c r="AA255" i="2"/>
  <c r="AE255" i="2" s="1"/>
  <c r="AA244" i="2"/>
  <c r="AE244" i="2" s="1"/>
  <c r="AA234" i="2"/>
  <c r="AE234" i="2" s="1"/>
  <c r="AA223" i="2"/>
  <c r="AE223" i="2" s="1"/>
  <c r="AA213" i="2"/>
  <c r="AE213" i="2" s="1"/>
  <c r="AA203" i="2"/>
  <c r="AE203" i="2" s="1"/>
  <c r="AA192" i="2"/>
  <c r="AE192" i="2" s="1"/>
  <c r="AA182" i="2"/>
  <c r="AE182" i="2" s="1"/>
  <c r="AA172" i="2"/>
  <c r="AE172" i="2" s="1"/>
  <c r="AA161" i="2"/>
  <c r="AE161" i="2" s="1"/>
  <c r="AA150" i="2"/>
  <c r="AE150" i="2" s="1"/>
  <c r="AA139" i="2"/>
  <c r="AE139" i="2" s="1"/>
  <c r="AA129" i="2"/>
  <c r="AE129" i="2" s="1"/>
  <c r="AA118" i="2"/>
  <c r="AE118" i="2" s="1"/>
  <c r="AA108" i="2"/>
  <c r="AE108" i="2" s="1"/>
  <c r="AA98" i="2"/>
  <c r="AE98" i="2" s="1"/>
  <c r="AA87" i="2"/>
  <c r="AE87" i="2" s="1"/>
  <c r="AA76" i="2"/>
  <c r="AE76" i="2" s="1"/>
  <c r="AA66" i="2"/>
  <c r="AE66" i="2" s="1"/>
  <c r="AA55" i="2"/>
  <c r="AE55" i="2" s="1"/>
  <c r="AA44" i="2"/>
  <c r="AE44" i="2" s="1"/>
  <c r="AA34" i="2"/>
  <c r="AE34" i="2" s="1"/>
  <c r="AA23" i="2"/>
  <c r="AE23" i="2" s="1"/>
  <c r="AA854" i="2"/>
  <c r="AE854" i="2" s="1"/>
  <c r="AA1302" i="2"/>
  <c r="AE1302" i="2" s="1"/>
  <c r="AA1288" i="2"/>
  <c r="AE1288" i="2" s="1"/>
  <c r="AA1275" i="2"/>
  <c r="AE1275" i="2" s="1"/>
  <c r="AA1268" i="2"/>
  <c r="AE1268" i="2" s="1"/>
  <c r="AA1255" i="2"/>
  <c r="AE1255" i="2" s="1"/>
  <c r="AA1243" i="2"/>
  <c r="AE1243" i="2" s="1"/>
  <c r="AA1230" i="2"/>
  <c r="AE1230" i="2" s="1"/>
  <c r="AA1210" i="2"/>
  <c r="AE1210" i="2" s="1"/>
  <c r="AA1188" i="2"/>
  <c r="AE1188" i="2" s="1"/>
  <c r="AA1167" i="2"/>
  <c r="AE1167" i="2" s="1"/>
  <c r="AA1147" i="2"/>
  <c r="AE1147" i="2" s="1"/>
  <c r="AA1128" i="2"/>
  <c r="AE1128" i="2" s="1"/>
  <c r="AA1192" i="2"/>
  <c r="AE1192" i="2" s="1"/>
  <c r="AA1171" i="2"/>
  <c r="AE1171" i="2" s="1"/>
  <c r="AA1149" i="2"/>
  <c r="AE1149" i="2" s="1"/>
  <c r="AA1126" i="2"/>
  <c r="AE1126" i="2" s="1"/>
  <c r="AA936" i="2"/>
  <c r="AE936" i="2" s="1"/>
  <c r="AA902" i="2"/>
  <c r="AE902" i="2" s="1"/>
  <c r="AA867" i="2"/>
  <c r="AE867" i="2" s="1"/>
  <c r="AA965" i="2"/>
  <c r="AE965" i="2" s="1"/>
  <c r="AA949" i="2"/>
  <c r="AE949" i="2" s="1"/>
  <c r="AA932" i="2"/>
  <c r="AE932" i="2" s="1"/>
  <c r="AA911" i="2"/>
  <c r="AE911" i="2" s="1"/>
  <c r="AA891" i="2"/>
  <c r="AE891" i="2" s="1"/>
  <c r="AA871" i="2"/>
  <c r="AE871" i="2" s="1"/>
  <c r="AA1109" i="2"/>
  <c r="AE1109" i="2" s="1"/>
  <c r="AA1101" i="2"/>
  <c r="AE1101" i="2" s="1"/>
  <c r="AA1093" i="2"/>
  <c r="AE1093" i="2" s="1"/>
  <c r="AA1085" i="2"/>
  <c r="AE1085" i="2" s="1"/>
  <c r="AA1077" i="2"/>
  <c r="AE1077" i="2" s="1"/>
  <c r="AA1069" i="2"/>
  <c r="AE1069" i="2" s="1"/>
  <c r="AA1061" i="2"/>
  <c r="AE1061" i="2" s="1"/>
  <c r="AA1053" i="2"/>
  <c r="AE1053" i="2" s="1"/>
  <c r="AA1045" i="2"/>
  <c r="AE1045" i="2" s="1"/>
  <c r="AA1037" i="2"/>
  <c r="AE1037" i="2" s="1"/>
  <c r="AA1029" i="2"/>
  <c r="AE1029" i="2" s="1"/>
  <c r="AA1021" i="2"/>
  <c r="AE1021" i="2" s="1"/>
  <c r="AA1013" i="2"/>
  <c r="AE1013" i="2" s="1"/>
  <c r="AA1005" i="2"/>
  <c r="AE1005" i="2" s="1"/>
  <c r="AA997" i="2"/>
  <c r="AE997" i="2" s="1"/>
  <c r="AA989" i="2"/>
  <c r="AE989" i="2" s="1"/>
  <c r="AA977" i="2"/>
  <c r="AE977" i="2" s="1"/>
  <c r="AA968" i="2"/>
  <c r="AE968" i="2" s="1"/>
  <c r="AA960" i="2"/>
  <c r="AE960" i="2" s="1"/>
  <c r="AA944" i="2"/>
  <c r="AE944" i="2" s="1"/>
  <c r="AA926" i="2"/>
  <c r="AE926" i="2" s="1"/>
  <c r="AA903" i="2"/>
  <c r="AE903" i="2" s="1"/>
  <c r="AA882" i="2"/>
  <c r="AE882" i="2" s="1"/>
  <c r="AA861" i="2"/>
  <c r="AE861" i="2" s="1"/>
  <c r="AA785" i="2"/>
  <c r="AE785" i="2" s="1"/>
  <c r="AA772" i="2"/>
  <c r="AE772" i="2" s="1"/>
  <c r="AA759" i="2"/>
  <c r="AE759" i="2" s="1"/>
  <c r="AA744" i="2"/>
  <c r="AE744" i="2" s="1"/>
  <c r="AA730" i="2"/>
  <c r="AE730" i="2" s="1"/>
  <c r="AA715" i="2"/>
  <c r="AE715" i="2" s="1"/>
  <c r="AA2496" i="2"/>
  <c r="AE2496" i="2" s="1"/>
  <c r="AA2480" i="2"/>
  <c r="AE2480" i="2" s="1"/>
  <c r="AA2497" i="2"/>
  <c r="AE2497" i="2" s="1"/>
  <c r="AA2481" i="2"/>
  <c r="AE2481" i="2" s="1"/>
  <c r="AA2498" i="2"/>
  <c r="AE2498" i="2" s="1"/>
  <c r="AA2482" i="2"/>
  <c r="AE2482" i="2" s="1"/>
  <c r="AA2475" i="2"/>
  <c r="AE2475" i="2" s="1"/>
  <c r="AA2471" i="2"/>
  <c r="AE2471" i="2" s="1"/>
  <c r="AA2467" i="2"/>
  <c r="AE2467" i="2" s="1"/>
  <c r="AA2463" i="2"/>
  <c r="AE2463" i="2" s="1"/>
  <c r="AA2459" i="2"/>
  <c r="AE2459" i="2" s="1"/>
  <c r="AA2455" i="2"/>
  <c r="AE2455" i="2" s="1"/>
  <c r="AA2451" i="2"/>
  <c r="AE2451" i="2" s="1"/>
  <c r="AA2447" i="2"/>
  <c r="AE2447" i="2" s="1"/>
  <c r="AA2443" i="2"/>
  <c r="AE2443" i="2" s="1"/>
  <c r="AA2439" i="2"/>
  <c r="AE2439" i="2" s="1"/>
  <c r="AA2435" i="2"/>
  <c r="AE2435" i="2" s="1"/>
  <c r="AA2431" i="2"/>
  <c r="AE2431" i="2" s="1"/>
  <c r="AA2483" i="2"/>
  <c r="AE2483" i="2" s="1"/>
  <c r="AA2479" i="2"/>
  <c r="AE2479" i="2" s="1"/>
  <c r="AA2491" i="2"/>
  <c r="AE2491" i="2" s="1"/>
  <c r="AA2425" i="2"/>
  <c r="AE2425" i="2" s="1"/>
  <c r="AA2421" i="2"/>
  <c r="AE2421" i="2" s="1"/>
  <c r="AA2417" i="2"/>
  <c r="AE2417" i="2" s="1"/>
  <c r="AA2413" i="2"/>
  <c r="AE2413" i="2" s="1"/>
  <c r="AA2409" i="2"/>
  <c r="AE2409" i="2" s="1"/>
  <c r="AA2405" i="2"/>
  <c r="AE2405" i="2" s="1"/>
  <c r="AA2401" i="2"/>
  <c r="AE2401" i="2" s="1"/>
  <c r="AA2397" i="2"/>
  <c r="AE2397" i="2" s="1"/>
  <c r="AA2393" i="2"/>
  <c r="AE2393" i="2" s="1"/>
  <c r="AA2389" i="2"/>
  <c r="AE2389" i="2" s="1"/>
  <c r="AA2385" i="2"/>
  <c r="AE2385" i="2" s="1"/>
  <c r="AA2381" i="2"/>
  <c r="AE2381" i="2" s="1"/>
  <c r="AA2377" i="2"/>
  <c r="AE2377" i="2" s="1"/>
  <c r="AA2373" i="2"/>
  <c r="AE2373" i="2" s="1"/>
  <c r="AA2369" i="2"/>
  <c r="AE2369" i="2" s="1"/>
  <c r="AA2365" i="2"/>
  <c r="AE2365" i="2" s="1"/>
  <c r="AA2361" i="2"/>
  <c r="AE2361" i="2" s="1"/>
  <c r="AA2357" i="2"/>
  <c r="AE2357" i="2" s="1"/>
  <c r="AA2353" i="2"/>
  <c r="AE2353" i="2" s="1"/>
  <c r="AA2349" i="2"/>
  <c r="AE2349" i="2" s="1"/>
  <c r="AA2345" i="2"/>
  <c r="AE2345" i="2" s="1"/>
  <c r="AA2341" i="2"/>
  <c r="AE2341" i="2" s="1"/>
  <c r="AA2337" i="2"/>
  <c r="AE2337" i="2" s="1"/>
  <c r="AA2333" i="2"/>
  <c r="AE2333" i="2" s="1"/>
  <c r="AA2329" i="2"/>
  <c r="AE2329" i="2" s="1"/>
  <c r="AA2325" i="2"/>
  <c r="AE2325" i="2" s="1"/>
  <c r="AA2321" i="2"/>
  <c r="AE2321" i="2" s="1"/>
  <c r="AA2317" i="2"/>
  <c r="AE2317" i="2" s="1"/>
  <c r="AA2313" i="2"/>
  <c r="AE2313" i="2" s="1"/>
  <c r="AA2309" i="2"/>
  <c r="AE2309" i="2" s="1"/>
  <c r="AA2305" i="2"/>
  <c r="AE2305" i="2" s="1"/>
  <c r="AA2301" i="2"/>
  <c r="AE2301" i="2" s="1"/>
  <c r="AA2297" i="2"/>
  <c r="AE2297" i="2" s="1"/>
  <c r="AA2293" i="2"/>
  <c r="AE2293" i="2" s="1"/>
  <c r="AA2289" i="2"/>
  <c r="AE2289" i="2" s="1"/>
  <c r="AA2285" i="2"/>
  <c r="AE2285" i="2" s="1"/>
  <c r="AA2281" i="2"/>
  <c r="AE2281" i="2" s="1"/>
  <c r="AA2277" i="2"/>
  <c r="AE2277" i="2" s="1"/>
  <c r="AA2273" i="2"/>
  <c r="AE2273" i="2" s="1"/>
  <c r="AA2269" i="2"/>
  <c r="AE2269" i="2" s="1"/>
  <c r="AA2265" i="2"/>
  <c r="AE2265" i="2" s="1"/>
  <c r="AA2256" i="2"/>
  <c r="AE2256" i="2" s="1"/>
  <c r="AA2240" i="2"/>
  <c r="AE2240" i="2" s="1"/>
  <c r="AA2253" i="2"/>
  <c r="AE2253" i="2" s="1"/>
  <c r="AA2237" i="2"/>
  <c r="AE2237" i="2" s="1"/>
  <c r="AA2250" i="2"/>
  <c r="AE2250" i="2" s="1"/>
  <c r="AA2230" i="2"/>
  <c r="AE2230" i="2" s="1"/>
  <c r="AA2214" i="2"/>
  <c r="AE2214" i="2" s="1"/>
  <c r="AA2198" i="2"/>
  <c r="AE2198" i="2" s="1"/>
  <c r="AA2182" i="2"/>
  <c r="AE2182" i="2" s="1"/>
  <c r="AA2166" i="2"/>
  <c r="AE2166" i="2" s="1"/>
  <c r="AA2150" i="2"/>
  <c r="AE2150" i="2" s="1"/>
  <c r="AA2134" i="2"/>
  <c r="AE2134" i="2" s="1"/>
  <c r="AA2118" i="2"/>
  <c r="AE2118" i="2" s="1"/>
  <c r="AA2102" i="2"/>
  <c r="AE2102" i="2" s="1"/>
  <c r="AA2235" i="2"/>
  <c r="AE2235" i="2" s="1"/>
  <c r="AA2219" i="2"/>
  <c r="AE2219" i="2" s="1"/>
  <c r="AA2203" i="2"/>
  <c r="AE2203" i="2" s="1"/>
  <c r="AA2187" i="2"/>
  <c r="AE2187" i="2" s="1"/>
  <c r="AA2171" i="2"/>
  <c r="AE2171" i="2" s="1"/>
  <c r="AA2155" i="2"/>
  <c r="AE2155" i="2" s="1"/>
  <c r="AA2139" i="2"/>
  <c r="AE2139" i="2" s="1"/>
  <c r="AA2123" i="2"/>
  <c r="AE2123" i="2" s="1"/>
  <c r="AA2107" i="2"/>
  <c r="AE2107" i="2" s="1"/>
  <c r="AA2094" i="2"/>
  <c r="AE2094" i="2" s="1"/>
  <c r="AA2090" i="2"/>
  <c r="AE2090" i="2" s="1"/>
  <c r="AA2086" i="2"/>
  <c r="AE2086" i="2" s="1"/>
  <c r="AA2082" i="2"/>
  <c r="AE2082" i="2" s="1"/>
  <c r="AA2078" i="2"/>
  <c r="AE2078" i="2" s="1"/>
  <c r="AA2074" i="2"/>
  <c r="AE2074" i="2" s="1"/>
  <c r="AA2070" i="2"/>
  <c r="AE2070" i="2" s="1"/>
  <c r="AA2066" i="2"/>
  <c r="AE2066" i="2" s="1"/>
  <c r="AA2062" i="2"/>
  <c r="AE2062" i="2" s="1"/>
  <c r="AA2058" i="2"/>
  <c r="AE2058" i="2" s="1"/>
  <c r="AA2054" i="2"/>
  <c r="AE2054" i="2" s="1"/>
  <c r="AA2050" i="2"/>
  <c r="AE2050" i="2" s="1"/>
  <c r="AA2046" i="2"/>
  <c r="AE2046" i="2" s="1"/>
  <c r="AA2042" i="2"/>
  <c r="AE2042" i="2" s="1"/>
  <c r="AA2038" i="2"/>
  <c r="AE2038" i="2" s="1"/>
  <c r="AA2034" i="2"/>
  <c r="AE2034" i="2" s="1"/>
  <c r="AA2030" i="2"/>
  <c r="AE2030" i="2" s="1"/>
  <c r="AA2026" i="2"/>
  <c r="AE2026" i="2" s="1"/>
  <c r="AA2022" i="2"/>
  <c r="AE2022" i="2" s="1"/>
  <c r="AA2018" i="2"/>
  <c r="AE2018" i="2" s="1"/>
  <c r="AA2014" i="2"/>
  <c r="AE2014" i="2" s="1"/>
  <c r="AA2010" i="2"/>
  <c r="AE2010" i="2" s="1"/>
  <c r="AA2006" i="2"/>
  <c r="AE2006" i="2" s="1"/>
  <c r="AA2002" i="2"/>
  <c r="AE2002" i="2" s="1"/>
  <c r="AA1998" i="2"/>
  <c r="AE1998" i="2" s="1"/>
  <c r="AA1994" i="2"/>
  <c r="AE1994" i="2" s="1"/>
  <c r="AA1990" i="2"/>
  <c r="AE1990" i="2" s="1"/>
  <c r="AA1986" i="2"/>
  <c r="AE1986" i="2" s="1"/>
  <c r="AA1982" i="2"/>
  <c r="AE1982" i="2" s="1"/>
  <c r="AA1978" i="2"/>
  <c r="AE1978" i="2" s="1"/>
  <c r="AA1974" i="2"/>
  <c r="AE1974" i="2" s="1"/>
  <c r="AA1970" i="2"/>
  <c r="AE1970" i="2" s="1"/>
  <c r="AA2247" i="2"/>
  <c r="AE2247" i="2" s="1"/>
  <c r="AA2209" i="2"/>
  <c r="AE2209" i="2" s="1"/>
  <c r="AA2177" i="2"/>
  <c r="AE2177" i="2" s="1"/>
  <c r="AA2145" i="2"/>
  <c r="AE2145" i="2" s="1"/>
  <c r="AA2113" i="2"/>
  <c r="AE2113" i="2" s="1"/>
  <c r="AA1691" i="2"/>
  <c r="AE1691" i="2" s="1"/>
  <c r="AA1680" i="2"/>
  <c r="AE1680" i="2" s="1"/>
  <c r="AA1669" i="2"/>
  <c r="AE1669" i="2" s="1"/>
  <c r="AA2220" i="2"/>
  <c r="AE2220" i="2" s="1"/>
  <c r="AA2188" i="2"/>
  <c r="AE2188" i="2" s="1"/>
  <c r="AA2156" i="2"/>
  <c r="AE2156" i="2" s="1"/>
  <c r="AA2124" i="2"/>
  <c r="AE2124" i="2" s="1"/>
  <c r="AA1966" i="2"/>
  <c r="AE1966" i="2" s="1"/>
  <c r="AA1962" i="2"/>
  <c r="AE1962" i="2" s="1"/>
  <c r="AA1958" i="2"/>
  <c r="AE1958" i="2" s="1"/>
  <c r="AA1954" i="2"/>
  <c r="AE1954" i="2" s="1"/>
  <c r="AA1950" i="2"/>
  <c r="AE1950" i="2" s="1"/>
  <c r="AA1946" i="2"/>
  <c r="AE1946" i="2" s="1"/>
  <c r="AA1942" i="2"/>
  <c r="AE1942" i="2" s="1"/>
  <c r="AA1938" i="2"/>
  <c r="AE1938" i="2" s="1"/>
  <c r="AA1934" i="2"/>
  <c r="AE1934" i="2" s="1"/>
  <c r="AA1930" i="2"/>
  <c r="AE1930" i="2" s="1"/>
  <c r="AA1926" i="2"/>
  <c r="AE1926" i="2" s="1"/>
  <c r="AA1922" i="2"/>
  <c r="AE1922" i="2" s="1"/>
  <c r="AA1918" i="2"/>
  <c r="AE1918" i="2" s="1"/>
  <c r="AA1914" i="2"/>
  <c r="AE1914" i="2" s="1"/>
  <c r="AA1910" i="2"/>
  <c r="AE1910" i="2" s="1"/>
  <c r="AA1906" i="2"/>
  <c r="AE1906" i="2" s="1"/>
  <c r="AA1902" i="2"/>
  <c r="AE1902" i="2" s="1"/>
  <c r="AA1898" i="2"/>
  <c r="AE1898" i="2" s="1"/>
  <c r="AA1894" i="2"/>
  <c r="AE1894" i="2" s="1"/>
  <c r="AA1890" i="2"/>
  <c r="AE1890" i="2" s="1"/>
  <c r="AA1886" i="2"/>
  <c r="AE1886" i="2" s="1"/>
  <c r="AA1882" i="2"/>
  <c r="AE1882" i="2" s="1"/>
  <c r="AA1878" i="2"/>
  <c r="AE1878" i="2" s="1"/>
  <c r="AA1874" i="2"/>
  <c r="AE1874" i="2" s="1"/>
  <c r="AA1870" i="2"/>
  <c r="AE1870" i="2" s="1"/>
  <c r="AA1866" i="2"/>
  <c r="AE1866" i="2" s="1"/>
  <c r="AA1862" i="2"/>
  <c r="AE1862" i="2" s="1"/>
  <c r="AA1858" i="2"/>
  <c r="AE1858" i="2" s="1"/>
  <c r="AA1854" i="2"/>
  <c r="AE1854" i="2" s="1"/>
  <c r="AA1850" i="2"/>
  <c r="AE1850" i="2" s="1"/>
  <c r="AA1846" i="2"/>
  <c r="AE1846" i="2" s="1"/>
  <c r="AA1842" i="2"/>
  <c r="AE1842" i="2" s="1"/>
  <c r="AA1838" i="2"/>
  <c r="AE1838" i="2" s="1"/>
  <c r="AA1834" i="2"/>
  <c r="AE1834" i="2" s="1"/>
  <c r="AA1830" i="2"/>
  <c r="AE1830" i="2" s="1"/>
  <c r="AA1826" i="2"/>
  <c r="AE1826" i="2" s="1"/>
  <c r="AA1822" i="2"/>
  <c r="AE1822" i="2" s="1"/>
  <c r="AA1818" i="2"/>
  <c r="AE1818" i="2" s="1"/>
  <c r="AA1814" i="2"/>
  <c r="AE1814" i="2" s="1"/>
  <c r="AA1810" i="2"/>
  <c r="AE1810" i="2" s="1"/>
  <c r="AA1806" i="2"/>
  <c r="AE1806" i="2" s="1"/>
  <c r="AA1802" i="2"/>
  <c r="AE1802" i="2" s="1"/>
  <c r="AA1798" i="2"/>
  <c r="AE1798" i="2" s="1"/>
  <c r="AA1794" i="2"/>
  <c r="AE1794" i="2" s="1"/>
  <c r="AA1790" i="2"/>
  <c r="AE1790" i="2" s="1"/>
  <c r="AA1786" i="2"/>
  <c r="AE1786" i="2" s="1"/>
  <c r="AA1782" i="2"/>
  <c r="AE1782" i="2" s="1"/>
  <c r="AA1778" i="2"/>
  <c r="AE1778" i="2" s="1"/>
  <c r="AA1774" i="2"/>
  <c r="AE1774" i="2" s="1"/>
  <c r="AA1770" i="2"/>
  <c r="AE1770" i="2" s="1"/>
  <c r="AA1766" i="2"/>
  <c r="AE1766" i="2" s="1"/>
  <c r="AA1762" i="2"/>
  <c r="AE1762" i="2" s="1"/>
  <c r="AA1758" i="2"/>
  <c r="AE1758" i="2" s="1"/>
  <c r="AA1754" i="2"/>
  <c r="AE1754" i="2" s="1"/>
  <c r="AA1750" i="2"/>
  <c r="AE1750" i="2" s="1"/>
  <c r="AA1746" i="2"/>
  <c r="AE1746" i="2" s="1"/>
  <c r="AA1742" i="2"/>
  <c r="AE1742" i="2" s="1"/>
  <c r="AA1738" i="2"/>
  <c r="AE1738" i="2" s="1"/>
  <c r="AA1734" i="2"/>
  <c r="AE1734" i="2" s="1"/>
  <c r="AA1730" i="2"/>
  <c r="AE1730" i="2" s="1"/>
  <c r="AA1726" i="2"/>
  <c r="AE1726" i="2" s="1"/>
  <c r="AA1722" i="2"/>
  <c r="AE1722" i="2" s="1"/>
  <c r="AA1718" i="2"/>
  <c r="AE1718" i="2" s="1"/>
  <c r="AA1714" i="2"/>
  <c r="AE1714" i="2" s="1"/>
  <c r="AA1710" i="2"/>
  <c r="AE1710" i="2" s="1"/>
  <c r="AA1706" i="2"/>
  <c r="AE1706" i="2" s="1"/>
  <c r="AA1702" i="2"/>
  <c r="AE1702" i="2" s="1"/>
  <c r="AA1698" i="2"/>
  <c r="AE1698" i="2" s="1"/>
  <c r="AA1693" i="2"/>
  <c r="AE1693" i="2" s="1"/>
  <c r="AA1687" i="2"/>
  <c r="AE1687" i="2" s="1"/>
  <c r="AA1681" i="2"/>
  <c r="AE1681" i="2" s="1"/>
  <c r="AA1674" i="2"/>
  <c r="AE1674" i="2" s="1"/>
  <c r="AA1668" i="2"/>
  <c r="AE1668" i="2" s="1"/>
  <c r="AA2229" i="2"/>
  <c r="AE2229" i="2" s="1"/>
  <c r="AA2197" i="2"/>
  <c r="AE2197" i="2" s="1"/>
  <c r="AA2165" i="2"/>
  <c r="AE2165" i="2" s="1"/>
  <c r="AA2133" i="2"/>
  <c r="AE2133" i="2" s="1"/>
  <c r="AA2101" i="2"/>
  <c r="AE2101" i="2" s="1"/>
  <c r="AA2120" i="2"/>
  <c r="AE2120" i="2" s="1"/>
  <c r="AA1665" i="2"/>
  <c r="AE1665" i="2" s="1"/>
  <c r="AA1657" i="2"/>
  <c r="AE1657" i="2" s="1"/>
  <c r="AA1650" i="2"/>
  <c r="AE1650" i="2" s="1"/>
  <c r="AA1642" i="2"/>
  <c r="AE1642" i="2" s="1"/>
  <c r="AA1633" i="2"/>
  <c r="AE1633" i="2" s="1"/>
  <c r="AA1625" i="2"/>
  <c r="AE1625" i="2" s="1"/>
  <c r="AA1618" i="2"/>
  <c r="AE1618" i="2" s="1"/>
  <c r="AA1609" i="2"/>
  <c r="AE1609" i="2" s="1"/>
  <c r="AA1601" i="2"/>
  <c r="AE1601" i="2" s="1"/>
  <c r="AA1594" i="2"/>
  <c r="AE1594" i="2" s="1"/>
  <c r="AA1585" i="2"/>
  <c r="AE1585" i="2" s="1"/>
  <c r="AA1577" i="2"/>
  <c r="AE1577" i="2" s="1"/>
  <c r="AA1569" i="2"/>
  <c r="AE1569" i="2" s="1"/>
  <c r="AA1562" i="2"/>
  <c r="AE1562" i="2" s="1"/>
  <c r="AA1553" i="2"/>
  <c r="AE1553" i="2" s="1"/>
  <c r="AA1546" i="2"/>
  <c r="AE1546" i="2" s="1"/>
  <c r="AA1538" i="2"/>
  <c r="AE1538" i="2" s="1"/>
  <c r="AA1530" i="2"/>
  <c r="AE1530" i="2" s="1"/>
  <c r="AA1522" i="2"/>
  <c r="AE1522" i="2" s="1"/>
  <c r="AA1513" i="2"/>
  <c r="AE1513" i="2" s="1"/>
  <c r="AA1505" i="2"/>
  <c r="AE1505" i="2" s="1"/>
  <c r="AA1497" i="2"/>
  <c r="AE1497" i="2" s="1"/>
  <c r="AA1490" i="2"/>
  <c r="AE1490" i="2" s="1"/>
  <c r="AA1481" i="2"/>
  <c r="AE1481" i="2" s="1"/>
  <c r="AA1474" i="2"/>
  <c r="AE1474" i="2" s="1"/>
  <c r="AA1466" i="2"/>
  <c r="AE1466" i="2" s="1"/>
  <c r="AA1457" i="2"/>
  <c r="AE1457" i="2" s="1"/>
  <c r="AA1450" i="2"/>
  <c r="AE1450" i="2" s="1"/>
  <c r="AA1442" i="2"/>
  <c r="AE1442" i="2" s="1"/>
  <c r="AA1434" i="2"/>
  <c r="AE1434" i="2" s="1"/>
  <c r="AA1426" i="2"/>
  <c r="AE1426" i="2" s="1"/>
  <c r="AA1418" i="2"/>
  <c r="AE1418" i="2" s="1"/>
  <c r="AA1409" i="2"/>
  <c r="AE1409" i="2" s="1"/>
  <c r="AA1401" i="2"/>
  <c r="AE1401" i="2" s="1"/>
  <c r="AA1393" i="2"/>
  <c r="AE1393" i="2" s="1"/>
  <c r="AA1385" i="2"/>
  <c r="AE1385" i="2" s="1"/>
  <c r="AA1377" i="2"/>
  <c r="AE1377" i="2" s="1"/>
  <c r="AA1369" i="2"/>
  <c r="AE1369" i="2" s="1"/>
  <c r="AA1361" i="2"/>
  <c r="AE1361" i="2" s="1"/>
  <c r="AA1353" i="2"/>
  <c r="AE1353" i="2" s="1"/>
  <c r="AA1345" i="2"/>
  <c r="AE1345" i="2" s="1"/>
  <c r="AA1337" i="2"/>
  <c r="AE1337" i="2" s="1"/>
  <c r="AA1330" i="2"/>
  <c r="AE1330" i="2" s="1"/>
  <c r="AA1309" i="2"/>
  <c r="AE1309" i="2" s="1"/>
  <c r="AA1298" i="2"/>
  <c r="AE1298" i="2" s="1"/>
  <c r="AA1289" i="2"/>
  <c r="AE1289" i="2" s="1"/>
  <c r="AA1280" i="2"/>
  <c r="AE1280" i="2" s="1"/>
  <c r="AA1269" i="2"/>
  <c r="AE1269" i="2" s="1"/>
  <c r="AA1258" i="2"/>
  <c r="AE1258" i="2" s="1"/>
  <c r="AA1248" i="2"/>
  <c r="AE1248" i="2" s="1"/>
  <c r="AA1236" i="2"/>
  <c r="AE1236" i="2" s="1"/>
  <c r="AA1226" i="2"/>
  <c r="AE1226" i="2" s="1"/>
  <c r="AA1216" i="2"/>
  <c r="AE1216" i="2" s="1"/>
  <c r="AA1206" i="2"/>
  <c r="AE1206" i="2" s="1"/>
  <c r="AA1195" i="2"/>
  <c r="AE1195" i="2" s="1"/>
  <c r="AA1177" i="2"/>
  <c r="AE1177" i="2" s="1"/>
  <c r="AA1161" i="2"/>
  <c r="AE1161" i="2" s="1"/>
  <c r="AA1144" i="2"/>
  <c r="AE1144" i="2" s="1"/>
  <c r="AA1127" i="2"/>
  <c r="AE1127" i="2" s="1"/>
  <c r="AA2246" i="2"/>
  <c r="AE2246" i="2" s="1"/>
  <c r="AA2112" i="2"/>
  <c r="AE2112" i="2" s="1"/>
  <c r="AA1666" i="2"/>
  <c r="AE1666" i="2" s="1"/>
  <c r="AA1658" i="2"/>
  <c r="AE1658" i="2" s="1"/>
  <c r="AA1649" i="2"/>
  <c r="AE1649" i="2" s="1"/>
  <c r="AA1641" i="2"/>
  <c r="AE1641" i="2" s="1"/>
  <c r="AA1634" i="2"/>
  <c r="AE1634" i="2" s="1"/>
  <c r="AA1626" i="2"/>
  <c r="AE1626" i="2" s="1"/>
  <c r="AA1617" i="2"/>
  <c r="AE1617" i="2" s="1"/>
  <c r="AA1610" i="2"/>
  <c r="AE1610" i="2" s="1"/>
  <c r="AA1602" i="2"/>
  <c r="AE1602" i="2" s="1"/>
  <c r="AA1593" i="2"/>
  <c r="AE1593" i="2" s="1"/>
  <c r="AA1586" i="2"/>
  <c r="AE1586" i="2" s="1"/>
  <c r="AA1578" i="2"/>
  <c r="AE1578" i="2" s="1"/>
  <c r="AA1570" i="2"/>
  <c r="AE1570" i="2" s="1"/>
  <c r="AA1561" i="2"/>
  <c r="AE1561" i="2" s="1"/>
  <c r="AA1554" i="2"/>
  <c r="AE1554" i="2" s="1"/>
  <c r="AA1545" i="2"/>
  <c r="AE1545" i="2" s="1"/>
  <c r="AA1537" i="2"/>
  <c r="AE1537" i="2" s="1"/>
  <c r="AA1529" i="2"/>
  <c r="AE1529" i="2" s="1"/>
  <c r="AA1521" i="2"/>
  <c r="AE1521" i="2" s="1"/>
  <c r="AA1514" i="2"/>
  <c r="AE1514" i="2" s="1"/>
  <c r="AA1506" i="2"/>
  <c r="AE1506" i="2" s="1"/>
  <c r="AA1498" i="2"/>
  <c r="AE1498" i="2" s="1"/>
  <c r="AA1489" i="2"/>
  <c r="AE1489" i="2" s="1"/>
  <c r="AA1482" i="2"/>
  <c r="AE1482" i="2" s="1"/>
  <c r="AA1473" i="2"/>
  <c r="AE1473" i="2" s="1"/>
  <c r="AA1465" i="2"/>
  <c r="AE1465" i="2" s="1"/>
  <c r="AA1458" i="2"/>
  <c r="AE1458" i="2" s="1"/>
  <c r="AA1449" i="2"/>
  <c r="AE1449" i="2" s="1"/>
  <c r="AA1441" i="2"/>
  <c r="AE1441" i="2" s="1"/>
  <c r="AA1433" i="2"/>
  <c r="AE1433" i="2" s="1"/>
  <c r="AA1425" i="2"/>
  <c r="AE1425" i="2" s="1"/>
  <c r="AA1417" i="2"/>
  <c r="AE1417" i="2" s="1"/>
  <c r="AA1410" i="2"/>
  <c r="AE1410" i="2" s="1"/>
  <c r="AA1402" i="2"/>
  <c r="AE1402" i="2" s="1"/>
  <c r="AA1394" i="2"/>
  <c r="AE1394" i="2" s="1"/>
  <c r="AA1386" i="2"/>
  <c r="AE1386" i="2" s="1"/>
  <c r="AA1378" i="2"/>
  <c r="AE1378" i="2" s="1"/>
  <c r="AA1370" i="2"/>
  <c r="AE1370" i="2" s="1"/>
  <c r="AA1362" i="2"/>
  <c r="AE1362" i="2" s="1"/>
  <c r="AA1354" i="2"/>
  <c r="AE1354" i="2" s="1"/>
  <c r="AA1346" i="2"/>
  <c r="AE1346" i="2" s="1"/>
  <c r="AA1338" i="2"/>
  <c r="AE1338" i="2" s="1"/>
  <c r="AA1329" i="2"/>
  <c r="AE1329" i="2" s="1"/>
  <c r="AA1324" i="2"/>
  <c r="AE1324" i="2" s="1"/>
  <c r="AA1320" i="2"/>
  <c r="AE1320" i="2" s="1"/>
  <c r="AA1316" i="2"/>
  <c r="AE1316" i="2" s="1"/>
  <c r="AA1310" i="2"/>
  <c r="AE1310" i="2" s="1"/>
  <c r="AA1303" i="2"/>
  <c r="AE1303" i="2" s="1"/>
  <c r="AA1297" i="2"/>
  <c r="AE1297" i="2" s="1"/>
  <c r="AA1290" i="2"/>
  <c r="AE1290" i="2" s="1"/>
  <c r="AA1283" i="2"/>
  <c r="AE1283" i="2" s="1"/>
  <c r="AA1276" i="2"/>
  <c r="AE1276" i="2" s="1"/>
  <c r="AA1270" i="2"/>
  <c r="AE1270" i="2" s="1"/>
  <c r="AA1264" i="2"/>
  <c r="AE1264" i="2" s="1"/>
  <c r="AA1257" i="2"/>
  <c r="AE1257" i="2" s="1"/>
  <c r="AA1251" i="2"/>
  <c r="AE1251" i="2" s="1"/>
  <c r="AA1244" i="2"/>
  <c r="AE1244" i="2" s="1"/>
  <c r="AA1238" i="2"/>
  <c r="AE1238" i="2" s="1"/>
  <c r="AA1231" i="2"/>
  <c r="AE1231" i="2" s="1"/>
  <c r="AA1225" i="2"/>
  <c r="AE1225" i="2" s="1"/>
  <c r="AA1219" i="2"/>
  <c r="AE1219" i="2" s="1"/>
  <c r="AA1212" i="2"/>
  <c r="AE1212" i="2" s="1"/>
  <c r="AA1205" i="2"/>
  <c r="AE1205" i="2" s="1"/>
  <c r="AA1199" i="2"/>
  <c r="AE1199" i="2" s="1"/>
  <c r="AA1190" i="2"/>
  <c r="AE1190" i="2" s="1"/>
  <c r="AA1180" i="2"/>
  <c r="AE1180" i="2" s="1"/>
  <c r="AA1169" i="2"/>
  <c r="AE1169" i="2" s="1"/>
  <c r="AA1160" i="2"/>
  <c r="AE1160" i="2" s="1"/>
  <c r="AA1150" i="2"/>
  <c r="AE1150" i="2" s="1"/>
  <c r="AA1139" i="2"/>
  <c r="AE1139" i="2" s="1"/>
  <c r="AA1130" i="2"/>
  <c r="AE1130" i="2" s="1"/>
  <c r="AA1120" i="2"/>
  <c r="AE1120" i="2" s="1"/>
  <c r="AA1196" i="2"/>
  <c r="AE1196" i="2" s="1"/>
  <c r="AA1184" i="2"/>
  <c r="AE1184" i="2" s="1"/>
  <c r="AA1173" i="2"/>
  <c r="AE1173" i="2" s="1"/>
  <c r="AA1163" i="2"/>
  <c r="AE1163" i="2" s="1"/>
  <c r="AA1151" i="2"/>
  <c r="AE1151" i="2" s="1"/>
  <c r="AA1141" i="2"/>
  <c r="AE1141" i="2" s="1"/>
  <c r="AA1129" i="2"/>
  <c r="AE1129" i="2" s="1"/>
  <c r="AA1118" i="2"/>
  <c r="AE1118" i="2" s="1"/>
  <c r="AA2128" i="2"/>
  <c r="AE2128" i="2" s="1"/>
  <c r="AA921" i="2"/>
  <c r="AE921" i="2" s="1"/>
  <c r="AA905" i="2"/>
  <c r="AE905" i="2" s="1"/>
  <c r="AA887" i="2"/>
  <c r="AE887" i="2" s="1"/>
  <c r="AA870" i="2"/>
  <c r="AE870" i="2" s="1"/>
  <c r="AA853" i="2"/>
  <c r="AE853" i="2" s="1"/>
  <c r="AA967" i="2"/>
  <c r="AE967" i="2" s="1"/>
  <c r="AA959" i="2"/>
  <c r="AE959" i="2" s="1"/>
  <c r="AA951" i="2"/>
  <c r="AE951" i="2" s="1"/>
  <c r="AA943" i="2"/>
  <c r="AE943" i="2" s="1"/>
  <c r="AA934" i="2"/>
  <c r="AE934" i="2" s="1"/>
  <c r="AA924" i="2"/>
  <c r="AE924" i="2" s="1"/>
  <c r="AA914" i="2"/>
  <c r="AE914" i="2" s="1"/>
  <c r="AA904" i="2"/>
  <c r="AE904" i="2" s="1"/>
  <c r="AA894" i="2"/>
  <c r="AE894" i="2" s="1"/>
  <c r="AA884" i="2"/>
  <c r="AE884" i="2" s="1"/>
  <c r="AA873" i="2"/>
  <c r="AE873" i="2" s="1"/>
  <c r="AA863" i="2"/>
  <c r="AE863" i="2" s="1"/>
  <c r="AA2192" i="2"/>
  <c r="AE2192" i="2" s="1"/>
  <c r="AA1106" i="2"/>
  <c r="AE1106" i="2" s="1"/>
  <c r="AA1102" i="2"/>
  <c r="AE1102" i="2" s="1"/>
  <c r="AA1098" i="2"/>
  <c r="AE1098" i="2" s="1"/>
  <c r="AA1094" i="2"/>
  <c r="AE1094" i="2" s="1"/>
  <c r="AA1090" i="2"/>
  <c r="AE1090" i="2" s="1"/>
  <c r="AA1086" i="2"/>
  <c r="AE1086" i="2" s="1"/>
  <c r="AA1082" i="2"/>
  <c r="AE1082" i="2" s="1"/>
  <c r="AA1078" i="2"/>
  <c r="AE1078" i="2" s="1"/>
  <c r="AA1074" i="2"/>
  <c r="AE1074" i="2" s="1"/>
  <c r="AA1070" i="2"/>
  <c r="AE1070" i="2" s="1"/>
  <c r="AA1066" i="2"/>
  <c r="AE1066" i="2" s="1"/>
  <c r="AA1062" i="2"/>
  <c r="AE1062" i="2" s="1"/>
  <c r="AA1058" i="2"/>
  <c r="AE1058" i="2" s="1"/>
  <c r="AA1054" i="2"/>
  <c r="AE1054" i="2" s="1"/>
  <c r="AA1050" i="2"/>
  <c r="AE1050" i="2" s="1"/>
  <c r="AA1046" i="2"/>
  <c r="AE1046" i="2" s="1"/>
  <c r="AA1042" i="2"/>
  <c r="AE1042" i="2" s="1"/>
  <c r="AA1038" i="2"/>
  <c r="AE1038" i="2" s="1"/>
  <c r="AA1034" i="2"/>
  <c r="AE1034" i="2" s="1"/>
  <c r="AA1030" i="2"/>
  <c r="AE1030" i="2" s="1"/>
  <c r="AA1026" i="2"/>
  <c r="AE1026" i="2" s="1"/>
  <c r="AA1022" i="2"/>
  <c r="AE1022" i="2" s="1"/>
  <c r="AA1018" i="2"/>
  <c r="AE1018" i="2" s="1"/>
  <c r="AA1014" i="2"/>
  <c r="AE1014" i="2" s="1"/>
  <c r="AA1010" i="2"/>
  <c r="AE1010" i="2" s="1"/>
  <c r="AA1006" i="2"/>
  <c r="AE1006" i="2" s="1"/>
  <c r="AA1002" i="2"/>
  <c r="AE1002" i="2" s="1"/>
  <c r="AA998" i="2"/>
  <c r="AE998" i="2" s="1"/>
  <c r="AA994" i="2"/>
  <c r="AE994" i="2" s="1"/>
  <c r="AA990" i="2"/>
  <c r="AE990" i="2" s="1"/>
  <c r="AA986" i="2"/>
  <c r="AE986" i="2" s="1"/>
  <c r="AA982" i="2"/>
  <c r="AE982" i="2" s="1"/>
  <c r="AA978" i="2"/>
  <c r="AE978" i="2" s="1"/>
  <c r="AA974" i="2"/>
  <c r="AE974" i="2" s="1"/>
  <c r="AA969" i="2"/>
  <c r="AE969" i="2" s="1"/>
  <c r="AA962" i="2"/>
  <c r="AE962" i="2" s="1"/>
  <c r="AA954" i="2"/>
  <c r="AE954" i="2" s="1"/>
  <c r="AA946" i="2"/>
  <c r="AE946" i="2" s="1"/>
  <c r="AA938" i="2"/>
  <c r="AE938" i="2" s="1"/>
  <c r="AA928" i="2"/>
  <c r="AE928" i="2" s="1"/>
  <c r="AA918" i="2"/>
  <c r="AE918" i="2" s="1"/>
  <c r="AA906" i="2"/>
  <c r="AE906" i="2" s="1"/>
  <c r="AA895" i="2"/>
  <c r="AE895" i="2" s="1"/>
  <c r="AA885" i="2"/>
  <c r="AE885" i="2" s="1"/>
  <c r="AA874" i="2"/>
  <c r="AE874" i="2" s="1"/>
  <c r="AA864" i="2"/>
  <c r="AE864" i="2" s="1"/>
  <c r="AA2160" i="2"/>
  <c r="AE2160" i="2" s="1"/>
  <c r="AA787" i="2"/>
  <c r="AE787" i="2" s="1"/>
  <c r="AA781" i="2"/>
  <c r="AE781" i="2" s="1"/>
  <c r="AA774" i="2"/>
  <c r="AE774" i="2" s="1"/>
  <c r="AA768" i="2"/>
  <c r="AE768" i="2" s="1"/>
  <c r="AA761" i="2"/>
  <c r="AE761" i="2" s="1"/>
  <c r="AA754" i="2"/>
  <c r="AE754" i="2" s="1"/>
  <c r="AA746" i="2"/>
  <c r="AE746" i="2" s="1"/>
  <c r="AA738" i="2"/>
  <c r="AE738" i="2" s="1"/>
  <c r="AA731" i="2"/>
  <c r="AE731" i="2" s="1"/>
  <c r="AA724" i="2"/>
  <c r="AE724" i="2" s="1"/>
  <c r="AA716" i="2"/>
  <c r="AE716" i="2" s="1"/>
  <c r="AA710" i="2"/>
  <c r="AE710" i="2" s="1"/>
  <c r="AA704" i="2"/>
  <c r="AE704" i="2" s="1"/>
  <c r="AA698" i="2"/>
  <c r="AE698" i="2" s="1"/>
  <c r="AA691" i="2"/>
  <c r="AE691" i="2" s="1"/>
  <c r="AA685" i="2"/>
  <c r="AE685" i="2" s="1"/>
  <c r="AA678" i="2"/>
  <c r="AE678" i="2" s="1"/>
  <c r="AA671" i="2"/>
  <c r="AE671" i="2" s="1"/>
  <c r="AA663" i="2"/>
  <c r="AE663" i="2" s="1"/>
  <c r="AA656" i="2"/>
  <c r="AE656" i="2" s="1"/>
  <c r="AA648" i="2"/>
  <c r="AE648" i="2" s="1"/>
  <c r="AA641" i="2"/>
  <c r="AE641" i="2" s="1"/>
  <c r="AA633" i="2"/>
  <c r="AE633" i="2" s="1"/>
  <c r="AA625" i="2"/>
  <c r="AE625" i="2" s="1"/>
  <c r="AA618" i="2"/>
  <c r="AE618" i="2" s="1"/>
  <c r="AA612" i="2"/>
  <c r="AE612" i="2" s="1"/>
  <c r="AA604" i="2"/>
  <c r="AE604" i="2" s="1"/>
  <c r="AA596" i="2"/>
  <c r="AE596" i="2" s="1"/>
  <c r="AA589" i="2"/>
  <c r="AE589" i="2" s="1"/>
  <c r="AA581" i="2"/>
  <c r="AE581" i="2" s="1"/>
  <c r="AA575" i="2"/>
  <c r="AE575" i="2" s="1"/>
  <c r="AA569" i="2"/>
  <c r="AE569" i="2" s="1"/>
  <c r="AA562" i="2"/>
  <c r="AE562" i="2" s="1"/>
  <c r="AA555" i="2"/>
  <c r="AE555" i="2" s="1"/>
  <c r="AA548" i="2"/>
  <c r="AE548" i="2" s="1"/>
  <c r="AA540" i="2"/>
  <c r="AE540" i="2" s="1"/>
  <c r="AA534" i="2"/>
  <c r="AE534" i="2" s="1"/>
  <c r="AA528" i="2"/>
  <c r="AE528" i="2" s="1"/>
  <c r="AA522" i="2"/>
  <c r="AE522" i="2" s="1"/>
  <c r="AA516" i="2"/>
  <c r="AE516" i="2" s="1"/>
  <c r="AA509" i="2"/>
  <c r="AE509" i="2" s="1"/>
  <c r="AA503" i="2"/>
  <c r="AE503" i="2" s="1"/>
  <c r="AA497" i="2"/>
  <c r="AE497" i="2" s="1"/>
  <c r="AA491" i="2"/>
  <c r="AE491" i="2" s="1"/>
  <c r="AA484" i="2"/>
  <c r="AE484" i="2" s="1"/>
  <c r="AA478" i="2"/>
  <c r="AE478" i="2" s="1"/>
  <c r="AA471" i="2"/>
  <c r="AE471" i="2" s="1"/>
  <c r="AA465" i="2"/>
  <c r="AE465" i="2" s="1"/>
  <c r="AA459" i="2"/>
  <c r="AE459" i="2" s="1"/>
  <c r="AA453" i="2"/>
  <c r="AE453" i="2" s="1"/>
  <c r="AA446" i="2"/>
  <c r="AE446" i="2" s="1"/>
  <c r="AA440" i="2"/>
  <c r="AE440" i="2" s="1"/>
  <c r="AA434" i="2"/>
  <c r="AE434" i="2" s="1"/>
  <c r="AA427" i="2"/>
  <c r="AE427" i="2" s="1"/>
  <c r="AA421" i="2"/>
  <c r="AE421" i="2" s="1"/>
  <c r="AA413" i="2"/>
  <c r="AE413" i="2" s="1"/>
  <c r="AA406" i="2"/>
  <c r="AE406" i="2" s="1"/>
  <c r="AA366" i="2"/>
  <c r="AE366" i="2" s="1"/>
  <c r="AA360" i="2"/>
  <c r="AE360" i="2" s="1"/>
  <c r="AA353" i="2"/>
  <c r="AE353" i="2" s="1"/>
  <c r="AA346" i="2"/>
  <c r="AE346" i="2" s="1"/>
  <c r="AA340" i="2"/>
  <c r="AE340" i="2" s="1"/>
  <c r="AA334" i="2"/>
  <c r="AE334" i="2" s="1"/>
  <c r="AA327" i="2"/>
  <c r="AE327" i="2" s="1"/>
  <c r="AA320" i="2"/>
  <c r="AE320" i="2" s="1"/>
  <c r="AA313" i="2"/>
  <c r="AE313" i="2" s="1"/>
  <c r="AA307" i="2"/>
  <c r="AE307" i="2" s="1"/>
  <c r="AA301" i="2"/>
  <c r="AE301" i="2" s="1"/>
  <c r="AA295" i="2"/>
  <c r="AE295" i="2" s="1"/>
  <c r="AA287" i="2"/>
  <c r="AE287" i="2" s="1"/>
  <c r="AA281" i="2"/>
  <c r="AE281" i="2" s="1"/>
  <c r="AA274" i="2"/>
  <c r="AE274" i="2" s="1"/>
  <c r="AA267" i="2"/>
  <c r="AE267" i="2" s="1"/>
  <c r="AA261" i="2"/>
  <c r="AE261" i="2" s="1"/>
  <c r="AA254" i="2"/>
  <c r="AE254" i="2" s="1"/>
  <c r="AA248" i="2"/>
  <c r="AE248" i="2" s="1"/>
  <c r="AA241" i="2"/>
  <c r="AE241" i="2" s="1"/>
  <c r="AA235" i="2"/>
  <c r="AE235" i="2" s="1"/>
  <c r="AA229" i="2"/>
  <c r="AE229" i="2" s="1"/>
  <c r="AA222" i="2"/>
  <c r="AE222" i="2" s="1"/>
  <c r="AA216" i="2"/>
  <c r="AE216" i="2" s="1"/>
  <c r="AA209" i="2"/>
  <c r="AE209" i="2" s="1"/>
  <c r="AA202" i="2"/>
  <c r="AE202" i="2" s="1"/>
  <c r="AA196" i="2"/>
  <c r="AE196" i="2" s="1"/>
  <c r="AA189" i="2"/>
  <c r="AE189" i="2" s="1"/>
  <c r="AA183" i="2"/>
  <c r="AE183" i="2" s="1"/>
  <c r="AA176" i="2"/>
  <c r="AE176" i="2" s="1"/>
  <c r="AA170" i="2"/>
  <c r="AE170" i="2" s="1"/>
  <c r="AA163" i="2"/>
  <c r="AE163" i="2" s="1"/>
  <c r="AA157" i="2"/>
  <c r="AE157" i="2" s="1"/>
  <c r="AA151" i="2"/>
  <c r="AE151" i="2" s="1"/>
  <c r="AA144" i="2"/>
  <c r="AE144" i="2" s="1"/>
  <c r="AA138" i="2"/>
  <c r="AE138" i="2" s="1"/>
  <c r="AA131" i="2"/>
  <c r="AE131" i="2" s="1"/>
  <c r="AA125" i="2"/>
  <c r="AE125" i="2" s="1"/>
  <c r="AA119" i="2"/>
  <c r="AE119" i="2" s="1"/>
  <c r="AA112" i="2"/>
  <c r="AE112" i="2" s="1"/>
  <c r="AA105" i="2"/>
  <c r="AE105" i="2" s="1"/>
  <c r="AA99" i="2"/>
  <c r="AE99" i="2" s="1"/>
  <c r="AA93" i="2"/>
  <c r="AE93" i="2" s="1"/>
  <c r="AA86" i="2"/>
  <c r="AE86" i="2" s="1"/>
  <c r="AA80" i="2"/>
  <c r="AE80" i="2" s="1"/>
  <c r="AA73" i="2"/>
  <c r="AE73" i="2" s="1"/>
  <c r="AA67" i="2"/>
  <c r="AE67" i="2" s="1"/>
  <c r="AA61" i="2"/>
  <c r="AE61" i="2" s="1"/>
  <c r="AA54" i="2"/>
  <c r="AE54" i="2" s="1"/>
  <c r="AA48" i="2"/>
  <c r="AE48" i="2" s="1"/>
  <c r="AA42" i="2"/>
  <c r="AE42" i="2" s="1"/>
  <c r="AA35" i="2"/>
  <c r="AE35" i="2" s="1"/>
  <c r="AA29" i="2"/>
  <c r="AE29" i="2" s="1"/>
  <c r="AA22" i="2"/>
  <c r="AE22" i="2" s="1"/>
  <c r="AA12" i="2"/>
  <c r="AE12" i="2" s="1"/>
  <c r="AA849" i="2"/>
  <c r="AE849" i="2" s="1"/>
  <c r="AA845" i="2"/>
  <c r="AE845" i="2" s="1"/>
  <c r="AA841" i="2"/>
  <c r="AE841" i="2" s="1"/>
  <c r="AA837" i="2"/>
  <c r="AE837" i="2" s="1"/>
  <c r="AA833" i="2"/>
  <c r="AE833" i="2" s="1"/>
  <c r="AA829" i="2"/>
  <c r="AE829" i="2" s="1"/>
  <c r="AA825" i="2"/>
  <c r="AE825" i="2" s="1"/>
  <c r="AA821" i="2"/>
  <c r="AE821" i="2" s="1"/>
  <c r="AA817" i="2"/>
  <c r="AE817" i="2" s="1"/>
  <c r="AA813" i="2"/>
  <c r="AE813" i="2" s="1"/>
  <c r="AA809" i="2"/>
  <c r="AE809" i="2" s="1"/>
  <c r="AA805" i="2"/>
  <c r="AE805" i="2" s="1"/>
  <c r="AA801" i="2"/>
  <c r="AE801" i="2" s="1"/>
  <c r="AA797" i="2"/>
  <c r="AE797" i="2" s="1"/>
  <c r="AA792" i="2"/>
  <c r="AE792" i="2" s="1"/>
  <c r="AA783" i="2"/>
  <c r="AE783" i="2" s="1"/>
  <c r="AA773" i="2"/>
  <c r="AE773" i="2" s="1"/>
  <c r="AA762" i="2"/>
  <c r="AE762" i="2" s="1"/>
  <c r="AA753" i="2"/>
  <c r="AE753" i="2" s="1"/>
  <c r="AA745" i="2"/>
  <c r="AE745" i="2" s="1"/>
  <c r="AA736" i="2"/>
  <c r="AE736" i="2" s="1"/>
  <c r="AA727" i="2"/>
  <c r="AE727" i="2" s="1"/>
  <c r="AA719" i="2"/>
  <c r="AE719" i="2" s="1"/>
  <c r="AA708" i="2"/>
  <c r="AE708" i="2" s="1"/>
  <c r="AA697" i="2"/>
  <c r="AE697" i="2" s="1"/>
  <c r="AA687" i="2"/>
  <c r="AE687" i="2" s="1"/>
  <c r="AA676" i="2"/>
  <c r="AE676" i="2" s="1"/>
  <c r="AA668" i="2"/>
  <c r="AE668" i="2" s="1"/>
  <c r="AA659" i="2"/>
  <c r="AE659" i="2" s="1"/>
  <c r="AA651" i="2"/>
  <c r="AE651" i="2" s="1"/>
  <c r="AA642" i="2"/>
  <c r="AE642" i="2" s="1"/>
  <c r="AA634" i="2"/>
  <c r="AE634" i="2" s="1"/>
  <c r="AA626" i="2"/>
  <c r="AE626" i="2" s="1"/>
  <c r="AA616" i="2"/>
  <c r="AE616" i="2" s="1"/>
  <c r="AA607" i="2"/>
  <c r="AE607" i="2" s="1"/>
  <c r="AA598" i="2"/>
  <c r="AE598" i="2" s="1"/>
  <c r="AA590" i="2"/>
  <c r="AE590" i="2" s="1"/>
  <c r="AA582" i="2"/>
  <c r="AE582" i="2" s="1"/>
  <c r="AA571" i="2"/>
  <c r="AE571" i="2" s="1"/>
  <c r="AA561" i="2"/>
  <c r="AE561" i="2" s="1"/>
  <c r="AA552" i="2"/>
  <c r="AE552" i="2" s="1"/>
  <c r="AA543" i="2"/>
  <c r="AE543" i="2" s="1"/>
  <c r="AA532" i="2"/>
  <c r="AE532" i="2" s="1"/>
  <c r="AA520" i="2"/>
  <c r="AE520" i="2" s="1"/>
  <c r="AA510" i="2"/>
  <c r="AE510" i="2" s="1"/>
  <c r="AA499" i="2"/>
  <c r="AE499" i="2" s="1"/>
  <c r="AA487" i="2"/>
  <c r="AE487" i="2" s="1"/>
  <c r="AA477" i="2"/>
  <c r="AE477" i="2" s="1"/>
  <c r="AA467" i="2"/>
  <c r="AE467" i="2" s="1"/>
  <c r="AA455" i="2"/>
  <c r="AE455" i="2" s="1"/>
  <c r="AA444" i="2"/>
  <c r="AE444" i="2" s="1"/>
  <c r="AA433" i="2"/>
  <c r="AE433" i="2" s="1"/>
  <c r="AA422" i="2"/>
  <c r="AE422" i="2" s="1"/>
  <c r="AA414" i="2"/>
  <c r="AE414" i="2" s="1"/>
  <c r="AA405" i="2"/>
  <c r="AE405" i="2" s="1"/>
  <c r="AA401" i="2"/>
  <c r="AE401" i="2" s="1"/>
  <c r="AA397" i="2"/>
  <c r="AE397" i="2" s="1"/>
  <c r="AA393" i="2"/>
  <c r="AE393" i="2" s="1"/>
  <c r="AA389" i="2"/>
  <c r="AE389" i="2" s="1"/>
  <c r="AA385" i="2"/>
  <c r="AE385" i="2" s="1"/>
  <c r="AA381" i="2"/>
  <c r="AE381" i="2" s="1"/>
  <c r="AA377" i="2"/>
  <c r="AE377" i="2" s="1"/>
  <c r="AA372" i="2"/>
  <c r="AE372" i="2" s="1"/>
  <c r="AA364" i="2"/>
  <c r="AE364" i="2" s="1"/>
  <c r="AA355" i="2"/>
  <c r="AE355" i="2" s="1"/>
  <c r="AA344" i="2"/>
  <c r="AE344" i="2" s="1"/>
  <c r="AA333" i="2"/>
  <c r="AE333" i="2" s="1"/>
  <c r="AA324" i="2"/>
  <c r="AE324" i="2" s="1"/>
  <c r="AA314" i="2"/>
  <c r="AE314" i="2" s="1"/>
  <c r="AA303" i="2"/>
  <c r="AE303" i="2" s="1"/>
  <c r="AA292" i="2"/>
  <c r="AE292" i="2" s="1"/>
  <c r="AA283" i="2"/>
  <c r="AE283" i="2" s="1"/>
  <c r="AA273" i="2"/>
  <c r="AE273" i="2" s="1"/>
  <c r="AA262" i="2"/>
  <c r="AE262" i="2" s="1"/>
  <c r="AA252" i="2"/>
  <c r="AE252" i="2" s="1"/>
  <c r="AA242" i="2"/>
  <c r="AE242" i="2" s="1"/>
  <c r="AA231" i="2"/>
  <c r="AE231" i="2" s="1"/>
  <c r="AA221" i="2"/>
  <c r="AE221" i="2" s="1"/>
  <c r="AA211" i="2"/>
  <c r="AE211" i="2" s="1"/>
  <c r="AA200" i="2"/>
  <c r="AE200" i="2" s="1"/>
  <c r="AA190" i="2"/>
  <c r="AE190" i="2" s="1"/>
  <c r="AA179" i="2"/>
  <c r="AE179" i="2" s="1"/>
  <c r="AA169" i="2"/>
  <c r="AE169" i="2" s="1"/>
  <c r="AA158" i="2"/>
  <c r="AE158" i="2" s="1"/>
  <c r="AA148" i="2"/>
  <c r="AE148" i="2" s="1"/>
  <c r="AA137" i="2"/>
  <c r="AE137" i="2" s="1"/>
  <c r="AA127" i="2"/>
  <c r="AE127" i="2" s="1"/>
  <c r="AA115" i="2"/>
  <c r="AE115" i="2" s="1"/>
  <c r="AA106" i="2"/>
  <c r="AE106" i="2" s="1"/>
  <c r="AA95" i="2"/>
  <c r="AE95" i="2" s="1"/>
  <c r="AA84" i="2"/>
  <c r="AE84" i="2" s="1"/>
  <c r="AA74" i="2"/>
  <c r="AE74" i="2" s="1"/>
  <c r="AA63" i="2"/>
  <c r="AE63" i="2" s="1"/>
  <c r="AA52" i="2"/>
  <c r="AE52" i="2" s="1"/>
  <c r="AA41" i="2"/>
  <c r="AE41" i="2" s="1"/>
  <c r="AA31" i="2"/>
  <c r="AE31" i="2" s="1"/>
  <c r="AA21" i="2"/>
  <c r="AE21" i="2" s="1"/>
  <c r="AA1111" i="2"/>
  <c r="AE1111" i="2" s="1"/>
  <c r="AA1308" i="2"/>
  <c r="AE1308" i="2" s="1"/>
  <c r="AA1296" i="2"/>
  <c r="AE1296" i="2" s="1"/>
  <c r="AA1281" i="2"/>
  <c r="AE1281" i="2" s="1"/>
  <c r="AA1262" i="2"/>
  <c r="AE1262" i="2" s="1"/>
  <c r="AA1249" i="2"/>
  <c r="AE1249" i="2" s="1"/>
  <c r="AA1237" i="2"/>
  <c r="AE1237" i="2" s="1"/>
  <c r="AA1223" i="2"/>
  <c r="AE1223" i="2" s="1"/>
  <c r="AA1217" i="2"/>
  <c r="AE1217" i="2" s="1"/>
  <c r="AA1197" i="2"/>
  <c r="AE1197" i="2" s="1"/>
  <c r="AA1178" i="2"/>
  <c r="AE1178" i="2" s="1"/>
  <c r="AA1158" i="2"/>
  <c r="AE1158" i="2" s="1"/>
  <c r="AA1137" i="2"/>
  <c r="AE1137" i="2" s="1"/>
  <c r="AA1116" i="2"/>
  <c r="AE1116" i="2" s="1"/>
  <c r="AA1181" i="2"/>
  <c r="AE1181" i="2" s="1"/>
  <c r="AA1159" i="2"/>
  <c r="AE1159" i="2" s="1"/>
  <c r="AA1138" i="2"/>
  <c r="AE1138" i="2" s="1"/>
  <c r="AA1117" i="2"/>
  <c r="AE1117" i="2" s="1"/>
  <c r="AA917" i="2"/>
  <c r="AE917" i="2" s="1"/>
  <c r="AA883" i="2"/>
  <c r="AE883" i="2" s="1"/>
  <c r="AA2224" i="2"/>
  <c r="AE2224" i="2" s="1"/>
  <c r="AA957" i="2"/>
  <c r="AE957" i="2" s="1"/>
  <c r="AA941" i="2"/>
  <c r="AE941" i="2" s="1"/>
  <c r="AA922" i="2"/>
  <c r="AE922" i="2" s="1"/>
  <c r="AA900" i="2"/>
  <c r="AE900" i="2" s="1"/>
  <c r="AA881" i="2"/>
  <c r="AE881" i="2" s="1"/>
  <c r="AA860" i="2"/>
  <c r="AE860" i="2" s="1"/>
  <c r="AA1105" i="2"/>
  <c r="AE1105" i="2" s="1"/>
  <c r="AA1097" i="2"/>
  <c r="AE1097" i="2" s="1"/>
  <c r="AA1089" i="2"/>
  <c r="AE1089" i="2" s="1"/>
  <c r="AA1081" i="2"/>
  <c r="AE1081" i="2" s="1"/>
  <c r="AA1073" i="2"/>
  <c r="AE1073" i="2" s="1"/>
  <c r="AA1065" i="2"/>
  <c r="AE1065" i="2" s="1"/>
  <c r="AA1057" i="2"/>
  <c r="AE1057" i="2" s="1"/>
  <c r="AA1049" i="2"/>
  <c r="AE1049" i="2" s="1"/>
  <c r="AA1041" i="2"/>
  <c r="AE1041" i="2" s="1"/>
  <c r="AA1033" i="2"/>
  <c r="AE1033" i="2" s="1"/>
  <c r="AA1025" i="2"/>
  <c r="AE1025" i="2" s="1"/>
  <c r="AA1017" i="2"/>
  <c r="AE1017" i="2" s="1"/>
  <c r="AA1009" i="2"/>
  <c r="AE1009" i="2" s="1"/>
  <c r="AA1001" i="2"/>
  <c r="AE1001" i="2" s="1"/>
  <c r="AA993" i="2"/>
  <c r="AE993" i="2" s="1"/>
  <c r="AA985" i="2"/>
  <c r="AE985" i="2" s="1"/>
  <c r="AA981" i="2"/>
  <c r="AE981" i="2" s="1"/>
  <c r="AA973" i="2"/>
  <c r="AE973" i="2" s="1"/>
  <c r="AA952" i="2"/>
  <c r="AE952" i="2" s="1"/>
  <c r="AA935" i="2"/>
  <c r="AE935" i="2" s="1"/>
  <c r="AA915" i="2"/>
  <c r="AE915" i="2" s="1"/>
  <c r="AA893" i="2"/>
  <c r="AE893" i="2" s="1"/>
  <c r="AA872" i="2"/>
  <c r="AE872" i="2" s="1"/>
  <c r="AA793" i="2"/>
  <c r="AE793" i="2" s="1"/>
  <c r="AA779" i="2"/>
  <c r="AE779" i="2" s="1"/>
  <c r="AA766" i="2"/>
  <c r="AE766" i="2" s="1"/>
  <c r="AA752" i="2"/>
  <c r="AE752" i="2" s="1"/>
  <c r="AA737" i="2"/>
  <c r="AE737" i="2" s="1"/>
  <c r="AA722" i="2"/>
  <c r="AE722" i="2" s="1"/>
  <c r="AA709" i="2"/>
  <c r="AE709" i="2" s="1"/>
  <c r="AA2508" i="2"/>
  <c r="AE2508" i="2" s="1"/>
  <c r="AA2492" i="2"/>
  <c r="AE2492" i="2" s="1"/>
  <c r="AA2509" i="2"/>
  <c r="AE2509" i="2" s="1"/>
  <c r="AA2493" i="2"/>
  <c r="AE2493" i="2" s="1"/>
  <c r="AA2510" i="2"/>
  <c r="AE2510" i="2" s="1"/>
  <c r="AA2494" i="2"/>
  <c r="AE2494" i="2" s="1"/>
  <c r="AA2478" i="2"/>
  <c r="AE2478" i="2" s="1"/>
  <c r="AA2474" i="2"/>
  <c r="AE2474" i="2" s="1"/>
  <c r="AA2470" i="2"/>
  <c r="AE2470" i="2" s="1"/>
  <c r="AA2466" i="2"/>
  <c r="AE2466" i="2" s="1"/>
  <c r="AA2462" i="2"/>
  <c r="AE2462" i="2" s="1"/>
  <c r="AA2458" i="2"/>
  <c r="AE2458" i="2" s="1"/>
  <c r="AA2454" i="2"/>
  <c r="AE2454" i="2" s="1"/>
  <c r="AA2450" i="2"/>
  <c r="AE2450" i="2" s="1"/>
  <c r="AA2446" i="2"/>
  <c r="AE2446" i="2" s="1"/>
  <c r="AA2442" i="2"/>
  <c r="AE2442" i="2" s="1"/>
  <c r="AA2438" i="2"/>
  <c r="AE2438" i="2" s="1"/>
  <c r="AA2434" i="2"/>
  <c r="AE2434" i="2" s="1"/>
  <c r="AA2430" i="2"/>
  <c r="AE2430" i="2" s="1"/>
  <c r="AA18" i="2"/>
  <c r="AE18" i="2" s="1"/>
  <c r="AA17" i="2"/>
  <c r="AE17" i="2" s="1"/>
  <c r="AA2428" i="2"/>
  <c r="AE2428" i="2" s="1"/>
  <c r="AA2424" i="2"/>
  <c r="AE2424" i="2" s="1"/>
  <c r="AA2420" i="2"/>
  <c r="AE2420" i="2" s="1"/>
  <c r="AA2416" i="2"/>
  <c r="AE2416" i="2" s="1"/>
  <c r="AA2412" i="2"/>
  <c r="AE2412" i="2" s="1"/>
  <c r="AA2408" i="2"/>
  <c r="AE2408" i="2" s="1"/>
  <c r="AA2404" i="2"/>
  <c r="AE2404" i="2" s="1"/>
  <c r="AA2400" i="2"/>
  <c r="AE2400" i="2" s="1"/>
  <c r="AA2396" i="2"/>
  <c r="AE2396" i="2" s="1"/>
  <c r="AA2392" i="2"/>
  <c r="AE2392" i="2" s="1"/>
  <c r="AA2388" i="2"/>
  <c r="AE2388" i="2" s="1"/>
  <c r="AA2384" i="2"/>
  <c r="AE2384" i="2" s="1"/>
  <c r="AA2380" i="2"/>
  <c r="AE2380" i="2" s="1"/>
  <c r="AA2376" i="2"/>
  <c r="AE2376" i="2" s="1"/>
  <c r="AA2372" i="2"/>
  <c r="AE2372" i="2" s="1"/>
  <c r="AA2368" i="2"/>
  <c r="AE2368" i="2" s="1"/>
  <c r="AA2364" i="2"/>
  <c r="AE2364" i="2" s="1"/>
  <c r="AA2360" i="2"/>
  <c r="AE2360" i="2" s="1"/>
  <c r="AA2356" i="2"/>
  <c r="AE2356" i="2" s="1"/>
  <c r="AA2352" i="2"/>
  <c r="AE2352" i="2" s="1"/>
  <c r="AA2348" i="2"/>
  <c r="AE2348" i="2" s="1"/>
  <c r="AA2344" i="2"/>
  <c r="AE2344" i="2" s="1"/>
  <c r="AA2340" i="2"/>
  <c r="AE2340" i="2" s="1"/>
  <c r="AA2336" i="2"/>
  <c r="AE2336" i="2" s="1"/>
  <c r="AA2332" i="2"/>
  <c r="AE2332" i="2" s="1"/>
  <c r="AA2328" i="2"/>
  <c r="AE2328" i="2" s="1"/>
  <c r="AA2324" i="2"/>
  <c r="AE2324" i="2" s="1"/>
  <c r="AA2320" i="2"/>
  <c r="AE2320" i="2" s="1"/>
  <c r="AA2316" i="2"/>
  <c r="AE2316" i="2" s="1"/>
  <c r="AA2312" i="2"/>
  <c r="AE2312" i="2" s="1"/>
  <c r="AA2308" i="2"/>
  <c r="AE2308" i="2" s="1"/>
  <c r="AA2304" i="2"/>
  <c r="AE2304" i="2" s="1"/>
  <c r="AA2300" i="2"/>
  <c r="AE2300" i="2" s="1"/>
  <c r="AA2296" i="2"/>
  <c r="AE2296" i="2" s="1"/>
  <c r="AA2292" i="2"/>
  <c r="AE2292" i="2" s="1"/>
  <c r="AA2288" i="2"/>
  <c r="AE2288" i="2" s="1"/>
  <c r="AA2284" i="2"/>
  <c r="AE2284" i="2" s="1"/>
  <c r="AA2280" i="2"/>
  <c r="AE2280" i="2" s="1"/>
  <c r="AA2276" i="2"/>
  <c r="AE2276" i="2" s="1"/>
  <c r="AA2272" i="2"/>
  <c r="AE2272" i="2" s="1"/>
  <c r="AA2268" i="2"/>
  <c r="AE2268" i="2" s="1"/>
  <c r="AA2503" i="2"/>
  <c r="AE2503" i="2" s="1"/>
  <c r="AA2252" i="2"/>
  <c r="AE2252" i="2" s="1"/>
  <c r="AA2236" i="2"/>
  <c r="AE2236" i="2" s="1"/>
  <c r="AA2249" i="2"/>
  <c r="AE2249" i="2" s="1"/>
  <c r="AA2262" i="2"/>
  <c r="AE2262" i="2" s="1"/>
  <c r="AA2259" i="2"/>
  <c r="AE2259" i="2" s="1"/>
  <c r="AA2226" i="2"/>
  <c r="AE2226" i="2" s="1"/>
  <c r="AA2210" i="2"/>
  <c r="AE2210" i="2" s="1"/>
  <c r="AA2194" i="2"/>
  <c r="AE2194" i="2" s="1"/>
  <c r="AA2178" i="2"/>
  <c r="AE2178" i="2" s="1"/>
  <c r="AA2162" i="2"/>
  <c r="AE2162" i="2" s="1"/>
  <c r="AA2146" i="2"/>
  <c r="AE2146" i="2" s="1"/>
  <c r="AA2130" i="2"/>
  <c r="AE2130" i="2" s="1"/>
  <c r="AA2114" i="2"/>
  <c r="AE2114" i="2" s="1"/>
  <c r="AA2098" i="2"/>
  <c r="AE2098" i="2" s="1"/>
  <c r="AA2231" i="2"/>
  <c r="AE2231" i="2" s="1"/>
  <c r="AA2215" i="2"/>
  <c r="AE2215" i="2" s="1"/>
  <c r="AA2199" i="2"/>
  <c r="AE2199" i="2" s="1"/>
  <c r="AA2183" i="2"/>
  <c r="AE2183" i="2" s="1"/>
  <c r="AA2167" i="2"/>
  <c r="AE2167" i="2" s="1"/>
  <c r="AA2151" i="2"/>
  <c r="AE2151" i="2" s="1"/>
  <c r="AA2135" i="2"/>
  <c r="AE2135" i="2" s="1"/>
  <c r="AA2119" i="2"/>
  <c r="AE2119" i="2" s="1"/>
  <c r="AA2103" i="2"/>
  <c r="AE2103" i="2" s="1"/>
  <c r="AA2093" i="2"/>
  <c r="AE2093" i="2" s="1"/>
  <c r="AA2089" i="2"/>
  <c r="AE2089" i="2" s="1"/>
  <c r="AA2085" i="2"/>
  <c r="AE2085" i="2" s="1"/>
  <c r="AA2081" i="2"/>
  <c r="AE2081" i="2" s="1"/>
  <c r="AA2077" i="2"/>
  <c r="AE2077" i="2" s="1"/>
  <c r="AA2073" i="2"/>
  <c r="AE2073" i="2" s="1"/>
  <c r="AA2069" i="2"/>
  <c r="AE2069" i="2" s="1"/>
  <c r="AA2065" i="2"/>
  <c r="AE2065" i="2" s="1"/>
  <c r="AA2061" i="2"/>
  <c r="AE2061" i="2" s="1"/>
  <c r="AA2057" i="2"/>
  <c r="AE2057" i="2" s="1"/>
  <c r="AA2053" i="2"/>
  <c r="AE2053" i="2" s="1"/>
  <c r="AA2049" i="2"/>
  <c r="AE2049" i="2" s="1"/>
  <c r="AA2045" i="2"/>
  <c r="AE2045" i="2" s="1"/>
  <c r="AA2041" i="2"/>
  <c r="AE2041" i="2" s="1"/>
  <c r="AA2037" i="2"/>
  <c r="AE2037" i="2" s="1"/>
  <c r="AA2033" i="2"/>
  <c r="AE2033" i="2" s="1"/>
  <c r="AA2029" i="2"/>
  <c r="AE2029" i="2" s="1"/>
  <c r="AA2025" i="2"/>
  <c r="AE2025" i="2" s="1"/>
  <c r="AA2021" i="2"/>
  <c r="AE2021" i="2" s="1"/>
  <c r="AA2017" i="2"/>
  <c r="AE2017" i="2" s="1"/>
  <c r="AA2013" i="2"/>
  <c r="AE2013" i="2" s="1"/>
  <c r="AA2009" i="2"/>
  <c r="AE2009" i="2" s="1"/>
  <c r="AA2005" i="2"/>
  <c r="AE2005" i="2" s="1"/>
  <c r="AA2001" i="2"/>
  <c r="AE2001" i="2" s="1"/>
  <c r="AA1997" i="2"/>
  <c r="AE1997" i="2" s="1"/>
  <c r="AA1993" i="2"/>
  <c r="AE1993" i="2" s="1"/>
  <c r="AA1989" i="2"/>
  <c r="AE1989" i="2" s="1"/>
  <c r="AA1985" i="2"/>
  <c r="AE1985" i="2" s="1"/>
  <c r="AA1981" i="2"/>
  <c r="AE1981" i="2" s="1"/>
  <c r="AA1977" i="2"/>
  <c r="AE1977" i="2" s="1"/>
  <c r="AA1973" i="2"/>
  <c r="AE1973" i="2" s="1"/>
  <c r="AA1969" i="2"/>
  <c r="AE1969" i="2" s="1"/>
  <c r="AA2233" i="2"/>
  <c r="AE2233" i="2" s="1"/>
  <c r="AA2201" i="2"/>
  <c r="AE2201" i="2" s="1"/>
  <c r="AA2169" i="2"/>
  <c r="AE2169" i="2" s="1"/>
  <c r="AA2137" i="2"/>
  <c r="AE2137" i="2" s="1"/>
  <c r="AA2105" i="2"/>
  <c r="AE2105" i="2" s="1"/>
  <c r="AA1688" i="2"/>
  <c r="AE1688" i="2" s="1"/>
  <c r="AA1678" i="2"/>
  <c r="AE1678" i="2" s="1"/>
  <c r="AA1667" i="2"/>
  <c r="AE1667" i="2" s="1"/>
  <c r="AA2212" i="2"/>
  <c r="AE2212" i="2" s="1"/>
  <c r="AA2180" i="2"/>
  <c r="AE2180" i="2" s="1"/>
  <c r="AA2148" i="2"/>
  <c r="AE2148" i="2" s="1"/>
  <c r="AA2116" i="2"/>
  <c r="AE2116" i="2" s="1"/>
  <c r="AA1965" i="2"/>
  <c r="AE1965" i="2" s="1"/>
  <c r="AA1961" i="2"/>
  <c r="AE1961" i="2" s="1"/>
  <c r="AA1957" i="2"/>
  <c r="AE1957" i="2" s="1"/>
  <c r="AA1953" i="2"/>
  <c r="AE1953" i="2" s="1"/>
  <c r="AA1949" i="2"/>
  <c r="AE1949" i="2" s="1"/>
  <c r="AA1945" i="2"/>
  <c r="AE1945" i="2" s="1"/>
  <c r="AA1941" i="2"/>
  <c r="AE1941" i="2" s="1"/>
  <c r="AA1937" i="2"/>
  <c r="AE1937" i="2" s="1"/>
  <c r="AA1933" i="2"/>
  <c r="AE1933" i="2" s="1"/>
  <c r="AA1929" i="2"/>
  <c r="AE1929" i="2" s="1"/>
  <c r="AA1925" i="2"/>
  <c r="AE1925" i="2" s="1"/>
  <c r="AA1921" i="2"/>
  <c r="AE1921" i="2" s="1"/>
  <c r="AA1917" i="2"/>
  <c r="AE1917" i="2" s="1"/>
  <c r="AA1913" i="2"/>
  <c r="AE1913" i="2" s="1"/>
  <c r="AA1909" i="2"/>
  <c r="AE1909" i="2" s="1"/>
  <c r="AA1905" i="2"/>
  <c r="AE1905" i="2" s="1"/>
  <c r="AA1901" i="2"/>
  <c r="AE1901" i="2" s="1"/>
  <c r="AA1897" i="2"/>
  <c r="AE1897" i="2" s="1"/>
  <c r="AA1893" i="2"/>
  <c r="AE1893" i="2" s="1"/>
  <c r="AA1889" i="2"/>
  <c r="AE1889" i="2" s="1"/>
  <c r="AA1885" i="2"/>
  <c r="AE1885" i="2" s="1"/>
  <c r="AA1881" i="2"/>
  <c r="AE1881" i="2" s="1"/>
  <c r="AA1877" i="2"/>
  <c r="AE1877" i="2" s="1"/>
  <c r="AA1873" i="2"/>
  <c r="AE1873" i="2" s="1"/>
  <c r="AA1869" i="2"/>
  <c r="AE1869" i="2" s="1"/>
  <c r="AA1865" i="2"/>
  <c r="AE1865" i="2" s="1"/>
  <c r="AA1861" i="2"/>
  <c r="AE1861" i="2" s="1"/>
  <c r="AA1857" i="2"/>
  <c r="AE1857" i="2" s="1"/>
  <c r="AA1853" i="2"/>
  <c r="AE1853" i="2" s="1"/>
  <c r="AA1849" i="2"/>
  <c r="AE1849" i="2" s="1"/>
  <c r="AA1845" i="2"/>
  <c r="AE1845" i="2" s="1"/>
  <c r="AA1841" i="2"/>
  <c r="AE1841" i="2" s="1"/>
  <c r="AA1837" i="2"/>
  <c r="AE1837" i="2" s="1"/>
  <c r="AA1833" i="2"/>
  <c r="AE1833" i="2" s="1"/>
  <c r="AA1829" i="2"/>
  <c r="AE1829" i="2" s="1"/>
  <c r="AA1825" i="2"/>
  <c r="AE1825" i="2" s="1"/>
  <c r="AA1821" i="2"/>
  <c r="AE1821" i="2" s="1"/>
  <c r="AA1817" i="2"/>
  <c r="AE1817" i="2" s="1"/>
  <c r="AA1813" i="2"/>
  <c r="AE1813" i="2" s="1"/>
  <c r="AA1809" i="2"/>
  <c r="AE1809" i="2" s="1"/>
  <c r="AA1805" i="2"/>
  <c r="AE1805" i="2" s="1"/>
  <c r="AA1801" i="2"/>
  <c r="AE1801" i="2" s="1"/>
  <c r="AA1797" i="2"/>
  <c r="AE1797" i="2" s="1"/>
  <c r="AA1793" i="2"/>
  <c r="AE1793" i="2" s="1"/>
  <c r="AA1789" i="2"/>
  <c r="AE1789" i="2" s="1"/>
  <c r="AA1785" i="2"/>
  <c r="AE1785" i="2" s="1"/>
  <c r="AA1781" i="2"/>
  <c r="AE1781" i="2" s="1"/>
  <c r="AA1777" i="2"/>
  <c r="AE1777" i="2" s="1"/>
  <c r="AA1773" i="2"/>
  <c r="AE1773" i="2" s="1"/>
  <c r="AA1769" i="2"/>
  <c r="AE1769" i="2" s="1"/>
  <c r="AA1765" i="2"/>
  <c r="AE1765" i="2" s="1"/>
  <c r="AA1761" i="2"/>
  <c r="AE1761" i="2" s="1"/>
  <c r="AA1757" i="2"/>
  <c r="AE1757" i="2" s="1"/>
  <c r="AA1753" i="2"/>
  <c r="AE1753" i="2" s="1"/>
  <c r="AA1749" i="2"/>
  <c r="AE1749" i="2" s="1"/>
  <c r="AA1745" i="2"/>
  <c r="AE1745" i="2" s="1"/>
  <c r="AA1741" i="2"/>
  <c r="AE1741" i="2" s="1"/>
  <c r="AA1737" i="2"/>
  <c r="AE1737" i="2" s="1"/>
  <c r="AA1733" i="2"/>
  <c r="AE1733" i="2" s="1"/>
  <c r="AA1729" i="2"/>
  <c r="AE1729" i="2" s="1"/>
  <c r="AA1725" i="2"/>
  <c r="AE1725" i="2" s="1"/>
  <c r="AA1721" i="2"/>
  <c r="AE1721" i="2" s="1"/>
  <c r="AA1717" i="2"/>
  <c r="AE1717" i="2" s="1"/>
  <c r="AA1713" i="2"/>
  <c r="AE1713" i="2" s="1"/>
  <c r="AA1709" i="2"/>
  <c r="AE1709" i="2" s="1"/>
  <c r="AA1705" i="2"/>
  <c r="AE1705" i="2" s="1"/>
  <c r="AA1701" i="2"/>
  <c r="AE1701" i="2" s="1"/>
  <c r="AA1697" i="2"/>
  <c r="AE1697" i="2" s="1"/>
  <c r="AA1692" i="2"/>
  <c r="AE1692" i="2" s="1"/>
  <c r="AA1685" i="2"/>
  <c r="AE1685" i="2" s="1"/>
  <c r="AA1679" i="2"/>
  <c r="AE1679" i="2" s="1"/>
  <c r="AA1673" i="2"/>
  <c r="AE1673" i="2" s="1"/>
  <c r="AA2487" i="2"/>
  <c r="AE2487" i="2" s="1"/>
  <c r="AA2221" i="2"/>
  <c r="AE2221" i="2" s="1"/>
  <c r="AA2189" i="2"/>
  <c r="AE2189" i="2" s="1"/>
  <c r="AA2157" i="2"/>
  <c r="AE2157" i="2" s="1"/>
  <c r="AA2125" i="2"/>
  <c r="AE2125" i="2" s="1"/>
  <c r="AA2216" i="2"/>
  <c r="AE2216" i="2" s="1"/>
  <c r="AA2232" i="2"/>
  <c r="AE2232" i="2" s="1"/>
  <c r="AA1664" i="2"/>
  <c r="AE1664" i="2" s="1"/>
  <c r="AA1656" i="2"/>
  <c r="AE1656" i="2" s="1"/>
  <c r="AA1648" i="2"/>
  <c r="AE1648" i="2" s="1"/>
  <c r="AA1640" i="2"/>
  <c r="AE1640" i="2" s="1"/>
  <c r="AA1631" i="2"/>
  <c r="AE1631" i="2" s="1"/>
  <c r="AA1623" i="2"/>
  <c r="AE1623" i="2" s="1"/>
  <c r="AA1616" i="2"/>
  <c r="AE1616" i="2" s="1"/>
  <c r="AA1607" i="2"/>
  <c r="AE1607" i="2" s="1"/>
  <c r="AA1599" i="2"/>
  <c r="AE1599" i="2" s="1"/>
  <c r="AA1591" i="2"/>
  <c r="AE1591" i="2" s="1"/>
  <c r="AA1583" i="2"/>
  <c r="AE1583" i="2" s="1"/>
  <c r="AA1575" i="2"/>
  <c r="AE1575" i="2" s="1"/>
  <c r="AA1568" i="2"/>
  <c r="AE1568" i="2" s="1"/>
  <c r="AA1560" i="2"/>
  <c r="AE1560" i="2" s="1"/>
  <c r="AA1551" i="2"/>
  <c r="AE1551" i="2" s="1"/>
  <c r="AA1543" i="2"/>
  <c r="AE1543" i="2" s="1"/>
  <c r="AA1536" i="2"/>
  <c r="AE1536" i="2" s="1"/>
  <c r="AA1528" i="2"/>
  <c r="AE1528" i="2" s="1"/>
  <c r="AA1520" i="2"/>
  <c r="AE1520" i="2" s="1"/>
  <c r="AA1511" i="2"/>
  <c r="AE1511" i="2" s="1"/>
  <c r="AA1503" i="2"/>
  <c r="AE1503" i="2" s="1"/>
  <c r="AA1496" i="2"/>
  <c r="AE1496" i="2" s="1"/>
  <c r="AA1487" i="2"/>
  <c r="AE1487" i="2" s="1"/>
  <c r="AA1480" i="2"/>
  <c r="AE1480" i="2" s="1"/>
  <c r="AA1471" i="2"/>
  <c r="AE1471" i="2" s="1"/>
  <c r="AA1463" i="2"/>
  <c r="AE1463" i="2" s="1"/>
  <c r="AA1456" i="2"/>
  <c r="AE1456" i="2" s="1"/>
  <c r="AA1448" i="2"/>
  <c r="AE1448" i="2" s="1"/>
  <c r="AA1440" i="2"/>
  <c r="AE1440" i="2" s="1"/>
  <c r="AA1432" i="2"/>
  <c r="AE1432" i="2" s="1"/>
  <c r="AA1424" i="2"/>
  <c r="AE1424" i="2" s="1"/>
  <c r="AA1415" i="2"/>
  <c r="AE1415" i="2" s="1"/>
  <c r="AA1407" i="2"/>
  <c r="AE1407" i="2" s="1"/>
  <c r="AA1399" i="2"/>
  <c r="AE1399" i="2" s="1"/>
  <c r="AA1391" i="2"/>
  <c r="AE1391" i="2" s="1"/>
  <c r="AA1383" i="2"/>
  <c r="AE1383" i="2" s="1"/>
  <c r="AA1375" i="2"/>
  <c r="AE1375" i="2" s="1"/>
  <c r="AA1367" i="2"/>
  <c r="AE1367" i="2" s="1"/>
  <c r="AA1360" i="2"/>
  <c r="AE1360" i="2" s="1"/>
  <c r="AA1351" i="2"/>
  <c r="AE1351" i="2" s="1"/>
  <c r="AA1343" i="2"/>
  <c r="AE1343" i="2" s="1"/>
  <c r="AA1335" i="2"/>
  <c r="AE1335" i="2" s="1"/>
  <c r="AA1328" i="2"/>
  <c r="AE1328" i="2" s="1"/>
  <c r="AA1306" i="2"/>
  <c r="AE1306" i="2" s="1"/>
  <c r="AA1295" i="2"/>
  <c r="AE1295" i="2" s="1"/>
  <c r="AA1286" i="2"/>
  <c r="AE1286" i="2" s="1"/>
  <c r="AA1277" i="2"/>
  <c r="AE1277" i="2" s="1"/>
  <c r="AA1266" i="2"/>
  <c r="AE1266" i="2" s="1"/>
  <c r="AA1256" i="2"/>
  <c r="AE1256" i="2" s="1"/>
  <c r="AA1245" i="2"/>
  <c r="AE1245" i="2" s="1"/>
  <c r="AA1234" i="2"/>
  <c r="AE1234" i="2" s="1"/>
  <c r="AA1224" i="2"/>
  <c r="AE1224" i="2" s="1"/>
  <c r="AA1214" i="2"/>
  <c r="AE1214" i="2" s="1"/>
  <c r="AA1203" i="2"/>
  <c r="AE1203" i="2" s="1"/>
  <c r="AA1191" i="2"/>
  <c r="AE1191" i="2" s="1"/>
  <c r="AA1174" i="2"/>
  <c r="AE1174" i="2" s="1"/>
  <c r="AA1156" i="2"/>
  <c r="AE1156" i="2" s="1"/>
  <c r="AA1140" i="2"/>
  <c r="AE1140" i="2" s="1"/>
  <c r="AA1123" i="2"/>
  <c r="AE1123" i="2" s="1"/>
  <c r="AA2208" i="2"/>
  <c r="AE2208" i="2" s="1"/>
  <c r="AA2251" i="2"/>
  <c r="AE2251" i="2" s="1"/>
  <c r="AA1663" i="2"/>
  <c r="AE1663" i="2" s="1"/>
  <c r="AA1655" i="2"/>
  <c r="AE1655" i="2" s="1"/>
  <c r="AA1647" i="2"/>
  <c r="AE1647" i="2" s="1"/>
  <c r="AA1639" i="2"/>
  <c r="AE1639" i="2" s="1"/>
  <c r="AA1632" i="2"/>
  <c r="AE1632" i="2" s="1"/>
  <c r="AA1624" i="2"/>
  <c r="AE1624" i="2" s="1"/>
  <c r="AA1615" i="2"/>
  <c r="AE1615" i="2" s="1"/>
  <c r="AA1608" i="2"/>
  <c r="AE1608" i="2" s="1"/>
  <c r="AA1600" i="2"/>
  <c r="AE1600" i="2" s="1"/>
  <c r="AA1592" i="2"/>
  <c r="AE1592" i="2" s="1"/>
  <c r="AA1584" i="2"/>
  <c r="AE1584" i="2" s="1"/>
  <c r="AA1576" i="2"/>
  <c r="AE1576" i="2" s="1"/>
  <c r="AA1567" i="2"/>
  <c r="AE1567" i="2" s="1"/>
  <c r="AA1559" i="2"/>
  <c r="AE1559" i="2" s="1"/>
  <c r="AA1552" i="2"/>
  <c r="AE1552" i="2" s="1"/>
  <c r="AA1544" i="2"/>
  <c r="AE1544" i="2" s="1"/>
  <c r="AA1535" i="2"/>
  <c r="AE1535" i="2" s="1"/>
  <c r="AA1527" i="2"/>
  <c r="AE1527" i="2" s="1"/>
  <c r="AA1519" i="2"/>
  <c r="AE1519" i="2" s="1"/>
  <c r="AA1512" i="2"/>
  <c r="AE1512" i="2" s="1"/>
  <c r="AA1504" i="2"/>
  <c r="AE1504" i="2" s="1"/>
  <c r="AA1495" i="2"/>
  <c r="AE1495" i="2" s="1"/>
  <c r="AA1488" i="2"/>
  <c r="AE1488" i="2" s="1"/>
  <c r="AA1479" i="2"/>
  <c r="AE1479" i="2" s="1"/>
  <c r="AA1472" i="2"/>
  <c r="AE1472" i="2" s="1"/>
  <c r="AA1464" i="2"/>
  <c r="AE1464" i="2" s="1"/>
  <c r="AA1455" i="2"/>
  <c r="AE1455" i="2" s="1"/>
  <c r="AA1447" i="2"/>
  <c r="AE1447" i="2" s="1"/>
  <c r="AA1439" i="2"/>
  <c r="AE1439" i="2" s="1"/>
  <c r="AA1431" i="2"/>
  <c r="AE1431" i="2" s="1"/>
  <c r="AA1423" i="2"/>
  <c r="AE1423" i="2" s="1"/>
  <c r="AA1416" i="2"/>
  <c r="AE1416" i="2" s="1"/>
  <c r="AA1408" i="2"/>
  <c r="AE1408" i="2" s="1"/>
  <c r="AA1400" i="2"/>
  <c r="AE1400" i="2" s="1"/>
  <c r="AA1392" i="2"/>
  <c r="AE1392" i="2" s="1"/>
  <c r="AA1384" i="2"/>
  <c r="AE1384" i="2" s="1"/>
  <c r="AA1376" i="2"/>
  <c r="AE1376" i="2" s="1"/>
  <c r="AA1368" i="2"/>
  <c r="AE1368" i="2" s="1"/>
  <c r="AA1359" i="2"/>
  <c r="AE1359" i="2" s="1"/>
  <c r="AA1352" i="2"/>
  <c r="AE1352" i="2" s="1"/>
  <c r="AA1344" i="2"/>
  <c r="AE1344" i="2" s="1"/>
  <c r="AA1336" i="2"/>
  <c r="AE1336" i="2" s="1"/>
  <c r="AA1327" i="2"/>
  <c r="AE1327" i="2" s="1"/>
  <c r="AA1323" i="2"/>
  <c r="AE1323" i="2" s="1"/>
  <c r="AA1319" i="2"/>
  <c r="AE1319" i="2" s="1"/>
  <c r="AA1314" i="2"/>
  <c r="AE1314" i="2" s="1"/>
  <c r="AA1204" i="2"/>
  <c r="AE1204" i="2" s="1"/>
  <c r="AA2505" i="2"/>
  <c r="AE2505" i="2" s="1"/>
  <c r="AA2477" i="2"/>
  <c r="AE2477" i="2" s="1"/>
  <c r="AA2461" i="2"/>
  <c r="AE2461" i="2" s="1"/>
  <c r="AA2445" i="2"/>
  <c r="AE2445" i="2" s="1"/>
  <c r="AA2429" i="2"/>
  <c r="AE2429" i="2" s="1"/>
  <c r="AA2423" i="2"/>
  <c r="AE2423" i="2" s="1"/>
  <c r="AA2407" i="2"/>
  <c r="AE2407" i="2" s="1"/>
  <c r="AA2391" i="2"/>
  <c r="AE2391" i="2" s="1"/>
  <c r="AA2375" i="2"/>
  <c r="AE2375" i="2" s="1"/>
  <c r="AA2359" i="2"/>
  <c r="AE2359" i="2" s="1"/>
  <c r="AA2343" i="2"/>
  <c r="AE2343" i="2" s="1"/>
  <c r="AA2327" i="2"/>
  <c r="AE2327" i="2" s="1"/>
  <c r="AA2311" i="2"/>
  <c r="AE2311" i="2" s="1"/>
  <c r="AA2295" i="2"/>
  <c r="AE2295" i="2" s="1"/>
  <c r="AA2279" i="2"/>
  <c r="AE2279" i="2" s="1"/>
  <c r="AA2264" i="2"/>
  <c r="AE2264" i="2" s="1"/>
  <c r="AA2258" i="2"/>
  <c r="AE2258" i="2" s="1"/>
  <c r="AA2190" i="2"/>
  <c r="AE2190" i="2" s="1"/>
  <c r="AA2126" i="2"/>
  <c r="AE2126" i="2" s="1"/>
  <c r="AA2211" i="2"/>
  <c r="AE2211" i="2" s="1"/>
  <c r="AA2147" i="2"/>
  <c r="AE2147" i="2" s="1"/>
  <c r="AA2092" i="2"/>
  <c r="AE2092" i="2" s="1"/>
  <c r="AA2076" i="2"/>
  <c r="AE2076" i="2" s="1"/>
  <c r="AA2060" i="2"/>
  <c r="AE2060" i="2" s="1"/>
  <c r="AA2044" i="2"/>
  <c r="AE2044" i="2" s="1"/>
  <c r="AA2028" i="2"/>
  <c r="AE2028" i="2" s="1"/>
  <c r="AA2012" i="2"/>
  <c r="AE2012" i="2" s="1"/>
  <c r="AA1996" i="2"/>
  <c r="AE1996" i="2" s="1"/>
  <c r="AA1980" i="2"/>
  <c r="AE1980" i="2" s="1"/>
  <c r="AA2225" i="2"/>
  <c r="AE2225" i="2" s="1"/>
  <c r="AA2097" i="2"/>
  <c r="AE2097" i="2" s="1"/>
  <c r="AA2204" i="2"/>
  <c r="AE2204" i="2" s="1"/>
  <c r="AA1964" i="2"/>
  <c r="AE1964" i="2" s="1"/>
  <c r="AA1948" i="2"/>
  <c r="AE1948" i="2" s="1"/>
  <c r="AA1932" i="2"/>
  <c r="AE1932" i="2" s="1"/>
  <c r="AA1916" i="2"/>
  <c r="AE1916" i="2" s="1"/>
  <c r="AA1900" i="2"/>
  <c r="AE1900" i="2" s="1"/>
  <c r="AA1884" i="2"/>
  <c r="AE1884" i="2" s="1"/>
  <c r="AA1868" i="2"/>
  <c r="AE1868" i="2" s="1"/>
  <c r="AA1852" i="2"/>
  <c r="AE1852" i="2" s="1"/>
  <c r="AA1836" i="2"/>
  <c r="AE1836" i="2" s="1"/>
  <c r="AA1820" i="2"/>
  <c r="AE1820" i="2" s="1"/>
  <c r="AA1804" i="2"/>
  <c r="AE1804" i="2" s="1"/>
  <c r="AA1788" i="2"/>
  <c r="AE1788" i="2" s="1"/>
  <c r="AA1772" i="2"/>
  <c r="AE1772" i="2" s="1"/>
  <c r="AA1756" i="2"/>
  <c r="AE1756" i="2" s="1"/>
  <c r="AA1740" i="2"/>
  <c r="AE1740" i="2" s="1"/>
  <c r="AA1724" i="2"/>
  <c r="AE1724" i="2" s="1"/>
  <c r="AA1708" i="2"/>
  <c r="AE1708" i="2" s="1"/>
  <c r="AA1690" i="2"/>
  <c r="AE1690" i="2" s="1"/>
  <c r="AA2263" i="2"/>
  <c r="AE2263" i="2" s="1"/>
  <c r="AA2117" i="2"/>
  <c r="AE2117" i="2" s="1"/>
  <c r="AA1654" i="2"/>
  <c r="AE1654" i="2" s="1"/>
  <c r="AA1621" i="2"/>
  <c r="AE1621" i="2" s="1"/>
  <c r="AA1589" i="2"/>
  <c r="AE1589" i="2" s="1"/>
  <c r="AA1557" i="2"/>
  <c r="AE1557" i="2" s="1"/>
  <c r="AA1526" i="2"/>
  <c r="AE1526" i="2" s="1"/>
  <c r="AA1494" i="2"/>
  <c r="AE1494" i="2" s="1"/>
  <c r="AA1462" i="2"/>
  <c r="AE1462" i="2" s="1"/>
  <c r="AA1430" i="2"/>
  <c r="AE1430" i="2" s="1"/>
  <c r="AA1397" i="2"/>
  <c r="AE1397" i="2" s="1"/>
  <c r="AA1365" i="2"/>
  <c r="AE1365" i="2" s="1"/>
  <c r="AA1333" i="2"/>
  <c r="AE1333" i="2" s="1"/>
  <c r="AA1284" i="2"/>
  <c r="AE1284" i="2" s="1"/>
  <c r="AA1242" i="2"/>
  <c r="AE1242" i="2" s="1"/>
  <c r="AA1200" i="2"/>
  <c r="AE1200" i="2" s="1"/>
  <c r="AA1135" i="2"/>
  <c r="AE1135" i="2" s="1"/>
  <c r="AA1661" i="2"/>
  <c r="AE1661" i="2" s="1"/>
  <c r="AA1630" i="2"/>
  <c r="AE1630" i="2" s="1"/>
  <c r="AA1597" i="2"/>
  <c r="AE1597" i="2" s="1"/>
  <c r="AA1565" i="2"/>
  <c r="AE1565" i="2" s="1"/>
  <c r="AA1533" i="2"/>
  <c r="AE1533" i="2" s="1"/>
  <c r="AA1501" i="2"/>
  <c r="AE1501" i="2" s="1"/>
  <c r="AA1470" i="2"/>
  <c r="AE1470" i="2" s="1"/>
  <c r="AA1437" i="2"/>
  <c r="AE1437" i="2" s="1"/>
  <c r="AA1406" i="2"/>
  <c r="AE1406" i="2" s="1"/>
  <c r="AA1374" i="2"/>
  <c r="AE1374" i="2" s="1"/>
  <c r="AA1342" i="2"/>
  <c r="AE1342" i="2" s="1"/>
  <c r="AA1318" i="2"/>
  <c r="AE1318" i="2" s="1"/>
  <c r="AA1294" i="2"/>
  <c r="AE1294" i="2" s="1"/>
  <c r="AA1267" i="2"/>
  <c r="AE1267" i="2" s="1"/>
  <c r="AA1241" i="2"/>
  <c r="AE1241" i="2" s="1"/>
  <c r="AA1215" i="2"/>
  <c r="AE1215" i="2" s="1"/>
  <c r="AA1185" i="2"/>
  <c r="AE1185" i="2" s="1"/>
  <c r="AA1145" i="2"/>
  <c r="AE1145" i="2" s="1"/>
  <c r="AA1189" i="2"/>
  <c r="AE1189" i="2" s="1"/>
  <c r="AA1146" i="2"/>
  <c r="AE1146" i="2" s="1"/>
  <c r="AA929" i="2"/>
  <c r="AE929" i="2" s="1"/>
  <c r="AA862" i="2"/>
  <c r="AE862" i="2" s="1"/>
  <c r="AA947" i="2"/>
  <c r="AE947" i="2" s="1"/>
  <c r="AA909" i="2"/>
  <c r="AE909" i="2" s="1"/>
  <c r="AA868" i="2"/>
  <c r="AE868" i="2" s="1"/>
  <c r="AA1100" i="2"/>
  <c r="AE1100" i="2" s="1"/>
  <c r="AA1084" i="2"/>
  <c r="AE1084" i="2" s="1"/>
  <c r="AA1068" i="2"/>
  <c r="AE1068" i="2" s="1"/>
  <c r="AA1052" i="2"/>
  <c r="AE1052" i="2" s="1"/>
  <c r="AA1036" i="2"/>
  <c r="AE1036" i="2" s="1"/>
  <c r="AA1020" i="2"/>
  <c r="AE1020" i="2" s="1"/>
  <c r="AA1004" i="2"/>
  <c r="AE1004" i="2" s="1"/>
  <c r="AA988" i="2"/>
  <c r="AE988" i="2" s="1"/>
  <c r="AA972" i="2"/>
  <c r="AE972" i="2" s="1"/>
  <c r="AA942" i="2"/>
  <c r="AE942" i="2" s="1"/>
  <c r="AA901" i="2"/>
  <c r="AE901" i="2" s="1"/>
  <c r="AA859" i="2"/>
  <c r="AE859" i="2" s="1"/>
  <c r="AA771" i="2"/>
  <c r="AE771" i="2" s="1"/>
  <c r="AA742" i="2"/>
  <c r="AE742" i="2" s="1"/>
  <c r="AA713" i="2"/>
  <c r="AE713" i="2" s="1"/>
  <c r="AA696" i="2"/>
  <c r="AE696" i="2" s="1"/>
  <c r="AA683" i="2"/>
  <c r="AE683" i="2" s="1"/>
  <c r="AA669" i="2"/>
  <c r="AE669" i="2" s="1"/>
  <c r="AA654" i="2"/>
  <c r="AE654" i="2" s="1"/>
  <c r="AA639" i="2"/>
  <c r="AE639" i="2" s="1"/>
  <c r="AA623" i="2"/>
  <c r="AE623" i="2" s="1"/>
  <c r="AA610" i="2"/>
  <c r="AE610" i="2" s="1"/>
  <c r="AA595" i="2"/>
  <c r="AE595" i="2" s="1"/>
  <c r="AA580" i="2"/>
  <c r="AE580" i="2" s="1"/>
  <c r="AA567" i="2"/>
  <c r="AE567" i="2" s="1"/>
  <c r="AA553" i="2"/>
  <c r="AE553" i="2" s="1"/>
  <c r="AA539" i="2"/>
  <c r="AE539" i="2" s="1"/>
  <c r="AA526" i="2"/>
  <c r="AE526" i="2" s="1"/>
  <c r="AA514" i="2"/>
  <c r="AE514" i="2" s="1"/>
  <c r="AA501" i="2"/>
  <c r="AE501" i="2" s="1"/>
  <c r="AA489" i="2"/>
  <c r="AE489" i="2" s="1"/>
  <c r="AA476" i="2"/>
  <c r="AE476" i="2" s="1"/>
  <c r="AA464" i="2"/>
  <c r="AE464" i="2" s="1"/>
  <c r="AA451" i="2"/>
  <c r="AE451" i="2" s="1"/>
  <c r="AA438" i="2"/>
  <c r="AE438" i="2" s="1"/>
  <c r="AA426" i="2"/>
  <c r="AE426" i="2" s="1"/>
  <c r="AA411" i="2"/>
  <c r="AE411" i="2" s="1"/>
  <c r="AA365" i="2"/>
  <c r="AE365" i="2" s="1"/>
  <c r="AA351" i="2"/>
  <c r="AE351" i="2" s="1"/>
  <c r="AA338" i="2"/>
  <c r="AE338" i="2" s="1"/>
  <c r="AA325" i="2"/>
  <c r="AE325" i="2" s="1"/>
  <c r="AA312" i="2"/>
  <c r="AE312" i="2" s="1"/>
  <c r="AA300" i="2"/>
  <c r="AE300" i="2" s="1"/>
  <c r="AA286" i="2"/>
  <c r="AE286" i="2" s="1"/>
  <c r="AA272" i="2"/>
  <c r="AE272" i="2" s="1"/>
  <c r="AA260" i="2"/>
  <c r="AE260" i="2" s="1"/>
  <c r="AA246" i="2"/>
  <c r="AE246" i="2" s="1"/>
  <c r="AA233" i="2"/>
  <c r="AE233" i="2" s="1"/>
  <c r="AA220" i="2"/>
  <c r="AE220" i="2" s="1"/>
  <c r="AA207" i="2"/>
  <c r="AE207" i="2" s="1"/>
  <c r="AA194" i="2"/>
  <c r="AE194" i="2" s="1"/>
  <c r="AA181" i="2"/>
  <c r="AE181" i="2" s="1"/>
  <c r="AA168" i="2"/>
  <c r="AE168" i="2" s="1"/>
  <c r="AA156" i="2"/>
  <c r="AE156" i="2" s="1"/>
  <c r="AA143" i="2"/>
  <c r="AE143" i="2" s="1"/>
  <c r="AA130" i="2"/>
  <c r="AE130" i="2" s="1"/>
  <c r="AA117" i="2"/>
  <c r="AE117" i="2" s="1"/>
  <c r="AA104" i="2"/>
  <c r="AE104" i="2" s="1"/>
  <c r="AA91" i="2"/>
  <c r="AE91" i="2" s="1"/>
  <c r="AA78" i="2"/>
  <c r="AE78" i="2" s="1"/>
  <c r="AA65" i="2"/>
  <c r="AE65" i="2" s="1"/>
  <c r="AA53" i="2"/>
  <c r="AE53" i="2" s="1"/>
  <c r="AA40" i="2"/>
  <c r="AE40" i="2" s="1"/>
  <c r="AA27" i="2"/>
  <c r="AE27" i="2" s="1"/>
  <c r="AA852" i="2"/>
  <c r="AE852" i="2" s="1"/>
  <c r="AA844" i="2"/>
  <c r="AE844" i="2" s="1"/>
  <c r="AA836" i="2"/>
  <c r="AE836" i="2" s="1"/>
  <c r="AA828" i="2"/>
  <c r="AE828" i="2" s="1"/>
  <c r="AA820" i="2"/>
  <c r="AE820" i="2" s="1"/>
  <c r="AA812" i="2"/>
  <c r="AE812" i="2" s="1"/>
  <c r="AA804" i="2"/>
  <c r="AE804" i="2" s="1"/>
  <c r="AA796" i="2"/>
  <c r="AE796" i="2" s="1"/>
  <c r="AA780" i="2"/>
  <c r="AE780" i="2" s="1"/>
  <c r="AA760" i="2"/>
  <c r="AE760" i="2" s="1"/>
  <c r="AA743" i="2"/>
  <c r="AE743" i="2" s="1"/>
  <c r="AA726" i="2"/>
  <c r="AE726" i="2" s="1"/>
  <c r="AA706" i="2"/>
  <c r="AE706" i="2" s="1"/>
  <c r="AA684" i="2"/>
  <c r="AE684" i="2" s="1"/>
  <c r="AA666" i="2"/>
  <c r="AE666" i="2" s="1"/>
  <c r="AA649" i="2"/>
  <c r="AE649" i="2" s="1"/>
  <c r="AA632" i="2"/>
  <c r="AE632" i="2" s="1"/>
  <c r="AA614" i="2"/>
  <c r="AE614" i="2" s="1"/>
  <c r="AA597" i="2"/>
  <c r="AE597" i="2" s="1"/>
  <c r="AA579" i="2"/>
  <c r="AE579" i="2" s="1"/>
  <c r="AA559" i="2"/>
  <c r="AE559" i="2" s="1"/>
  <c r="AA541" i="2"/>
  <c r="AE541" i="2" s="1"/>
  <c r="AA518" i="2"/>
  <c r="AE518" i="2" s="1"/>
  <c r="AA496" i="2"/>
  <c r="AE496" i="2" s="1"/>
  <c r="AA475" i="2"/>
  <c r="AE475" i="2" s="1"/>
  <c r="AA452" i="2"/>
  <c r="AE452" i="2" s="1"/>
  <c r="AA430" i="2"/>
  <c r="AE430" i="2" s="1"/>
  <c r="AA412" i="2"/>
  <c r="AE412" i="2" s="1"/>
  <c r="AA400" i="2"/>
  <c r="AE400" i="2" s="1"/>
  <c r="AA392" i="2"/>
  <c r="AE392" i="2" s="1"/>
  <c r="AA384" i="2"/>
  <c r="AE384" i="2" s="1"/>
  <c r="AA376" i="2"/>
  <c r="AE376" i="2" s="1"/>
  <c r="AA362" i="2"/>
  <c r="AE362" i="2" s="1"/>
  <c r="AA341" i="2"/>
  <c r="AE341" i="2" s="1"/>
  <c r="AA321" i="2"/>
  <c r="AE321" i="2" s="1"/>
  <c r="AA299" i="2"/>
  <c r="AE299" i="2" s="1"/>
  <c r="AA280" i="2"/>
  <c r="AE280" i="2" s="1"/>
  <c r="AA259" i="2"/>
  <c r="AE259" i="2" s="1"/>
  <c r="AA239" i="2"/>
  <c r="AE239" i="2" s="1"/>
  <c r="AA218" i="2"/>
  <c r="AE218" i="2" s="1"/>
  <c r="AA198" i="2"/>
  <c r="AE198" i="2" s="1"/>
  <c r="AA177" i="2"/>
  <c r="AE177" i="2" s="1"/>
  <c r="AA155" i="2"/>
  <c r="AE155" i="2" s="1"/>
  <c r="AA134" i="2"/>
  <c r="AE134" i="2" s="1"/>
  <c r="AA113" i="2"/>
  <c r="AE113" i="2" s="1"/>
  <c r="AA92" i="2"/>
  <c r="AE92" i="2" s="1"/>
  <c r="AA71" i="2"/>
  <c r="AE71" i="2" s="1"/>
  <c r="AA49" i="2"/>
  <c r="AE49" i="2" s="1"/>
  <c r="AA28" i="2"/>
  <c r="AE28" i="2" s="1"/>
  <c r="AA2489" i="2"/>
  <c r="AE2489" i="2" s="1"/>
  <c r="AA2473" i="2"/>
  <c r="AE2473" i="2" s="1"/>
  <c r="AA2457" i="2"/>
  <c r="AE2457" i="2" s="1"/>
  <c r="AA2441" i="2"/>
  <c r="AE2441" i="2" s="1"/>
  <c r="AA14" i="2"/>
  <c r="AE14" i="2" s="1"/>
  <c r="AA2419" i="2"/>
  <c r="AE2419" i="2" s="1"/>
  <c r="AA2403" i="2"/>
  <c r="AE2403" i="2" s="1"/>
  <c r="AA2387" i="2"/>
  <c r="AE2387" i="2" s="1"/>
  <c r="AA2371" i="2"/>
  <c r="AE2371" i="2" s="1"/>
  <c r="AA2355" i="2"/>
  <c r="AE2355" i="2" s="1"/>
  <c r="AA2339" i="2"/>
  <c r="AE2339" i="2" s="1"/>
  <c r="AA2323" i="2"/>
  <c r="AE2323" i="2" s="1"/>
  <c r="AA2307" i="2"/>
  <c r="AE2307" i="2" s="1"/>
  <c r="AA2291" i="2"/>
  <c r="AE2291" i="2" s="1"/>
  <c r="AA2275" i="2"/>
  <c r="AE2275" i="2" s="1"/>
  <c r="AA2248" i="2"/>
  <c r="AE2248" i="2" s="1"/>
  <c r="AA2242" i="2"/>
  <c r="AE2242" i="2" s="1"/>
  <c r="AA2174" i="2"/>
  <c r="AE2174" i="2" s="1"/>
  <c r="AA2110" i="2"/>
  <c r="AE2110" i="2" s="1"/>
  <c r="AA2195" i="2"/>
  <c r="AE2195" i="2" s="1"/>
  <c r="AA2131" i="2"/>
  <c r="AE2131" i="2" s="1"/>
  <c r="AA2088" i="2"/>
  <c r="AE2088" i="2" s="1"/>
  <c r="AA2072" i="2"/>
  <c r="AE2072" i="2" s="1"/>
  <c r="AA2056" i="2"/>
  <c r="AE2056" i="2" s="1"/>
  <c r="AA2040" i="2"/>
  <c r="AE2040" i="2" s="1"/>
  <c r="AA2024" i="2"/>
  <c r="AE2024" i="2" s="1"/>
  <c r="AA2008" i="2"/>
  <c r="AE2008" i="2" s="1"/>
  <c r="AA1992" i="2"/>
  <c r="AE1992" i="2" s="1"/>
  <c r="AA1976" i="2"/>
  <c r="AE1976" i="2" s="1"/>
  <c r="AA2193" i="2"/>
  <c r="AE2193" i="2" s="1"/>
  <c r="AA1686" i="2"/>
  <c r="AE1686" i="2" s="1"/>
  <c r="AA2172" i="2"/>
  <c r="AE2172" i="2" s="1"/>
  <c r="AA1960" i="2"/>
  <c r="AE1960" i="2" s="1"/>
  <c r="AA1944" i="2"/>
  <c r="AE1944" i="2" s="1"/>
  <c r="AA1928" i="2"/>
  <c r="AE1928" i="2" s="1"/>
  <c r="AA1912" i="2"/>
  <c r="AE1912" i="2" s="1"/>
  <c r="AA1896" i="2"/>
  <c r="AE1896" i="2" s="1"/>
  <c r="AA1880" i="2"/>
  <c r="AE1880" i="2" s="1"/>
  <c r="AA1864" i="2"/>
  <c r="AE1864" i="2" s="1"/>
  <c r="AA1848" i="2"/>
  <c r="AE1848" i="2" s="1"/>
  <c r="AA1832" i="2"/>
  <c r="AE1832" i="2" s="1"/>
  <c r="AA1816" i="2"/>
  <c r="AE1816" i="2" s="1"/>
  <c r="AA1800" i="2"/>
  <c r="AE1800" i="2" s="1"/>
  <c r="AA1784" i="2"/>
  <c r="AE1784" i="2" s="1"/>
  <c r="AA1768" i="2"/>
  <c r="AE1768" i="2" s="1"/>
  <c r="AA1752" i="2"/>
  <c r="AE1752" i="2" s="1"/>
  <c r="AA1736" i="2"/>
  <c r="AE1736" i="2" s="1"/>
  <c r="AA1720" i="2"/>
  <c r="AE1720" i="2" s="1"/>
  <c r="AA1704" i="2"/>
  <c r="AE1704" i="2" s="1"/>
  <c r="AA1684" i="2"/>
  <c r="AE1684" i="2" s="1"/>
  <c r="AA2213" i="2"/>
  <c r="AE2213" i="2" s="1"/>
  <c r="AA2184" i="2"/>
  <c r="AE2184" i="2" s="1"/>
  <c r="AA1646" i="2"/>
  <c r="AE1646" i="2" s="1"/>
  <c r="AA1614" i="2"/>
  <c r="AE1614" i="2" s="1"/>
  <c r="AA1582" i="2"/>
  <c r="AE1582" i="2" s="1"/>
  <c r="AA1550" i="2"/>
  <c r="AE1550" i="2" s="1"/>
  <c r="AA1518" i="2"/>
  <c r="AE1518" i="2" s="1"/>
  <c r="AA1486" i="2"/>
  <c r="AE1486" i="2" s="1"/>
  <c r="AA1454" i="2"/>
  <c r="AE1454" i="2" s="1"/>
  <c r="AA1422" i="2"/>
  <c r="AE1422" i="2" s="1"/>
  <c r="AA1389" i="2"/>
  <c r="AE1389" i="2" s="1"/>
  <c r="AA1357" i="2"/>
  <c r="AE1357" i="2" s="1"/>
  <c r="AA1315" i="2"/>
  <c r="AE1315" i="2" s="1"/>
  <c r="AA1274" i="2"/>
  <c r="AE1274" i="2" s="1"/>
  <c r="AA1232" i="2"/>
  <c r="AE1232" i="2" s="1"/>
  <c r="AA1187" i="2"/>
  <c r="AE1187" i="2" s="1"/>
  <c r="AA1119" i="2"/>
  <c r="AE1119" i="2" s="1"/>
  <c r="AA1653" i="2"/>
  <c r="AE1653" i="2" s="1"/>
  <c r="AA1622" i="2"/>
  <c r="AE1622" i="2" s="1"/>
  <c r="AA1590" i="2"/>
  <c r="AE1590" i="2" s="1"/>
  <c r="AA1558" i="2"/>
  <c r="AE1558" i="2" s="1"/>
  <c r="AA1525" i="2"/>
  <c r="AE1525" i="2" s="1"/>
  <c r="AA1493" i="2"/>
  <c r="AE1493" i="2" s="1"/>
  <c r="AA1461" i="2"/>
  <c r="AE1461" i="2" s="1"/>
  <c r="AA1429" i="2"/>
  <c r="AE1429" i="2" s="1"/>
  <c r="AA1398" i="2"/>
  <c r="AE1398" i="2" s="1"/>
  <c r="AA1366" i="2"/>
  <c r="AE1366" i="2" s="1"/>
  <c r="AA1334" i="2"/>
  <c r="AE1334" i="2" s="1"/>
  <c r="AA1313" i="2"/>
  <c r="AE1313" i="2" s="1"/>
  <c r="AA1287" i="2"/>
  <c r="AE1287" i="2" s="1"/>
  <c r="AA1260" i="2"/>
  <c r="AE1260" i="2" s="1"/>
  <c r="AA1235" i="2"/>
  <c r="AE1235" i="2" s="1"/>
  <c r="AA1209" i="2"/>
  <c r="AE1209" i="2" s="1"/>
  <c r="AA1175" i="2"/>
  <c r="AE1175" i="2" s="1"/>
  <c r="AA1134" i="2"/>
  <c r="AE1134" i="2" s="1"/>
  <c r="AA1179" i="2"/>
  <c r="AE1179" i="2" s="1"/>
  <c r="AA1136" i="2"/>
  <c r="AE1136" i="2" s="1"/>
  <c r="AA913" i="2"/>
  <c r="AE913" i="2" s="1"/>
  <c r="AA2096" i="2"/>
  <c r="AE2096" i="2" s="1"/>
  <c r="AA939" i="2"/>
  <c r="AE939" i="2" s="1"/>
  <c r="AA899" i="2"/>
  <c r="AE899" i="2" s="1"/>
  <c r="AA857" i="2"/>
  <c r="AE857" i="2" s="1"/>
  <c r="AA1096" i="2"/>
  <c r="AE1096" i="2" s="1"/>
  <c r="AA1080" i="2"/>
  <c r="AE1080" i="2" s="1"/>
  <c r="AA1064" i="2"/>
  <c r="AE1064" i="2" s="1"/>
  <c r="AA1048" i="2"/>
  <c r="AE1048" i="2" s="1"/>
  <c r="AA1032" i="2"/>
  <c r="AE1032" i="2" s="1"/>
  <c r="AA1016" i="2"/>
  <c r="AE1016" i="2" s="1"/>
  <c r="AA1000" i="2"/>
  <c r="AE1000" i="2" s="1"/>
  <c r="AA984" i="2"/>
  <c r="AE984" i="2" s="1"/>
  <c r="AA966" i="2"/>
  <c r="AE966" i="2" s="1"/>
  <c r="AA933" i="2"/>
  <c r="AE933" i="2" s="1"/>
  <c r="AA890" i="2"/>
  <c r="AE890" i="2" s="1"/>
  <c r="AA790" i="2"/>
  <c r="AE790" i="2" s="1"/>
  <c r="AA765" i="2"/>
  <c r="AE765" i="2" s="1"/>
  <c r="AA735" i="2"/>
  <c r="AE735" i="2" s="1"/>
  <c r="AA707" i="2"/>
  <c r="AE707" i="2" s="1"/>
  <c r="AA694" i="2"/>
  <c r="AE694" i="2" s="1"/>
  <c r="AA681" i="2"/>
  <c r="AE681" i="2" s="1"/>
  <c r="AA667" i="2"/>
  <c r="AE667" i="2" s="1"/>
  <c r="AA652" i="2"/>
  <c r="AE652" i="2" s="1"/>
  <c r="AA637" i="2"/>
  <c r="AE637" i="2" s="1"/>
  <c r="AA622" i="2"/>
  <c r="AE622" i="2" s="1"/>
  <c r="AA608" i="2"/>
  <c r="AE608" i="2" s="1"/>
  <c r="AA593" i="2"/>
  <c r="AE593" i="2" s="1"/>
  <c r="AA578" i="2"/>
  <c r="AE578" i="2" s="1"/>
  <c r="AA565" i="2"/>
  <c r="AE565" i="2" s="1"/>
  <c r="AA551" i="2"/>
  <c r="AE551" i="2" s="1"/>
  <c r="AA537" i="2"/>
  <c r="AE537" i="2" s="1"/>
  <c r="AA525" i="2"/>
  <c r="AE525" i="2" s="1"/>
  <c r="AA512" i="2"/>
  <c r="AE512" i="2" s="1"/>
  <c r="AA500" i="2"/>
  <c r="AE500" i="2" s="1"/>
  <c r="AA488" i="2"/>
  <c r="AE488" i="2" s="1"/>
  <c r="AA474" i="2"/>
  <c r="AE474" i="2" s="1"/>
  <c r="AA462" i="2"/>
  <c r="AE462" i="2" s="1"/>
  <c r="AA449" i="2"/>
  <c r="AE449" i="2" s="1"/>
  <c r="AA437" i="2"/>
  <c r="AE437" i="2" s="1"/>
  <c r="AA424" i="2"/>
  <c r="AE424" i="2" s="1"/>
  <c r="AA410" i="2"/>
  <c r="AE410" i="2" s="1"/>
  <c r="AA363" i="2"/>
  <c r="AE363" i="2" s="1"/>
  <c r="AA350" i="2"/>
  <c r="AE350" i="2" s="1"/>
  <c r="AA337" i="2"/>
  <c r="AE337" i="2" s="1"/>
  <c r="AA323" i="2"/>
  <c r="AE323" i="2" s="1"/>
  <c r="AA310" i="2"/>
  <c r="AE310" i="2" s="1"/>
  <c r="AA298" i="2"/>
  <c r="AE298" i="2" s="1"/>
  <c r="AA284" i="2"/>
  <c r="AE284" i="2" s="1"/>
  <c r="AA271" i="2"/>
  <c r="AE271" i="2" s="1"/>
  <c r="AA258" i="2"/>
  <c r="AE258" i="2" s="1"/>
  <c r="AA245" i="2"/>
  <c r="AE245" i="2" s="1"/>
  <c r="AA232" i="2"/>
  <c r="AE232" i="2" s="1"/>
  <c r="AA219" i="2"/>
  <c r="AE219" i="2" s="1"/>
  <c r="AA206" i="2"/>
  <c r="AE206" i="2" s="1"/>
  <c r="AA193" i="2"/>
  <c r="AE193" i="2" s="1"/>
  <c r="AA180" i="2"/>
  <c r="AE180" i="2" s="1"/>
  <c r="AA166" i="2"/>
  <c r="AE166" i="2" s="1"/>
  <c r="AA154" i="2"/>
  <c r="AE154" i="2" s="1"/>
  <c r="AA141" i="2"/>
  <c r="AE141" i="2" s="1"/>
  <c r="AA128" i="2"/>
  <c r="AE128" i="2" s="1"/>
  <c r="AA116" i="2"/>
  <c r="AE116" i="2" s="1"/>
  <c r="AA102" i="2"/>
  <c r="AE102" i="2" s="1"/>
  <c r="AA89" i="2"/>
  <c r="AE89" i="2" s="1"/>
  <c r="AA77" i="2"/>
  <c r="AE77" i="2" s="1"/>
  <c r="AA64" i="2"/>
  <c r="AE64" i="2" s="1"/>
  <c r="AA51" i="2"/>
  <c r="AE51" i="2" s="1"/>
  <c r="AA38" i="2"/>
  <c r="AE38" i="2" s="1"/>
  <c r="AA25" i="2"/>
  <c r="AE25" i="2" s="1"/>
  <c r="AA851" i="2"/>
  <c r="AE851" i="2" s="1"/>
  <c r="AA843" i="2"/>
  <c r="AE843" i="2" s="1"/>
  <c r="AA835" i="2"/>
  <c r="AE835" i="2" s="1"/>
  <c r="AA827" i="2"/>
  <c r="AE827" i="2" s="1"/>
  <c r="AA819" i="2"/>
  <c r="AE819" i="2" s="1"/>
  <c r="AA811" i="2"/>
  <c r="AE811" i="2" s="1"/>
  <c r="AA803" i="2"/>
  <c r="AE803" i="2" s="1"/>
  <c r="AA795" i="2"/>
  <c r="AE795" i="2" s="1"/>
  <c r="AA777" i="2"/>
  <c r="AE777" i="2" s="1"/>
  <c r="AA757" i="2"/>
  <c r="AE757" i="2" s="1"/>
  <c r="AA741" i="2"/>
  <c r="AE741" i="2" s="1"/>
  <c r="AA723" i="2"/>
  <c r="AE723" i="2" s="1"/>
  <c r="AA703" i="2"/>
  <c r="AE703" i="2" s="1"/>
  <c r="AA682" i="2"/>
  <c r="AE682" i="2" s="1"/>
  <c r="AA664" i="2"/>
  <c r="AE664" i="2" s="1"/>
  <c r="AA646" i="2"/>
  <c r="AE646" i="2" s="1"/>
  <c r="AA630" i="2"/>
  <c r="AE630" i="2" s="1"/>
  <c r="AA611" i="2"/>
  <c r="AE611" i="2" s="1"/>
  <c r="AA594" i="2"/>
  <c r="AE594" i="2" s="1"/>
  <c r="AA576" i="2"/>
  <c r="AE576" i="2" s="1"/>
  <c r="AA556" i="2"/>
  <c r="AE556" i="2" s="1"/>
  <c r="AA538" i="2"/>
  <c r="AE538" i="2" s="1"/>
  <c r="AA515" i="2"/>
  <c r="AE515" i="2" s="1"/>
  <c r="AA493" i="2"/>
  <c r="AE493" i="2" s="1"/>
  <c r="AA472" i="2"/>
  <c r="AE472" i="2" s="1"/>
  <c r="AA450" i="2"/>
  <c r="AE450" i="2" s="1"/>
  <c r="AA428" i="2"/>
  <c r="AE428" i="2" s="1"/>
  <c r="AA409" i="2"/>
  <c r="AE409" i="2" s="1"/>
  <c r="AA399" i="2"/>
  <c r="AE399" i="2" s="1"/>
  <c r="AA391" i="2"/>
  <c r="AE391" i="2" s="1"/>
  <c r="AA383" i="2"/>
  <c r="AE383" i="2" s="1"/>
  <c r="AA375" i="2"/>
  <c r="AE375" i="2" s="1"/>
  <c r="AA359" i="2"/>
  <c r="AE359" i="2" s="1"/>
  <c r="AA339" i="2"/>
  <c r="AE339" i="2" s="1"/>
  <c r="AA318" i="2"/>
  <c r="AE318" i="2" s="1"/>
  <c r="AA297" i="2"/>
  <c r="AE297" i="2" s="1"/>
  <c r="AA278" i="2"/>
  <c r="AE278" i="2" s="1"/>
  <c r="AA257" i="2"/>
  <c r="AE257" i="2" s="1"/>
  <c r="AA236" i="2"/>
  <c r="AE236" i="2" s="1"/>
  <c r="AA215" i="2"/>
  <c r="AE215" i="2" s="1"/>
  <c r="AA195" i="2"/>
  <c r="AE195" i="2" s="1"/>
  <c r="AA175" i="2"/>
  <c r="AE175" i="2" s="1"/>
  <c r="AA153" i="2"/>
  <c r="AE153" i="2" s="1"/>
  <c r="AA132" i="2"/>
  <c r="AE132" i="2" s="1"/>
  <c r="AA110" i="2"/>
  <c r="AE110" i="2" s="1"/>
  <c r="AA90" i="2"/>
  <c r="AE90" i="2" s="1"/>
  <c r="AA68" i="2"/>
  <c r="AE68" i="2" s="1"/>
  <c r="AA47" i="2"/>
  <c r="AE47" i="2" s="1"/>
  <c r="AA26" i="2"/>
  <c r="AE26" i="2" s="1"/>
  <c r="AA2504" i="2"/>
  <c r="AE2504" i="2" s="1"/>
  <c r="AA2506" i="2"/>
  <c r="AE2506" i="2" s="1"/>
  <c r="AA2469" i="2"/>
  <c r="AE2469" i="2" s="1"/>
  <c r="AA2453" i="2"/>
  <c r="AE2453" i="2" s="1"/>
  <c r="AA2437" i="2"/>
  <c r="AE2437" i="2" s="1"/>
  <c r="AA13" i="2"/>
  <c r="AE13" i="2" s="1"/>
  <c r="AA2415" i="2"/>
  <c r="AE2415" i="2" s="1"/>
  <c r="AA2399" i="2"/>
  <c r="AE2399" i="2" s="1"/>
  <c r="AA2383" i="2"/>
  <c r="AE2383" i="2" s="1"/>
  <c r="AA2367" i="2"/>
  <c r="AE2367" i="2" s="1"/>
  <c r="AA2351" i="2"/>
  <c r="AE2351" i="2" s="1"/>
  <c r="AA2335" i="2"/>
  <c r="AE2335" i="2" s="1"/>
  <c r="AA2319" i="2"/>
  <c r="AE2319" i="2" s="1"/>
  <c r="AA2303" i="2"/>
  <c r="AE2303" i="2" s="1"/>
  <c r="AA2287" i="2"/>
  <c r="AE2287" i="2" s="1"/>
  <c r="AA2271" i="2"/>
  <c r="AE2271" i="2" s="1"/>
  <c r="AA2261" i="2"/>
  <c r="AE2261" i="2" s="1"/>
  <c r="AA2222" i="2"/>
  <c r="AE2222" i="2" s="1"/>
  <c r="AA2158" i="2"/>
  <c r="AE2158" i="2" s="1"/>
  <c r="AA2255" i="2"/>
  <c r="AE2255" i="2" s="1"/>
  <c r="AA2179" i="2"/>
  <c r="AE2179" i="2" s="1"/>
  <c r="AA2115" i="2"/>
  <c r="AE2115" i="2" s="1"/>
  <c r="AA2084" i="2"/>
  <c r="AE2084" i="2" s="1"/>
  <c r="AA2068" i="2"/>
  <c r="AE2068" i="2" s="1"/>
  <c r="AA2052" i="2"/>
  <c r="AE2052" i="2" s="1"/>
  <c r="AA2036" i="2"/>
  <c r="AE2036" i="2" s="1"/>
  <c r="AA2020" i="2"/>
  <c r="AE2020" i="2" s="1"/>
  <c r="AA2004" i="2"/>
  <c r="AE2004" i="2" s="1"/>
  <c r="AA1988" i="2"/>
  <c r="AE1988" i="2" s="1"/>
  <c r="AA1972" i="2"/>
  <c r="AE1972" i="2" s="1"/>
  <c r="AA2161" i="2"/>
  <c r="AE2161" i="2" s="1"/>
  <c r="AA1675" i="2"/>
  <c r="AE1675" i="2" s="1"/>
  <c r="AA2140" i="2"/>
  <c r="AE2140" i="2" s="1"/>
  <c r="AA1956" i="2"/>
  <c r="AE1956" i="2" s="1"/>
  <c r="AA1940" i="2"/>
  <c r="AE1940" i="2" s="1"/>
  <c r="AA1924" i="2"/>
  <c r="AE1924" i="2" s="1"/>
  <c r="AA1908" i="2"/>
  <c r="AE1908" i="2" s="1"/>
  <c r="AA1892" i="2"/>
  <c r="AE1892" i="2" s="1"/>
  <c r="AA1876" i="2"/>
  <c r="AE1876" i="2" s="1"/>
  <c r="AA1860" i="2"/>
  <c r="AE1860" i="2" s="1"/>
  <c r="AA1844" i="2"/>
  <c r="AE1844" i="2" s="1"/>
  <c r="AA1828" i="2"/>
  <c r="AE1828" i="2" s="1"/>
  <c r="AA1812" i="2"/>
  <c r="AE1812" i="2" s="1"/>
  <c r="AA1796" i="2"/>
  <c r="AE1796" i="2" s="1"/>
  <c r="AA1780" i="2"/>
  <c r="AE1780" i="2" s="1"/>
  <c r="AA1764" i="2"/>
  <c r="AE1764" i="2" s="1"/>
  <c r="AA1748" i="2"/>
  <c r="AE1748" i="2" s="1"/>
  <c r="AA1732" i="2"/>
  <c r="AE1732" i="2" s="1"/>
  <c r="AA1716" i="2"/>
  <c r="AE1716" i="2" s="1"/>
  <c r="AA1700" i="2"/>
  <c r="AE1700" i="2" s="1"/>
  <c r="AA1677" i="2"/>
  <c r="AE1677" i="2" s="1"/>
  <c r="AA2181" i="2"/>
  <c r="AE2181" i="2" s="1"/>
  <c r="AA2200" i="2"/>
  <c r="AE2200" i="2" s="1"/>
  <c r="AA1637" i="2"/>
  <c r="AE1637" i="2" s="1"/>
  <c r="AA1605" i="2"/>
  <c r="AE1605" i="2" s="1"/>
  <c r="AA1573" i="2"/>
  <c r="AE1573" i="2" s="1"/>
  <c r="AA1542" i="2"/>
  <c r="AE1542" i="2" s="1"/>
  <c r="AA1509" i="2"/>
  <c r="AE1509" i="2" s="1"/>
  <c r="AA1477" i="2"/>
  <c r="AE1477" i="2" s="1"/>
  <c r="AA1446" i="2"/>
  <c r="AE1446" i="2" s="1"/>
  <c r="AA1414" i="2"/>
  <c r="AE1414" i="2" s="1"/>
  <c r="AA1381" i="2"/>
  <c r="AE1381" i="2" s="1"/>
  <c r="AA1349" i="2"/>
  <c r="AE1349" i="2" s="1"/>
  <c r="AA1304" i="2"/>
  <c r="AE1304" i="2" s="1"/>
  <c r="AA1263" i="2"/>
  <c r="AE1263" i="2" s="1"/>
  <c r="AA1221" i="2"/>
  <c r="AE1221" i="2" s="1"/>
  <c r="AA1170" i="2"/>
  <c r="AE1170" i="2" s="1"/>
  <c r="AA2176" i="2"/>
  <c r="AE2176" i="2" s="1"/>
  <c r="AA1645" i="2"/>
  <c r="AE1645" i="2" s="1"/>
  <c r="AA1613" i="2"/>
  <c r="AE1613" i="2" s="1"/>
  <c r="AA1581" i="2"/>
  <c r="AE1581" i="2" s="1"/>
  <c r="AA1549" i="2"/>
  <c r="AE1549" i="2" s="1"/>
  <c r="AA1517" i="2"/>
  <c r="AE1517" i="2" s="1"/>
  <c r="AA1485" i="2"/>
  <c r="AE1485" i="2" s="1"/>
  <c r="AA1453" i="2"/>
  <c r="AE1453" i="2" s="1"/>
  <c r="AA1421" i="2"/>
  <c r="AE1421" i="2" s="1"/>
  <c r="AA1390" i="2"/>
  <c r="AE1390" i="2" s="1"/>
  <c r="AA1358" i="2"/>
  <c r="AE1358" i="2" s="1"/>
  <c r="AA1326" i="2"/>
  <c r="AE1326" i="2" s="1"/>
  <c r="AA1307" i="2"/>
  <c r="AE1307" i="2" s="1"/>
  <c r="AA1279" i="2"/>
  <c r="AE1279" i="2" s="1"/>
  <c r="AA1254" i="2"/>
  <c r="AE1254" i="2" s="1"/>
  <c r="AA1228" i="2"/>
  <c r="AE1228" i="2" s="1"/>
  <c r="AA1202" i="2"/>
  <c r="AE1202" i="2" s="1"/>
  <c r="AA1165" i="2"/>
  <c r="AE1165" i="2" s="1"/>
  <c r="AA1125" i="2"/>
  <c r="AE1125" i="2" s="1"/>
  <c r="AA1168" i="2"/>
  <c r="AE1168" i="2" s="1"/>
  <c r="AA1124" i="2"/>
  <c r="AE1124" i="2" s="1"/>
  <c r="AA897" i="2"/>
  <c r="AE897" i="2" s="1"/>
  <c r="AA963" i="2"/>
  <c r="AE963" i="2" s="1"/>
  <c r="AA930" i="2"/>
  <c r="AE930" i="2" s="1"/>
  <c r="AA889" i="2"/>
  <c r="AE889" i="2" s="1"/>
  <c r="AA1108" i="2"/>
  <c r="AE1108" i="2" s="1"/>
  <c r="AA1092" i="2"/>
  <c r="AE1092" i="2" s="1"/>
  <c r="AA1076" i="2"/>
  <c r="AE1076" i="2" s="1"/>
  <c r="AA1060" i="2"/>
  <c r="AE1060" i="2" s="1"/>
  <c r="AA1044" i="2"/>
  <c r="AE1044" i="2" s="1"/>
  <c r="AA1028" i="2"/>
  <c r="AE1028" i="2" s="1"/>
  <c r="AA1012" i="2"/>
  <c r="AE1012" i="2" s="1"/>
  <c r="AA996" i="2"/>
  <c r="AE996" i="2" s="1"/>
  <c r="AA980" i="2"/>
  <c r="AE980" i="2" s="1"/>
  <c r="AA958" i="2"/>
  <c r="AE958" i="2" s="1"/>
  <c r="AA923" i="2"/>
  <c r="AE923" i="2" s="1"/>
  <c r="AA880" i="2"/>
  <c r="AE880" i="2" s="1"/>
  <c r="AA784" i="2"/>
  <c r="AE784" i="2" s="1"/>
  <c r="AA758" i="2"/>
  <c r="AE758" i="2" s="1"/>
  <c r="AA728" i="2"/>
  <c r="AE728" i="2" s="1"/>
  <c r="AA702" i="2"/>
  <c r="AE702" i="2" s="1"/>
  <c r="AA689" i="2"/>
  <c r="AE689" i="2" s="1"/>
  <c r="AA677" i="2"/>
  <c r="AE677" i="2" s="1"/>
  <c r="AA661" i="2"/>
  <c r="AE661" i="2" s="1"/>
  <c r="AA647" i="2"/>
  <c r="AE647" i="2" s="1"/>
  <c r="AA631" i="2"/>
  <c r="AE631" i="2" s="1"/>
  <c r="AA617" i="2"/>
  <c r="AE617" i="2" s="1"/>
  <c r="AA602" i="2"/>
  <c r="AE602" i="2" s="1"/>
  <c r="AA587" i="2"/>
  <c r="AE587" i="2" s="1"/>
  <c r="AA573" i="2"/>
  <c r="AE573" i="2" s="1"/>
  <c r="AA560" i="2"/>
  <c r="AE560" i="2" s="1"/>
  <c r="AA546" i="2"/>
  <c r="AE546" i="2" s="1"/>
  <c r="AA533" i="2"/>
  <c r="AE533" i="2" s="1"/>
  <c r="AA521" i="2"/>
  <c r="AE521" i="2" s="1"/>
  <c r="AA508" i="2"/>
  <c r="AE508" i="2" s="1"/>
  <c r="AA495" i="2"/>
  <c r="AE495" i="2" s="1"/>
  <c r="AA482" i="2"/>
  <c r="AE482" i="2" s="1"/>
  <c r="AA470" i="2"/>
  <c r="AE470" i="2" s="1"/>
  <c r="AA457" i="2"/>
  <c r="AE457" i="2" s="1"/>
  <c r="AA445" i="2"/>
  <c r="AE445" i="2" s="1"/>
  <c r="AA432" i="2"/>
  <c r="AE432" i="2" s="1"/>
  <c r="AA419" i="2"/>
  <c r="AE419" i="2" s="1"/>
  <c r="AA374" i="2"/>
  <c r="AE374" i="2" s="1"/>
  <c r="AA358" i="2"/>
  <c r="AE358" i="2" s="1"/>
  <c r="AA345" i="2"/>
  <c r="AE345" i="2" s="1"/>
  <c r="AA332" i="2"/>
  <c r="AE332" i="2" s="1"/>
  <c r="AA319" i="2"/>
  <c r="AE319" i="2" s="1"/>
  <c r="AA306" i="2"/>
  <c r="AE306" i="2" s="1"/>
  <c r="AA293" i="2"/>
  <c r="AE293" i="2" s="1"/>
  <c r="AA279" i="2"/>
  <c r="AE279" i="2" s="1"/>
  <c r="AA266" i="2"/>
  <c r="AE266" i="2" s="1"/>
  <c r="AA253" i="2"/>
  <c r="AE253" i="2" s="1"/>
  <c r="AA240" i="2"/>
  <c r="AE240" i="2" s="1"/>
  <c r="AA227" i="2"/>
  <c r="AE227" i="2" s="1"/>
  <c r="AA214" i="2"/>
  <c r="AE214" i="2" s="1"/>
  <c r="AA201" i="2"/>
  <c r="AE201" i="2" s="1"/>
  <c r="AA188" i="2"/>
  <c r="AE188" i="2" s="1"/>
  <c r="AA174" i="2"/>
  <c r="AE174" i="2" s="1"/>
  <c r="AA162" i="2"/>
  <c r="AE162" i="2" s="1"/>
  <c r="AA149" i="2"/>
  <c r="AE149" i="2" s="1"/>
  <c r="AA136" i="2"/>
  <c r="AE136" i="2" s="1"/>
  <c r="AA123" i="2"/>
  <c r="AE123" i="2" s="1"/>
  <c r="AA111" i="2"/>
  <c r="AE111" i="2" s="1"/>
  <c r="AA97" i="2"/>
  <c r="AE97" i="2" s="1"/>
  <c r="AA85" i="2"/>
  <c r="AE85" i="2" s="1"/>
  <c r="AA72" i="2"/>
  <c r="AE72" i="2" s="1"/>
  <c r="AA59" i="2"/>
  <c r="AE59" i="2" s="1"/>
  <c r="AA46" i="2"/>
  <c r="AE46" i="2" s="1"/>
  <c r="AA33" i="2"/>
  <c r="AE33" i="2" s="1"/>
  <c r="AA20" i="2"/>
  <c r="AE20" i="2" s="1"/>
  <c r="AA848" i="2"/>
  <c r="AE848" i="2" s="1"/>
  <c r="AA840" i="2"/>
  <c r="AE840" i="2" s="1"/>
  <c r="AA832" i="2"/>
  <c r="AE832" i="2" s="1"/>
  <c r="AA824" i="2"/>
  <c r="AE824" i="2" s="1"/>
  <c r="AA816" i="2"/>
  <c r="AE816" i="2" s="1"/>
  <c r="AA808" i="2"/>
  <c r="AE808" i="2" s="1"/>
  <c r="AA800" i="2"/>
  <c r="AE800" i="2" s="1"/>
  <c r="AA791" i="2"/>
  <c r="AE791" i="2" s="1"/>
  <c r="AA770" i="2"/>
  <c r="AE770" i="2" s="1"/>
  <c r="AA751" i="2"/>
  <c r="AE751" i="2" s="1"/>
  <c r="AA734" i="2"/>
  <c r="AE734" i="2" s="1"/>
  <c r="AA717" i="2"/>
  <c r="AE717" i="2" s="1"/>
  <c r="AA695" i="2"/>
  <c r="AE695" i="2" s="1"/>
  <c r="AA674" i="2"/>
  <c r="AE674" i="2" s="1"/>
  <c r="AA657" i="2"/>
  <c r="AE657" i="2" s="1"/>
  <c r="AA640" i="2"/>
  <c r="AE640" i="2" s="1"/>
  <c r="AA624" i="2"/>
  <c r="AE624" i="2" s="1"/>
  <c r="AA605" i="2"/>
  <c r="AE605" i="2" s="1"/>
  <c r="AA588" i="2"/>
  <c r="AE588" i="2" s="1"/>
  <c r="AA568" i="2"/>
  <c r="AE568" i="2" s="1"/>
  <c r="AA549" i="2"/>
  <c r="AE549" i="2" s="1"/>
  <c r="AA529" i="2"/>
  <c r="AE529" i="2" s="1"/>
  <c r="AA507" i="2"/>
  <c r="AE507" i="2" s="1"/>
  <c r="AA485" i="2"/>
  <c r="AE485" i="2" s="1"/>
  <c r="AA463" i="2"/>
  <c r="AE463" i="2" s="1"/>
  <c r="AA442" i="2"/>
  <c r="AE442" i="2" s="1"/>
  <c r="AA420" i="2"/>
  <c r="AE420" i="2" s="1"/>
  <c r="AA404" i="2"/>
  <c r="AE404" i="2" s="1"/>
  <c r="AA396" i="2"/>
  <c r="AE396" i="2" s="1"/>
  <c r="AA388" i="2"/>
  <c r="AE388" i="2" s="1"/>
  <c r="AA380" i="2"/>
  <c r="AE380" i="2" s="1"/>
  <c r="AA371" i="2"/>
  <c r="AE371" i="2" s="1"/>
  <c r="AA352" i="2"/>
  <c r="AE352" i="2" s="1"/>
  <c r="AA331" i="2"/>
  <c r="AE331" i="2" s="1"/>
  <c r="AA311" i="2"/>
  <c r="AE311" i="2" s="1"/>
  <c r="AA290" i="2"/>
  <c r="AE290" i="2" s="1"/>
  <c r="AA270" i="2"/>
  <c r="AE270" i="2" s="1"/>
  <c r="AA250" i="2"/>
  <c r="AE250" i="2" s="1"/>
  <c r="AA228" i="2"/>
  <c r="AE228" i="2" s="1"/>
  <c r="AA208" i="2"/>
  <c r="AE208" i="2" s="1"/>
  <c r="AA187" i="2"/>
  <c r="AE187" i="2" s="1"/>
  <c r="AA167" i="2"/>
  <c r="AE167" i="2" s="1"/>
  <c r="AA145" i="2"/>
  <c r="AE145" i="2" s="1"/>
  <c r="AA124" i="2"/>
  <c r="AE124" i="2" s="1"/>
  <c r="AA103" i="2"/>
  <c r="AE103" i="2" s="1"/>
  <c r="AA81" i="2"/>
  <c r="AE81" i="2" s="1"/>
  <c r="AA60" i="2"/>
  <c r="AE60" i="2" s="1"/>
  <c r="AA39" i="2"/>
  <c r="AE39" i="2" s="1"/>
  <c r="AA16" i="2"/>
  <c r="AE16" i="2" s="1"/>
  <c r="AA2488" i="2"/>
  <c r="AE2488" i="2" s="1"/>
  <c r="AA2490" i="2"/>
  <c r="AE2490" i="2" s="1"/>
  <c r="AA2465" i="2"/>
  <c r="AE2465" i="2" s="1"/>
  <c r="AA2449" i="2"/>
  <c r="AE2449" i="2" s="1"/>
  <c r="AA2433" i="2"/>
  <c r="AE2433" i="2" s="1"/>
  <c r="AA2427" i="2"/>
  <c r="AE2427" i="2" s="1"/>
  <c r="AA2411" i="2"/>
  <c r="AE2411" i="2" s="1"/>
  <c r="AA2395" i="2"/>
  <c r="AE2395" i="2" s="1"/>
  <c r="AA2379" i="2"/>
  <c r="AE2379" i="2" s="1"/>
  <c r="AA2363" i="2"/>
  <c r="AE2363" i="2" s="1"/>
  <c r="AA2347" i="2"/>
  <c r="AE2347" i="2" s="1"/>
  <c r="AA2331" i="2"/>
  <c r="AE2331" i="2" s="1"/>
  <c r="AA2315" i="2"/>
  <c r="AE2315" i="2" s="1"/>
  <c r="AA2299" i="2"/>
  <c r="AE2299" i="2" s="1"/>
  <c r="AA2283" i="2"/>
  <c r="AE2283" i="2" s="1"/>
  <c r="AA2267" i="2"/>
  <c r="AE2267" i="2" s="1"/>
  <c r="AA2245" i="2"/>
  <c r="AE2245" i="2" s="1"/>
  <c r="AA2206" i="2"/>
  <c r="AE2206" i="2" s="1"/>
  <c r="AA2142" i="2"/>
  <c r="AE2142" i="2" s="1"/>
  <c r="AA2227" i="2"/>
  <c r="AE2227" i="2" s="1"/>
  <c r="AA2163" i="2"/>
  <c r="AE2163" i="2" s="1"/>
  <c r="AA2099" i="2"/>
  <c r="AE2099" i="2" s="1"/>
  <c r="AA2080" i="2"/>
  <c r="AE2080" i="2" s="1"/>
  <c r="AA2064" i="2"/>
  <c r="AE2064" i="2" s="1"/>
  <c r="AA2048" i="2"/>
  <c r="AE2048" i="2" s="1"/>
  <c r="AA2032" i="2"/>
  <c r="AE2032" i="2" s="1"/>
  <c r="AA2016" i="2"/>
  <c r="AE2016" i="2" s="1"/>
  <c r="AA2000" i="2"/>
  <c r="AE2000" i="2" s="1"/>
  <c r="AA1984" i="2"/>
  <c r="AE1984" i="2" s="1"/>
  <c r="AA1968" i="2"/>
  <c r="AE1968" i="2" s="1"/>
  <c r="AA2129" i="2"/>
  <c r="AE2129" i="2" s="1"/>
  <c r="AA2238" i="2"/>
  <c r="AE2238" i="2" s="1"/>
  <c r="AA2108" i="2"/>
  <c r="AE2108" i="2" s="1"/>
  <c r="AA1952" i="2"/>
  <c r="AE1952" i="2" s="1"/>
  <c r="AA1936" i="2"/>
  <c r="AE1936" i="2" s="1"/>
  <c r="AA1920" i="2"/>
  <c r="AE1920" i="2" s="1"/>
  <c r="AA1904" i="2"/>
  <c r="AE1904" i="2" s="1"/>
  <c r="AA1888" i="2"/>
  <c r="AE1888" i="2" s="1"/>
  <c r="AA1872" i="2"/>
  <c r="AE1872" i="2" s="1"/>
  <c r="AA1856" i="2"/>
  <c r="AE1856" i="2" s="1"/>
  <c r="AA1840" i="2"/>
  <c r="AE1840" i="2" s="1"/>
  <c r="AA1824" i="2"/>
  <c r="AE1824" i="2" s="1"/>
  <c r="AA1808" i="2"/>
  <c r="AE1808" i="2" s="1"/>
  <c r="AA1792" i="2"/>
  <c r="AE1792" i="2" s="1"/>
  <c r="AA1776" i="2"/>
  <c r="AE1776" i="2" s="1"/>
  <c r="AA1760" i="2"/>
  <c r="AE1760" i="2" s="1"/>
  <c r="AA1744" i="2"/>
  <c r="AE1744" i="2" s="1"/>
  <c r="AA1728" i="2"/>
  <c r="AE1728" i="2" s="1"/>
  <c r="AA1712" i="2"/>
  <c r="AE1712" i="2" s="1"/>
  <c r="AA1696" i="2"/>
  <c r="AE1696" i="2" s="1"/>
  <c r="AA1671" i="2"/>
  <c r="AE1671" i="2" s="1"/>
  <c r="AA2149" i="2"/>
  <c r="AE2149" i="2" s="1"/>
  <c r="AA1662" i="2"/>
  <c r="AE1662" i="2" s="1"/>
  <c r="AA1629" i="2"/>
  <c r="AE1629" i="2" s="1"/>
  <c r="AA1598" i="2"/>
  <c r="AE1598" i="2" s="1"/>
  <c r="AA1566" i="2"/>
  <c r="AE1566" i="2" s="1"/>
  <c r="AA1534" i="2"/>
  <c r="AE1534" i="2" s="1"/>
  <c r="AA1502" i="2"/>
  <c r="AE1502" i="2" s="1"/>
  <c r="AA1469" i="2"/>
  <c r="AE1469" i="2" s="1"/>
  <c r="AA1438" i="2"/>
  <c r="AE1438" i="2" s="1"/>
  <c r="AA1405" i="2"/>
  <c r="AE1405" i="2" s="1"/>
  <c r="AA1373" i="2"/>
  <c r="AE1373" i="2" s="1"/>
  <c r="AA1341" i="2"/>
  <c r="AE1341" i="2" s="1"/>
  <c r="AA1293" i="2"/>
  <c r="AE1293" i="2" s="1"/>
  <c r="AA1253" i="2"/>
  <c r="AE1253" i="2" s="1"/>
  <c r="AA1211" i="2"/>
  <c r="AE1211" i="2" s="1"/>
  <c r="AA1152" i="2"/>
  <c r="AE1152" i="2" s="1"/>
  <c r="AA2136" i="2"/>
  <c r="AE2136" i="2" s="1"/>
  <c r="AA1638" i="2"/>
  <c r="AE1638" i="2" s="1"/>
  <c r="AA1606" i="2"/>
  <c r="AE1606" i="2" s="1"/>
  <c r="AA1574" i="2"/>
  <c r="AE1574" i="2" s="1"/>
  <c r="AA1541" i="2"/>
  <c r="AE1541" i="2" s="1"/>
  <c r="AA1510" i="2"/>
  <c r="AE1510" i="2" s="1"/>
  <c r="AA1478" i="2"/>
  <c r="AE1478" i="2" s="1"/>
  <c r="AA1445" i="2"/>
  <c r="AE1445" i="2" s="1"/>
  <c r="AA1413" i="2"/>
  <c r="AE1413" i="2" s="1"/>
  <c r="AA1382" i="2"/>
  <c r="AE1382" i="2" s="1"/>
  <c r="AA1350" i="2"/>
  <c r="AE1350" i="2" s="1"/>
  <c r="AA1322" i="2"/>
  <c r="AE1322" i="2" s="1"/>
  <c r="AA1300" i="2"/>
  <c r="AE1300" i="2" s="1"/>
  <c r="AA1273" i="2"/>
  <c r="AE1273" i="2" s="1"/>
  <c r="AA1247" i="2"/>
  <c r="AE1247" i="2" s="1"/>
  <c r="AA1222" i="2"/>
  <c r="AE1222" i="2" s="1"/>
  <c r="AA1194" i="2"/>
  <c r="AE1194" i="2" s="1"/>
  <c r="AA1155" i="2"/>
  <c r="AE1155" i="2" s="1"/>
  <c r="AA1114" i="2"/>
  <c r="AE1114" i="2" s="1"/>
  <c r="AA1157" i="2"/>
  <c r="AE1157" i="2" s="1"/>
  <c r="AA1113" i="2"/>
  <c r="AE1113" i="2" s="1"/>
  <c r="AA878" i="2"/>
  <c r="AE878" i="2" s="1"/>
  <c r="AA955" i="2"/>
  <c r="AE955" i="2" s="1"/>
  <c r="AA919" i="2"/>
  <c r="AE919" i="2" s="1"/>
  <c r="AA879" i="2"/>
  <c r="AE879" i="2" s="1"/>
  <c r="AA1104" i="2"/>
  <c r="AE1104" i="2" s="1"/>
  <c r="AA1088" i="2"/>
  <c r="AE1088" i="2" s="1"/>
  <c r="AA1072" i="2"/>
  <c r="AE1072" i="2" s="1"/>
  <c r="AA1056" i="2"/>
  <c r="AE1056" i="2" s="1"/>
  <c r="AA1040" i="2"/>
  <c r="AE1040" i="2" s="1"/>
  <c r="AA1024" i="2"/>
  <c r="AE1024" i="2" s="1"/>
  <c r="AA1008" i="2"/>
  <c r="AE1008" i="2" s="1"/>
  <c r="AA992" i="2"/>
  <c r="AE992" i="2" s="1"/>
  <c r="AA976" i="2"/>
  <c r="AE976" i="2" s="1"/>
  <c r="AA950" i="2"/>
  <c r="AE950" i="2" s="1"/>
  <c r="AA912" i="2"/>
  <c r="AE912" i="2" s="1"/>
  <c r="AA869" i="2"/>
  <c r="AE869" i="2" s="1"/>
  <c r="AA778" i="2"/>
  <c r="AE778" i="2" s="1"/>
  <c r="AA750" i="2"/>
  <c r="AE750" i="2" s="1"/>
  <c r="AA720" i="2"/>
  <c r="AE720" i="2" s="1"/>
  <c r="AA701" i="2"/>
  <c r="AE701" i="2" s="1"/>
  <c r="AA688" i="2"/>
  <c r="AE688" i="2" s="1"/>
  <c r="AA675" i="2"/>
  <c r="AE675" i="2" s="1"/>
  <c r="AA660" i="2"/>
  <c r="AE660" i="2" s="1"/>
  <c r="AA645" i="2"/>
  <c r="AE645" i="2" s="1"/>
  <c r="AA629" i="2"/>
  <c r="AE629" i="2" s="1"/>
  <c r="AA615" i="2"/>
  <c r="AE615" i="2" s="1"/>
  <c r="AA600" i="2"/>
  <c r="AE600" i="2" s="1"/>
  <c r="AA585" i="2"/>
  <c r="AE585" i="2" s="1"/>
  <c r="AA572" i="2"/>
  <c r="AE572" i="2" s="1"/>
  <c r="AA558" i="2"/>
  <c r="AE558" i="2" s="1"/>
  <c r="AA544" i="2"/>
  <c r="AE544" i="2" s="1"/>
  <c r="AA531" i="2"/>
  <c r="AE531" i="2" s="1"/>
  <c r="AA519" i="2"/>
  <c r="AE519" i="2" s="1"/>
  <c r="AA506" i="2"/>
  <c r="AE506" i="2" s="1"/>
  <c r="AA494" i="2"/>
  <c r="AE494" i="2" s="1"/>
  <c r="AA481" i="2"/>
  <c r="AE481" i="2" s="1"/>
  <c r="AA468" i="2"/>
  <c r="AE468" i="2" s="1"/>
  <c r="AA456" i="2"/>
  <c r="AE456" i="2" s="1"/>
  <c r="AA443" i="2"/>
  <c r="AE443" i="2" s="1"/>
  <c r="AA431" i="2"/>
  <c r="AE431" i="2" s="1"/>
  <c r="AA417" i="2"/>
  <c r="AE417" i="2" s="1"/>
  <c r="AA370" i="2"/>
  <c r="AE370" i="2" s="1"/>
  <c r="AA356" i="2"/>
  <c r="AE356" i="2" s="1"/>
  <c r="AA343" i="2"/>
  <c r="AE343" i="2" s="1"/>
  <c r="AA330" i="2"/>
  <c r="AE330" i="2" s="1"/>
  <c r="AA317" i="2"/>
  <c r="AE317" i="2" s="1"/>
  <c r="AA304" i="2"/>
  <c r="AE304" i="2" s="1"/>
  <c r="AA291" i="2"/>
  <c r="AE291" i="2" s="1"/>
  <c r="AA277" i="2"/>
  <c r="AE277" i="2" s="1"/>
  <c r="AA264" i="2"/>
  <c r="AE264" i="2" s="1"/>
  <c r="AA251" i="2"/>
  <c r="AE251" i="2" s="1"/>
  <c r="AA238" i="2"/>
  <c r="AE238" i="2" s="1"/>
  <c r="AA225" i="2"/>
  <c r="AE225" i="2" s="1"/>
  <c r="AA212" i="2"/>
  <c r="AE212" i="2" s="1"/>
  <c r="AA199" i="2"/>
  <c r="AE199" i="2" s="1"/>
  <c r="AA186" i="2"/>
  <c r="AE186" i="2" s="1"/>
  <c r="AA173" i="2"/>
  <c r="AE173" i="2" s="1"/>
  <c r="AA160" i="2"/>
  <c r="AE160" i="2" s="1"/>
  <c r="AA147" i="2"/>
  <c r="AE147" i="2" s="1"/>
  <c r="AA135" i="2"/>
  <c r="AE135" i="2" s="1"/>
  <c r="AA122" i="2"/>
  <c r="AE122" i="2" s="1"/>
  <c r="AA109" i="2"/>
  <c r="AE109" i="2" s="1"/>
  <c r="AA96" i="2"/>
  <c r="AE96" i="2" s="1"/>
  <c r="AA83" i="2"/>
  <c r="AE83" i="2" s="1"/>
  <c r="AA70" i="2"/>
  <c r="AE70" i="2" s="1"/>
  <c r="AA57" i="2"/>
  <c r="AE57" i="2" s="1"/>
  <c r="AA45" i="2"/>
  <c r="AE45" i="2" s="1"/>
  <c r="AA32" i="2"/>
  <c r="AE32" i="2" s="1"/>
  <c r="AA19" i="2"/>
  <c r="AE19" i="2" s="1"/>
  <c r="AA847" i="2"/>
  <c r="AE847" i="2" s="1"/>
  <c r="AA839" i="2"/>
  <c r="AE839" i="2" s="1"/>
  <c r="AA831" i="2"/>
  <c r="AE831" i="2" s="1"/>
  <c r="AA823" i="2"/>
  <c r="AE823" i="2" s="1"/>
  <c r="AA815" i="2"/>
  <c r="AE815" i="2" s="1"/>
  <c r="AA807" i="2"/>
  <c r="AE807" i="2" s="1"/>
  <c r="AA799" i="2"/>
  <c r="AE799" i="2" s="1"/>
  <c r="AA789" i="2"/>
  <c r="AE789" i="2" s="1"/>
  <c r="AA767" i="2"/>
  <c r="AE767" i="2" s="1"/>
  <c r="AA749" i="2"/>
  <c r="AE749" i="2" s="1"/>
  <c r="AA732" i="2"/>
  <c r="AE732" i="2" s="1"/>
  <c r="AA714" i="2"/>
  <c r="AE714" i="2" s="1"/>
  <c r="AA692" i="2"/>
  <c r="AE692" i="2" s="1"/>
  <c r="AA672" i="2"/>
  <c r="AE672" i="2" s="1"/>
  <c r="AA655" i="2"/>
  <c r="AE655" i="2" s="1"/>
  <c r="AA638" i="2"/>
  <c r="AE638" i="2" s="1"/>
  <c r="AA621" i="2"/>
  <c r="AE621" i="2" s="1"/>
  <c r="AA603" i="2"/>
  <c r="AE603" i="2" s="1"/>
  <c r="AA586" i="2"/>
  <c r="AE586" i="2" s="1"/>
  <c r="AA566" i="2"/>
  <c r="AE566" i="2" s="1"/>
  <c r="AA547" i="2"/>
  <c r="AE547" i="2" s="1"/>
  <c r="AA527" i="2"/>
  <c r="AE527" i="2" s="1"/>
  <c r="AA504" i="2"/>
  <c r="AE504" i="2" s="1"/>
  <c r="AA483" i="2"/>
  <c r="AE483" i="2" s="1"/>
  <c r="AA460" i="2"/>
  <c r="AE460" i="2" s="1"/>
  <c r="AA439" i="2"/>
  <c r="AE439" i="2" s="1"/>
  <c r="AA418" i="2"/>
  <c r="AE418" i="2" s="1"/>
  <c r="AA403" i="2"/>
  <c r="AE403" i="2" s="1"/>
  <c r="AA395" i="2"/>
  <c r="AE395" i="2" s="1"/>
  <c r="AA387" i="2"/>
  <c r="AE387" i="2" s="1"/>
  <c r="AA379" i="2"/>
  <c r="AE379" i="2" s="1"/>
  <c r="AA369" i="2"/>
  <c r="AE369" i="2" s="1"/>
  <c r="AA349" i="2"/>
  <c r="AE349" i="2" s="1"/>
  <c r="AA328" i="2"/>
  <c r="AE328" i="2" s="1"/>
  <c r="AA308" i="2"/>
  <c r="AE308" i="2" s="1"/>
  <c r="AA288" i="2"/>
  <c r="AE288" i="2" s="1"/>
  <c r="AA268" i="2"/>
  <c r="AE268" i="2" s="1"/>
  <c r="AA247" i="2"/>
  <c r="AE247" i="2" s="1"/>
  <c r="AA226" i="2"/>
  <c r="AE226" i="2" s="1"/>
  <c r="AA205" i="2"/>
  <c r="AE205" i="2" s="1"/>
  <c r="AA185" i="2"/>
  <c r="AE185" i="2" s="1"/>
  <c r="AA164" i="2"/>
  <c r="AE164" i="2" s="1"/>
  <c r="AA142" i="2"/>
  <c r="AE142" i="2" s="1"/>
  <c r="AA121" i="2"/>
  <c r="AE121" i="2" s="1"/>
  <c r="AA100" i="2"/>
  <c r="AE100" i="2" s="1"/>
  <c r="AA79" i="2"/>
  <c r="AE79" i="2" s="1"/>
  <c r="AA58" i="2"/>
  <c r="AE58" i="2" s="1"/>
  <c r="AA36" i="2"/>
  <c r="AE36" i="2" s="1"/>
  <c r="AA11" i="2"/>
  <c r="BA6" i="3"/>
  <c r="BG7" i="3"/>
  <c r="BF7" i="3"/>
  <c r="BE7" i="3"/>
  <c r="BD7" i="3"/>
  <c r="BI27" i="1"/>
  <c r="AY8" i="3" s="1"/>
  <c r="BH28" i="1"/>
  <c r="AZ6" i="3"/>
  <c r="BE29" i="3" l="1"/>
  <c r="BE28" i="3"/>
  <c r="BF27" i="3"/>
  <c r="BD26" i="3"/>
  <c r="BE25" i="3"/>
  <c r="BE24" i="3"/>
  <c r="BE23" i="3"/>
  <c r="BD29" i="3"/>
  <c r="BD28" i="3"/>
  <c r="BG29" i="3"/>
  <c r="BG24" i="3"/>
  <c r="BF23" i="3"/>
  <c r="BF29" i="3"/>
  <c r="BA29" i="3" s="1"/>
  <c r="BG27" i="3"/>
  <c r="BG26" i="3"/>
  <c r="BG25" i="3"/>
  <c r="BF24" i="3"/>
  <c r="BD23" i="3"/>
  <c r="BG28" i="3"/>
  <c r="BB28" i="3" s="1"/>
  <c r="BE27" i="3"/>
  <c r="BF26" i="3"/>
  <c r="BA26" i="3" s="1"/>
  <c r="BF25" i="3"/>
  <c r="BD24" i="3"/>
  <c r="BA24" i="3" s="1"/>
  <c r="BF28" i="3"/>
  <c r="BG23" i="3"/>
  <c r="BB23" i="3" s="1"/>
  <c r="AE11" i="2"/>
  <c r="BD27" i="3"/>
  <c r="BE26" i="3"/>
  <c r="AZ26" i="3" s="1"/>
  <c r="BD25" i="3"/>
  <c r="BB25" i="3" s="1"/>
  <c r="BG30" i="3"/>
  <c r="BE30" i="3"/>
  <c r="BD30" i="3"/>
  <c r="BF30" i="3"/>
  <c r="BA7" i="3"/>
  <c r="BI28" i="1"/>
  <c r="AY9" i="3" s="1"/>
  <c r="BH29" i="1"/>
  <c r="BG8" i="3"/>
  <c r="BD8" i="3"/>
  <c r="BF8" i="3"/>
  <c r="BE8" i="3"/>
  <c r="AZ7" i="3"/>
  <c r="BB7" i="3"/>
  <c r="AZ8" i="3" l="1"/>
  <c r="BA30" i="3"/>
  <c r="BB29" i="3"/>
  <c r="AZ27" i="3"/>
  <c r="BA23" i="3"/>
  <c r="BB26" i="3"/>
  <c r="AZ30" i="3"/>
  <c r="BB24" i="3"/>
  <c r="AZ23" i="3"/>
  <c r="BA27" i="3"/>
  <c r="BB30" i="3"/>
  <c r="AP340" i="3"/>
  <c r="F340" i="3"/>
  <c r="AL336" i="3"/>
  <c r="CJ307" i="3"/>
  <c r="CB307" i="3"/>
  <c r="BU307" i="3"/>
  <c r="BL307" i="3"/>
  <c r="CR306" i="3"/>
  <c r="CK306" i="3"/>
  <c r="CB306" i="3"/>
  <c r="BU306" i="3"/>
  <c r="BL306" i="3"/>
  <c r="CR305" i="3"/>
  <c r="CK305" i="3"/>
  <c r="CB305" i="3"/>
  <c r="BU305" i="3"/>
  <c r="BL305" i="3"/>
  <c r="CL304" i="3"/>
  <c r="CF304" i="3"/>
  <c r="BV304" i="3"/>
  <c r="BP304" i="3"/>
  <c r="CL303" i="3"/>
  <c r="CF303" i="3"/>
  <c r="BV303" i="3"/>
  <c r="BP303" i="3"/>
  <c r="CN302" i="3"/>
  <c r="CG302" i="3"/>
  <c r="BX302" i="3"/>
  <c r="BQ302" i="3"/>
  <c r="CN301" i="3"/>
  <c r="CG301" i="3"/>
  <c r="BX301" i="3"/>
  <c r="BQ301" i="3"/>
  <c r="AL340" i="3"/>
  <c r="AL318" i="3" s="1"/>
  <c r="Z337" i="3"/>
  <c r="V336" i="3"/>
  <c r="V314" i="3" s="1"/>
  <c r="CR307" i="3"/>
  <c r="CI307" i="3"/>
  <c r="BZ307" i="3"/>
  <c r="BR307" i="3"/>
  <c r="BJ307" i="3"/>
  <c r="CP306" i="3"/>
  <c r="CH306" i="3"/>
  <c r="BZ306" i="3"/>
  <c r="BR306" i="3"/>
  <c r="BJ306" i="3"/>
  <c r="CP305" i="3"/>
  <c r="CH305" i="3"/>
  <c r="BZ305" i="3"/>
  <c r="BR305" i="3"/>
  <c r="BJ305" i="3"/>
  <c r="CR304" i="3"/>
  <c r="CK304" i="3"/>
  <c r="CB304" i="3"/>
  <c r="BU304" i="3"/>
  <c r="BL304" i="3"/>
  <c r="CR303" i="3"/>
  <c r="CK303" i="3"/>
  <c r="CB303" i="3"/>
  <c r="BU303" i="3"/>
  <c r="BL303" i="3"/>
  <c r="CL302" i="3"/>
  <c r="CF302" i="3"/>
  <c r="BV302" i="3"/>
  <c r="BP302" i="3"/>
  <c r="CL301" i="3"/>
  <c r="CF301" i="3"/>
  <c r="BV301" i="3"/>
  <c r="BP301" i="3"/>
  <c r="V340" i="3"/>
  <c r="V318" i="3" s="1"/>
  <c r="N338" i="3"/>
  <c r="J336" i="3"/>
  <c r="N334" i="3"/>
  <c r="N301" i="3" s="1"/>
  <c r="CH307" i="3"/>
  <c r="BQ307" i="3"/>
  <c r="CN306" i="3"/>
  <c r="BX306" i="3"/>
  <c r="CG305" i="3"/>
  <c r="BQ305" i="3"/>
  <c r="CG304" i="3"/>
  <c r="BQ304" i="3"/>
  <c r="CP303" i="3"/>
  <c r="BZ303" i="3"/>
  <c r="BJ303" i="3"/>
  <c r="CP302" i="3"/>
  <c r="BZ302" i="3"/>
  <c r="BJ302" i="3"/>
  <c r="CK301" i="3"/>
  <c r="BU301" i="3"/>
  <c r="J340" i="3"/>
  <c r="F336" i="3"/>
  <c r="F314" i="3" s="1"/>
  <c r="CD307" i="3"/>
  <c r="BP307" i="3"/>
  <c r="CL306" i="3"/>
  <c r="BV306" i="3"/>
  <c r="CF305" i="3"/>
  <c r="BP305" i="3"/>
  <c r="CP304" i="3"/>
  <c r="BZ304" i="3"/>
  <c r="BJ304" i="3"/>
  <c r="CN303" i="3"/>
  <c r="BX303" i="3"/>
  <c r="CK302" i="3"/>
  <c r="BU302" i="3"/>
  <c r="CH301" i="3"/>
  <c r="BR301" i="3"/>
  <c r="F318" i="3"/>
  <c r="CP307" i="3"/>
  <c r="BX307" i="3"/>
  <c r="CG306" i="3"/>
  <c r="BQ306" i="3"/>
  <c r="CN305" i="3"/>
  <c r="BX305" i="3"/>
  <c r="CN304" i="3"/>
  <c r="BX304" i="3"/>
  <c r="CH303" i="3"/>
  <c r="BR303" i="3"/>
  <c r="CH302" i="3"/>
  <c r="BR302" i="3"/>
  <c r="CR301" i="3"/>
  <c r="CB301" i="3"/>
  <c r="BL301" i="3"/>
  <c r="AP336" i="3"/>
  <c r="AP314" i="3" s="1"/>
  <c r="CF306" i="3"/>
  <c r="BV305" i="3"/>
  <c r="BR304" i="3"/>
  <c r="CN307" i="3"/>
  <c r="BP306" i="3"/>
  <c r="N305" i="3"/>
  <c r="CR302" i="3"/>
  <c r="CP301" i="3"/>
  <c r="BV307" i="3"/>
  <c r="CG303" i="3"/>
  <c r="CB302" i="3"/>
  <c r="BZ301" i="3"/>
  <c r="CH304" i="3"/>
  <c r="BL302" i="3"/>
  <c r="BJ301" i="3"/>
  <c r="BQ303" i="3"/>
  <c r="AL314" i="3"/>
  <c r="CL305" i="3"/>
  <c r="AD337" i="3"/>
  <c r="AD304" i="3" s="1"/>
  <c r="AH335" i="3"/>
  <c r="AH302" i="3" s="1"/>
  <c r="Z340" i="3"/>
  <c r="J307" i="3"/>
  <c r="BM301" i="3"/>
  <c r="CC303" i="3"/>
  <c r="CS303" i="3"/>
  <c r="CI301" i="3"/>
  <c r="BS301" i="3"/>
  <c r="BN301" i="3"/>
  <c r="CJ301" i="3"/>
  <c r="CI302" i="3"/>
  <c r="BS302" i="3"/>
  <c r="BN302" i="3"/>
  <c r="CJ302" i="3"/>
  <c r="CI303" i="3"/>
  <c r="BS303" i="3"/>
  <c r="V303" i="3"/>
  <c r="BT303" i="3"/>
  <c r="CO303" i="3"/>
  <c r="CE304" i="3"/>
  <c r="BO304" i="3"/>
  <c r="BI304" i="3"/>
  <c r="CD304" i="3"/>
  <c r="CM305" i="3"/>
  <c r="BW305" i="3"/>
  <c r="BI305" i="3"/>
  <c r="CD305" i="3"/>
  <c r="CM306" i="3"/>
  <c r="BW306" i="3"/>
  <c r="BY306" i="3"/>
  <c r="CS307" i="3"/>
  <c r="CC307" i="3"/>
  <c r="CA307" i="3"/>
  <c r="BK307" i="3"/>
  <c r="Z307" i="3"/>
  <c r="BY307" i="3"/>
  <c r="AP335" i="3"/>
  <c r="AP313" i="3" s="1"/>
  <c r="R335" i="3"/>
  <c r="R302" i="3" s="1"/>
  <c r="N339" i="3"/>
  <c r="N317" i="3" s="1"/>
  <c r="V339" i="3"/>
  <c r="V317" i="3" s="1"/>
  <c r="R334" i="3"/>
  <c r="R301" i="3" s="1"/>
  <c r="AP325" i="3"/>
  <c r="V325" i="3"/>
  <c r="Z329" i="3"/>
  <c r="F329" i="3"/>
  <c r="AL334" i="3"/>
  <c r="AL301" i="3" s="1"/>
  <c r="N337" i="3"/>
  <c r="AL338" i="3"/>
  <c r="AL316" i="3" s="1"/>
  <c r="AH324" i="3"/>
  <c r="N340" i="3"/>
  <c r="N318" i="3" s="1"/>
  <c r="F337" i="3"/>
  <c r="F326" i="3" s="1"/>
  <c r="J329" i="3"/>
  <c r="AP334" i="3"/>
  <c r="AP338" i="3"/>
  <c r="AP327" i="3" s="1"/>
  <c r="N323" i="3"/>
  <c r="N327" i="3"/>
  <c r="AD340" i="3"/>
  <c r="AD307" i="3" s="1"/>
  <c r="R323" i="3"/>
  <c r="V337" i="3"/>
  <c r="V326" i="3" s="1"/>
  <c r="CS304" i="3"/>
  <c r="BM305" i="3"/>
  <c r="CC305" i="3"/>
  <c r="CC301" i="3"/>
  <c r="Z318" i="3"/>
  <c r="J314" i="3"/>
  <c r="CA301" i="3"/>
  <c r="BY301" i="3"/>
  <c r="CQ302" i="3"/>
  <c r="BK302" i="3"/>
  <c r="CQ303" i="3"/>
  <c r="BK303" i="3"/>
  <c r="BI303" i="3"/>
  <c r="CM304" i="3"/>
  <c r="BT304" i="3"/>
  <c r="CE305" i="3"/>
  <c r="BT305" i="3"/>
  <c r="CE306" i="3"/>
  <c r="BO306" i="3"/>
  <c r="CJ306" i="3"/>
  <c r="CL307" i="3"/>
  <c r="BS307" i="3"/>
  <c r="BN307" i="3"/>
  <c r="CM307" i="3"/>
  <c r="J335" i="3"/>
  <c r="J324" i="3" s="1"/>
  <c r="Z339" i="3"/>
  <c r="Z328" i="3" s="1"/>
  <c r="AL339" i="3"/>
  <c r="AL317" i="3" s="1"/>
  <c r="Z336" i="3"/>
  <c r="Z314" i="3" s="1"/>
  <c r="F334" i="3"/>
  <c r="F312" i="3" s="1"/>
  <c r="F338" i="3"/>
  <c r="F316" i="3" s="1"/>
  <c r="R337" i="3"/>
  <c r="R304" i="3" s="1"/>
  <c r="V328" i="3"/>
  <c r="N336" i="3"/>
  <c r="N325" i="3" s="1"/>
  <c r="N316" i="3"/>
  <c r="AD338" i="3"/>
  <c r="AD327" i="3" s="1"/>
  <c r="BM307" i="3"/>
  <c r="BM302" i="3"/>
  <c r="AP307" i="3"/>
  <c r="AD326" i="3"/>
  <c r="CM301" i="3"/>
  <c r="BW301" i="3"/>
  <c r="CD301" i="3"/>
  <c r="BW302" i="3"/>
  <c r="CD302" i="3"/>
  <c r="CM303" i="3"/>
  <c r="AL303" i="3"/>
  <c r="CJ303" i="3"/>
  <c r="CI304" i="3"/>
  <c r="Z304" i="3"/>
  <c r="CQ305" i="3"/>
  <c r="BK305" i="3"/>
  <c r="CQ306" i="3"/>
  <c r="BK306" i="3"/>
  <c r="BT306" i="3"/>
  <c r="CG307" i="3"/>
  <c r="BO307" i="3"/>
  <c r="BT307" i="3"/>
  <c r="AL328" i="3"/>
  <c r="V335" i="3"/>
  <c r="V313" i="3" s="1"/>
  <c r="AD339" i="3"/>
  <c r="AD317" i="3" s="1"/>
  <c r="F339" i="3"/>
  <c r="F317" i="3" s="1"/>
  <c r="AL325" i="3"/>
  <c r="V329" i="3"/>
  <c r="J334" i="3"/>
  <c r="J323" i="3" s="1"/>
  <c r="J338" i="3"/>
  <c r="J327" i="3" s="1"/>
  <c r="R315" i="3"/>
  <c r="R324" i="3"/>
  <c r="AH337" i="3"/>
  <c r="AH304" i="3" s="1"/>
  <c r="R336" i="3"/>
  <c r="R314" i="3" s="1"/>
  <c r="AL337" i="3"/>
  <c r="AL315" i="3" s="1"/>
  <c r="AD334" i="3"/>
  <c r="AD301" i="3" s="1"/>
  <c r="AH340" i="3"/>
  <c r="AH318" i="3" s="1"/>
  <c r="AP337" i="3"/>
  <c r="AP326" i="3" s="1"/>
  <c r="BM306" i="3"/>
  <c r="BM303" i="3"/>
  <c r="CC306" i="3"/>
  <c r="CS306" i="3"/>
  <c r="AP303" i="3"/>
  <c r="AD312" i="3"/>
  <c r="Z326" i="3"/>
  <c r="J318" i="3"/>
  <c r="AD316" i="3"/>
  <c r="CE301" i="3"/>
  <c r="BO301" i="3"/>
  <c r="BT301" i="3"/>
  <c r="CO301" i="3"/>
  <c r="CE302" i="3"/>
  <c r="BO302" i="3"/>
  <c r="BT302" i="3"/>
  <c r="CO302" i="3"/>
  <c r="CE303" i="3"/>
  <c r="BO303" i="3"/>
  <c r="F303" i="3"/>
  <c r="BY303" i="3"/>
  <c r="CQ304" i="3"/>
  <c r="CA304" i="3"/>
  <c r="BK304" i="3"/>
  <c r="BN304" i="3"/>
  <c r="CJ304" i="3"/>
  <c r="CI305" i="3"/>
  <c r="BS305" i="3"/>
  <c r="BN305" i="3"/>
  <c r="CJ305" i="3"/>
  <c r="CI306" i="3"/>
  <c r="BS306" i="3"/>
  <c r="BI306" i="3"/>
  <c r="CD306" i="3"/>
  <c r="CO307" i="3"/>
  <c r="CQ307" i="3"/>
  <c r="BW307" i="3"/>
  <c r="AL307" i="3"/>
  <c r="BI307" i="3"/>
  <c r="CE307" i="3"/>
  <c r="Z335" i="3"/>
  <c r="Z324" i="3" s="1"/>
  <c r="AL335" i="3"/>
  <c r="AL302" i="3" s="1"/>
  <c r="AP339" i="3"/>
  <c r="AP328" i="3" s="1"/>
  <c r="R339" i="3"/>
  <c r="R306" i="3" s="1"/>
  <c r="R338" i="3"/>
  <c r="R305" i="3" s="1"/>
  <c r="F325" i="3"/>
  <c r="AH329" i="3"/>
  <c r="V334" i="3"/>
  <c r="V312" i="3" s="1"/>
  <c r="V338" i="3"/>
  <c r="V327" i="3" s="1"/>
  <c r="AD336" i="3"/>
  <c r="F328" i="3"/>
  <c r="AD315" i="3"/>
  <c r="AH336" i="3"/>
  <c r="AH314" i="3" s="1"/>
  <c r="J303" i="3"/>
  <c r="CS305" i="3"/>
  <c r="CS301" i="3"/>
  <c r="CQ301" i="3"/>
  <c r="BK301" i="3"/>
  <c r="CA302" i="3"/>
  <c r="BY302" i="3"/>
  <c r="CA303" i="3"/>
  <c r="CD303" i="3"/>
  <c r="BW304" i="3"/>
  <c r="CO304" i="3"/>
  <c r="BO305" i="3"/>
  <c r="CO305" i="3"/>
  <c r="BN306" i="3"/>
  <c r="CK307" i="3"/>
  <c r="V307" i="3"/>
  <c r="AD335" i="3"/>
  <c r="F335" i="3"/>
  <c r="F302" i="3" s="1"/>
  <c r="J325" i="3"/>
  <c r="AL329" i="3"/>
  <c r="Z334" i="3"/>
  <c r="Z323" i="3" s="1"/>
  <c r="Z338" i="3"/>
  <c r="Z327" i="3" s="1"/>
  <c r="AD323" i="3"/>
  <c r="R340" i="3"/>
  <c r="R318" i="3" s="1"/>
  <c r="AH339" i="3"/>
  <c r="AH306" i="3" s="1"/>
  <c r="Z315" i="3"/>
  <c r="J337" i="3"/>
  <c r="J315" i="3" s="1"/>
  <c r="CS302" i="3"/>
  <c r="BM304" i="3"/>
  <c r="CC304" i="3"/>
  <c r="CC302" i="3"/>
  <c r="AP318" i="3"/>
  <c r="BI301" i="3"/>
  <c r="CM302" i="3"/>
  <c r="BI302" i="3"/>
  <c r="BW303" i="3"/>
  <c r="BN303" i="3"/>
  <c r="BS304" i="3"/>
  <c r="BY304" i="3"/>
  <c r="CA305" i="3"/>
  <c r="BY305" i="3"/>
  <c r="CA306" i="3"/>
  <c r="CO306" i="3"/>
  <c r="CF307" i="3"/>
  <c r="F307" i="3"/>
  <c r="N335" i="3"/>
  <c r="N313" i="3" s="1"/>
  <c r="J339" i="3"/>
  <c r="J328" i="3" s="1"/>
  <c r="F315" i="3"/>
  <c r="AP329" i="3"/>
  <c r="AH334" i="3"/>
  <c r="AH338" i="3"/>
  <c r="R328" i="3"/>
  <c r="V324" i="3"/>
  <c r="AD325" i="3"/>
  <c r="R329" i="3"/>
  <c r="AD318" i="3"/>
  <c r="F323" i="3"/>
  <c r="Z302" i="3"/>
  <c r="F313" i="3"/>
  <c r="AL312" i="3"/>
  <c r="AP306" i="3"/>
  <c r="AH341" i="3"/>
  <c r="AH319" i="3" s="1"/>
  <c r="AP341" i="3"/>
  <c r="F306" i="3"/>
  <c r="AH326" i="3"/>
  <c r="CP308" i="3"/>
  <c r="BZ308" i="3"/>
  <c r="BJ308" i="3"/>
  <c r="CK308" i="3"/>
  <c r="BU308" i="3"/>
  <c r="BW308" i="3"/>
  <c r="CJ308" i="3"/>
  <c r="CN308" i="3"/>
  <c r="CI308" i="3"/>
  <c r="CF308" i="3"/>
  <c r="CB308" i="3"/>
  <c r="AH315" i="3"/>
  <c r="N306" i="3"/>
  <c r="AL323" i="3"/>
  <c r="V302" i="3"/>
  <c r="AP316" i="3"/>
  <c r="V323" i="3"/>
  <c r="J302" i="3"/>
  <c r="AH330" i="3"/>
  <c r="N302" i="3"/>
  <c r="N326" i="3"/>
  <c r="J341" i="3"/>
  <c r="F305" i="3"/>
  <c r="R312" i="3"/>
  <c r="BV308" i="3"/>
  <c r="AH308" i="3"/>
  <c r="BQ308" i="3"/>
  <c r="BO308" i="3"/>
  <c r="CA308" i="3"/>
  <c r="BT308" i="3"/>
  <c r="BL308" i="3"/>
  <c r="AP324" i="3"/>
  <c r="V301" i="3"/>
  <c r="Z312" i="3"/>
  <c r="J306" i="3"/>
  <c r="AD328" i="3"/>
  <c r="AP317" i="3"/>
  <c r="AH327" i="3"/>
  <c r="R317" i="3"/>
  <c r="R326" i="3"/>
  <c r="R325" i="3"/>
  <c r="AL305" i="3"/>
  <c r="AP319" i="3"/>
  <c r="N307" i="3"/>
  <c r="N304" i="3"/>
  <c r="Z303" i="3"/>
  <c r="N341" i="3"/>
  <c r="N319" i="3" s="1"/>
  <c r="F327" i="3"/>
  <c r="BN308" i="3"/>
  <c r="BI308" i="3"/>
  <c r="J308" i="3"/>
  <c r="CR308" i="3"/>
  <c r="CQ308" i="3"/>
  <c r="AH323" i="3"/>
  <c r="V316" i="3"/>
  <c r="J330" i="3"/>
  <c r="N324" i="3"/>
  <c r="AD303" i="3"/>
  <c r="R307" i="3"/>
  <c r="AD314" i="3"/>
  <c r="Z306" i="3"/>
  <c r="Z301" i="3"/>
  <c r="R313" i="3"/>
  <c r="J301" i="3"/>
  <c r="AL341" i="3"/>
  <c r="AL330" i="3" s="1"/>
  <c r="R341" i="3"/>
  <c r="R308" i="3" s="1"/>
  <c r="Z316" i="3"/>
  <c r="CL308" i="3"/>
  <c r="CG308" i="3"/>
  <c r="N308" i="3"/>
  <c r="BX308" i="3"/>
  <c r="BS308" i="3"/>
  <c r="V306" i="3"/>
  <c r="J313" i="3"/>
  <c r="AP330" i="3"/>
  <c r="AL327" i="3"/>
  <c r="AP305" i="3"/>
  <c r="R319" i="3"/>
  <c r="AP302" i="3"/>
  <c r="AP312" i="3"/>
  <c r="AP301" i="3"/>
  <c r="F341" i="3"/>
  <c r="F319" i="3" s="1"/>
  <c r="F301" i="3"/>
  <c r="CO308" i="3"/>
  <c r="N328" i="3"/>
  <c r="Z317" i="3"/>
  <c r="J319" i="3"/>
  <c r="AP323" i="3"/>
  <c r="N329" i="3"/>
  <c r="N315" i="3"/>
  <c r="AD324" i="3"/>
  <c r="Z305" i="3"/>
  <c r="R316" i="3"/>
  <c r="J305" i="3"/>
  <c r="V341" i="3"/>
  <c r="V330" i="3" s="1"/>
  <c r="Z341" i="3"/>
  <c r="Z319" i="3" s="1"/>
  <c r="AD341" i="3"/>
  <c r="AD308" i="3" s="1"/>
  <c r="AH305" i="3"/>
  <c r="AD329" i="3"/>
  <c r="F304" i="3"/>
  <c r="AL313" i="3"/>
  <c r="J312" i="3"/>
  <c r="CH308" i="3"/>
  <c r="BR308" i="3"/>
  <c r="CS308" i="3"/>
  <c r="CC308" i="3"/>
  <c r="BM308" i="3"/>
  <c r="CM308" i="3"/>
  <c r="AL308" i="3"/>
  <c r="BP308" i="3"/>
  <c r="BK308" i="3"/>
  <c r="AP308" i="3"/>
  <c r="V308" i="3"/>
  <c r="AH301" i="3"/>
  <c r="V305" i="3"/>
  <c r="AD313" i="3"/>
  <c r="AD306" i="3"/>
  <c r="V319" i="3"/>
  <c r="V315" i="3"/>
  <c r="AD302" i="3"/>
  <c r="J316" i="3"/>
  <c r="AH316" i="3"/>
  <c r="AL324" i="3"/>
  <c r="CD308" i="3"/>
  <c r="BY308" i="3"/>
  <c r="CE308" i="3"/>
  <c r="F308" i="3"/>
  <c r="AH312" i="3"/>
  <c r="V304" i="3"/>
  <c r="R303" i="3"/>
  <c r="Z313" i="3"/>
  <c r="BA25" i="3"/>
  <c r="BB27" i="3"/>
  <c r="AZ24" i="3"/>
  <c r="AZ59" i="3" s="1"/>
  <c r="AZ28" i="3"/>
  <c r="AZ61" i="3"/>
  <c r="BA28" i="3"/>
  <c r="AZ25" i="3"/>
  <c r="AZ29" i="3"/>
  <c r="AZ64" i="3" s="1"/>
  <c r="BI29" i="1"/>
  <c r="AY10" i="3" s="1"/>
  <c r="BH30" i="1"/>
  <c r="BA8" i="3"/>
  <c r="BG9" i="3"/>
  <c r="BD9" i="3"/>
  <c r="BF9" i="3"/>
  <c r="BE9" i="3"/>
  <c r="BB8" i="3"/>
  <c r="BA9" i="3" l="1"/>
  <c r="AD330" i="3"/>
  <c r="R330" i="3"/>
  <c r="J317" i="3"/>
  <c r="AZ60" i="3"/>
  <c r="AZ63" i="3"/>
  <c r="AZ9" i="3"/>
  <c r="F324" i="3"/>
  <c r="Z308" i="3"/>
  <c r="Z330" i="3"/>
  <c r="F330" i="3"/>
  <c r="AL319" i="3"/>
  <c r="N330" i="3"/>
  <c r="J326" i="3"/>
  <c r="N314" i="3"/>
  <c r="AH325" i="3"/>
  <c r="AH317" i="3"/>
  <c r="AH328" i="3"/>
  <c r="J304" i="3"/>
  <c r="AP315" i="3"/>
  <c r="AD305" i="3"/>
  <c r="N312" i="3"/>
  <c r="N303" i="3"/>
  <c r="AZ65" i="3"/>
  <c r="AD319" i="3"/>
  <c r="AL326" i="3"/>
  <c r="R327" i="3"/>
  <c r="AP304" i="3"/>
  <c r="AH307" i="3"/>
  <c r="AH303" i="3"/>
  <c r="AH313" i="3"/>
  <c r="AZ62" i="3"/>
  <c r="AL304" i="3"/>
  <c r="AL306" i="3"/>
  <c r="AZ58" i="3"/>
  <c r="BB9" i="3"/>
  <c r="Z325" i="3"/>
  <c r="BH31" i="1"/>
  <c r="BI30" i="1"/>
  <c r="AY11" i="3" s="1"/>
  <c r="BG10" i="3"/>
  <c r="BE10" i="3"/>
  <c r="BD10" i="3"/>
  <c r="BB10" i="3" s="1"/>
  <c r="BF10" i="3"/>
  <c r="BA10" i="3" l="1"/>
  <c r="AZ10" i="3"/>
  <c r="BG11" i="3"/>
  <c r="BF11" i="3"/>
  <c r="BE11" i="3"/>
  <c r="BD11" i="3"/>
  <c r="BH32" i="1"/>
  <c r="BI31" i="1"/>
  <c r="AY12" i="3" s="1"/>
  <c r="BB11" i="3" l="1"/>
  <c r="BA11" i="3"/>
  <c r="AZ11" i="3"/>
  <c r="BH33" i="1"/>
  <c r="BI32" i="1"/>
  <c r="AY13" i="3" s="1"/>
  <c r="BG12" i="3"/>
  <c r="BD12" i="3"/>
  <c r="BF12" i="3"/>
  <c r="BE12" i="3"/>
  <c r="AZ12" i="3" l="1"/>
  <c r="BA12" i="3"/>
  <c r="BB12" i="3"/>
  <c r="BG13" i="3"/>
  <c r="BD13" i="3"/>
  <c r="BF13" i="3"/>
  <c r="BA13" i="3" s="1"/>
  <c r="BE13" i="3"/>
  <c r="AZ13" i="3" s="1"/>
  <c r="BH34" i="1"/>
  <c r="BI34" i="1" s="1"/>
  <c r="AY15" i="3" s="1"/>
  <c r="BI33" i="1"/>
  <c r="AY14" i="3" s="1"/>
  <c r="BG15" i="3" l="1"/>
  <c r="BF15" i="3"/>
  <c r="BE15" i="3"/>
  <c r="BD15" i="3"/>
  <c r="BG14" i="3"/>
  <c r="BD14" i="3"/>
  <c r="BF14" i="3"/>
  <c r="BE14" i="3"/>
  <c r="BB13" i="3"/>
  <c r="AZ14" i="3" l="1"/>
  <c r="BA14" i="3"/>
  <c r="BB15" i="3"/>
  <c r="AZ15" i="3"/>
  <c r="BE18" i="3"/>
  <c r="BB14" i="3"/>
  <c r="BA15" i="3"/>
  <c r="BE19" i="3"/>
  <c r="BE20" i="3"/>
</calcChain>
</file>

<file path=xl/sharedStrings.xml><?xml version="1.0" encoding="utf-8"?>
<sst xmlns="http://schemas.openxmlformats.org/spreadsheetml/2006/main" count="313" uniqueCount="153">
  <si>
    <t>Date</t>
  </si>
  <si>
    <t>Time</t>
  </si>
  <si>
    <t>Start of Post</t>
  </si>
  <si>
    <t>Type</t>
  </si>
  <si>
    <t>Media</t>
  </si>
  <si>
    <t>Link</t>
  </si>
  <si>
    <t>Reactions</t>
  </si>
  <si>
    <t>Comments</t>
  </si>
  <si>
    <t>Views</t>
  </si>
  <si>
    <t>The first line of each post you post</t>
  </si>
  <si>
    <t>Enter as you post</t>
  </si>
  <si>
    <t>Enter as you post, but this can be edited or added afterwards as the data is still available</t>
  </si>
  <si>
    <t>Update this periodically after posting</t>
  </si>
  <si>
    <t>LinkedIn Post Data</t>
  </si>
  <si>
    <t>Each time you post a post on LinkedIn, add the data below. Each post on a new line.
We'd suggest adding at least the red section when you post, as you can't find that data later on. The yellow sections will be useful to capture when you post, but you could still find that later. The green data will update all the time, so you need to periodically go through your posts and update that for each post until you deem a post too old to continue to update.</t>
  </si>
  <si>
    <t>Image</t>
  </si>
  <si>
    <t>Video</t>
  </si>
  <si>
    <t>In Post</t>
  </si>
  <si>
    <t>In Comments</t>
  </si>
  <si>
    <t>Types</t>
  </si>
  <si>
    <t>Start Month</t>
  </si>
  <si>
    <t>Start Year</t>
  </si>
  <si>
    <t>UK Bank Holidays</t>
  </si>
  <si>
    <t>Day</t>
  </si>
  <si>
    <t>Days</t>
  </si>
  <si>
    <t>Diff 1</t>
  </si>
  <si>
    <t>Diff 2</t>
  </si>
  <si>
    <t>Diff 3</t>
  </si>
  <si>
    <t>New Years Day</t>
  </si>
  <si>
    <t>Mon</t>
  </si>
  <si>
    <t>Please read these notes explaining how to use this spreadsheet</t>
  </si>
  <si>
    <t>Good Friday</t>
  </si>
  <si>
    <t>Tue</t>
  </si>
  <si>
    <t>Easter Monday</t>
  </si>
  <si>
    <t>Wed</t>
  </si>
  <si>
    <t>Editable Cells</t>
  </si>
  <si>
    <t>The yellow background and blue writing usually identifies cells where you can enter or edit information.</t>
  </si>
  <si>
    <t>Early May Bank Holiday</t>
  </si>
  <si>
    <t>Thu</t>
  </si>
  <si>
    <t>Calculated Cells</t>
  </si>
  <si>
    <t>The blue background and yellow writing usually identifies cells which are calculated, and therefore locked.</t>
  </si>
  <si>
    <t>Spring Bank Holiday</t>
  </si>
  <si>
    <t>Fri</t>
  </si>
  <si>
    <t>If you copy and paste data into this spreadsheet (from an internal or external source), ALWAYS use paste VALUES, never normal paste.</t>
  </si>
  <si>
    <t>Summer Bank Holiday</t>
  </si>
  <si>
    <t>Sat</t>
  </si>
  <si>
    <t>Using the drag function is the same as copy and paste, so do not use it.</t>
  </si>
  <si>
    <t>Christmas Day</t>
  </si>
  <si>
    <t>Sun</t>
  </si>
  <si>
    <t>DO not delete or move data or cells. You can use clear contents, or you can use the sort function where there are filters.</t>
  </si>
  <si>
    <t>Boxing Day</t>
  </si>
  <si>
    <t>Please complete the following sections before using this spreadsheet</t>
  </si>
  <si>
    <t>Used Bank Holidays</t>
  </si>
  <si>
    <t>Calculated Bank Holidays</t>
  </si>
  <si>
    <t>If you get stuck, here is a demo video</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</si>
  <si>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TO THE RIGHT ONLY). </t>
  </si>
  <si>
    <t>Bank Holiday Changes</t>
  </si>
  <si>
    <t>Original Bank Holiday</t>
  </si>
  <si>
    <t>New Bank Holiday</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</si>
  <si>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</si>
  <si>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</si>
  <si>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</si>
  <si>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</si>
  <si>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</si>
  <si>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</si>
  <si>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Select</t>
  </si>
  <si>
    <t>YYYY</t>
  </si>
  <si>
    <t>Post Types</t>
  </si>
  <si>
    <t>Your name will be locked. It is like that to ensure protection for this spreadsheet. If it is wrong, please contact us.</t>
  </si>
  <si>
    <t>Your Name</t>
  </si>
  <si>
    <t>Jan</t>
  </si>
  <si>
    <t>Feb</t>
  </si>
  <si>
    <t>Mar</t>
  </si>
  <si>
    <t>Apr</t>
  </si>
  <si>
    <t>May</t>
  </si>
  <si>
    <t>Jun</t>
  </si>
  <si>
    <t>Jul</t>
  </si>
  <si>
    <t>Aug</t>
  </si>
  <si>
    <t>Sep</t>
  </si>
  <si>
    <t>Oct</t>
  </si>
  <si>
    <t>Nov</t>
  </si>
  <si>
    <t>Dec</t>
  </si>
  <si>
    <t>Starting Date</t>
  </si>
  <si>
    <t>Advertising</t>
  </si>
  <si>
    <t>Business Info</t>
  </si>
  <si>
    <t>Funny</t>
  </si>
  <si>
    <t>Personal</t>
  </si>
  <si>
    <t>Provocative</t>
  </si>
  <si>
    <t>Trending</t>
  </si>
  <si>
    <t>Brand</t>
  </si>
  <si>
    <t>Fun</t>
  </si>
  <si>
    <t>Blog Post</t>
  </si>
  <si>
    <t>New Product</t>
  </si>
  <si>
    <t>Month</t>
  </si>
  <si>
    <t>Hour</t>
  </si>
  <si>
    <t>BH</t>
  </si>
  <si>
    <t>SSS10090 - LinkedIn Post Report</t>
  </si>
  <si>
    <t/>
  </si>
  <si>
    <t>No. Posts</t>
  </si>
  <si>
    <t>Average Post</t>
  </si>
  <si>
    <t>00:00</t>
  </si>
  <si>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</si>
  <si>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</si>
  <si>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</si>
  <si>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</si>
  <si>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</si>
  <si>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</si>
  <si>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</si>
  <si>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</si>
  <si>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</si>
  <si>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</si>
  <si>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</si>
  <si>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</si>
  <si>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</si>
  <si>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</si>
  <si>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</si>
  <si>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</si>
  <si>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</si>
  <si>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</si>
  <si>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</si>
  <si>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</si>
  <si>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</si>
  <si>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</si>
  <si>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</si>
  <si>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No Media</t>
  </si>
  <si>
    <t>No Link</t>
  </si>
  <si>
    <t>Comparison Between Time &amp; Type - Average Views per Post</t>
  </si>
  <si>
    <t>Start of</t>
  </si>
  <si>
    <t>Number of Posts</t>
  </si>
  <si>
    <t>Total Number of Posts per Type</t>
  </si>
  <si>
    <t>Hour - Type</t>
  </si>
  <si>
    <t>Comparison Between Time &amp; Type - Average Reactions per Post</t>
  </si>
  <si>
    <t>Comparison Between Time &amp; Type - Average Comments per Post</t>
  </si>
  <si>
    <t>Comparison Between Day &amp; Type - Average Comments per Post</t>
  </si>
  <si>
    <t>Comparison Between Day &amp; Type - Average Views per Post</t>
  </si>
  <si>
    <t>Day - Type</t>
  </si>
  <si>
    <t>Comparison Between Day &amp; Type - Average Reactions per Post</t>
  </si>
  <si>
    <t>Comparison Between Time &amp; Type - Number of Posts Posted</t>
  </si>
  <si>
    <t>Comparison Between Day &amp; Type - Number of Posts Posted</t>
  </si>
  <si>
    <t>Average Reactions per Post</t>
  </si>
  <si>
    <t>Average Comments per Post</t>
  </si>
  <si>
    <t>Engagement %</t>
  </si>
  <si>
    <t>Thanks for trying the LinkedIn Post Report</t>
  </si>
  <si>
    <t>Select the starting month and year, for the starting date of this spreadsheet (it will last for 12 months, and then you'll need to use a new one for the next 12 months, so keep a blank copy handy). If you don't see a starting date in the blue headered cell, you have not selected a valid date.
Then assign up to 10 different types of posts (you can use this list later to assign all posts to a 'type'). This can be any 10 categories to which you would like to assign your future posts.</t>
  </si>
  <si>
    <t>Below you can see the engagement rate (reactions + comments as a percentage of the views) for each post. You can also see where each posts rank based on their engagement rates.</t>
  </si>
  <si>
    <t>Engagement</t>
  </si>
  <si>
    <t>%</t>
  </si>
  <si>
    <t>Rank</t>
  </si>
  <si>
    <t>BONUS Report - Top 15 Posts Based on their Engagement Percentage</t>
  </si>
  <si>
    <t>Posted</t>
  </si>
  <si>
    <t>First 30 characters</t>
  </si>
  <si>
    <t>#</t>
  </si>
  <si>
    <t>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</si>
</sst>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0_ ;[Red]\-#,##0\ "/>
    <numFmt numFmtId="166" formatCode="dddd\,\ dd\ mmmm\ yyyy"/>
    <numFmt numFmtId="167" formatCode="ddd\,\ dd\ mmm\ yyyy"/>
  </numFmts>
  <fonts count="15" x14ac:knownFonts="1">
    <font>
      <sz val="11"/>
      <color theme="1"/>
      <name val="Calibri"/>
      <family val="2"/>
      <scheme val="minor"/>
    </font>
    <font>
      <b/>
      <sz val="11"/>
      <color rgb="FF002060"/>
      <name val="Calibri"/>
      <family val="2"/>
      <scheme val="minor"/>
    </font>
    <font>
      <b/>
      <sz val="20"/>
      <color rgb="FF002060"/>
      <name val="Calibri"/>
      <family val="2"/>
      <scheme val="minor"/>
    </font>
    <font>
      <b/>
      <sz val="8"/>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sz val="11"/>
      <color rgb="FFFFC000"/>
      <name val="Calibri"/>
      <family val="2"/>
      <scheme val="minor"/>
    </font>
    <font>
      <b/>
      <sz val="20"/>
      <color rgb="FFFFC000"/>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b/>
      <sz val="9"/>
      <color rgb="FFFFC000"/>
      <name val="Calibri"/>
      <family val="2"/>
      <scheme val="minor"/>
    </font>
    <font>
      <u/>
      <sz val="11"/>
      <color theme="10"/>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206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319">
    <xf numFmtId="0" fontId="0" fillId="0" borderId="0" xfId="0"/>
    <xf numFmtId="0" fontId="0" fillId="0" borderId="0" xfId="0" applyAlignment="1" applyProtection="1">
      <alignment shrinkToFit="1"/>
      <protection hidden="1"/>
    </xf>
    <xf numFmtId="0" fontId="1" fillId="2" borderId="1"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0" fillId="3" borderId="0" xfId="0" applyFill="1" applyAlignment="1" applyProtection="1">
      <alignment shrinkToFit="1"/>
      <protection hidden="1"/>
    </xf>
    <xf numFmtId="0" fontId="1" fillId="2" borderId="4" xfId="0" applyFont="1" applyFill="1" applyBorder="1" applyAlignment="1" applyProtection="1">
      <alignment horizontal="center" shrinkToFit="1"/>
      <protection locked="0"/>
    </xf>
    <xf numFmtId="0" fontId="1" fillId="2" borderId="5" xfId="0" applyFont="1" applyFill="1" applyBorder="1" applyAlignment="1" applyProtection="1">
      <alignment horizontal="center" shrinkToFit="1"/>
      <protection locked="0"/>
    </xf>
    <xf numFmtId="0" fontId="1" fillId="2" borderId="6" xfId="0" applyFont="1" applyFill="1" applyBorder="1" applyAlignment="1" applyProtection="1">
      <alignment horizontal="center" shrinkToFit="1"/>
      <protection locked="0"/>
    </xf>
    <xf numFmtId="164" fontId="0" fillId="0" borderId="1" xfId="0" applyNumberFormat="1" applyBorder="1" applyAlignment="1" applyProtection="1">
      <alignment horizontal="center" shrinkToFit="1"/>
      <protection locked="0"/>
    </xf>
    <xf numFmtId="20" fontId="0" fillId="0" borderId="2" xfId="0" applyNumberFormat="1" applyBorder="1" applyAlignment="1" applyProtection="1">
      <alignment shrinkToFit="1"/>
      <protection locked="0"/>
    </xf>
    <xf numFmtId="0" fontId="0" fillId="0" borderId="2" xfId="0" applyBorder="1" applyAlignment="1" applyProtection="1">
      <alignment horizontal="center" shrinkToFit="1"/>
      <protection locked="0"/>
    </xf>
    <xf numFmtId="165" fontId="0" fillId="0" borderId="2" xfId="0" applyNumberFormat="1" applyBorder="1" applyAlignment="1" applyProtection="1">
      <alignment horizontal="right" shrinkToFit="1"/>
      <protection locked="0"/>
    </xf>
    <xf numFmtId="165" fontId="0" fillId="0" borderId="3" xfId="0" applyNumberFormat="1" applyBorder="1" applyAlignment="1" applyProtection="1">
      <alignment horizontal="right" shrinkToFit="1"/>
      <protection locked="0"/>
    </xf>
    <xf numFmtId="164" fontId="0" fillId="0" borderId="7" xfId="0" applyNumberFormat="1" applyBorder="1" applyAlignment="1" applyProtection="1">
      <alignment horizontal="center" shrinkToFit="1"/>
      <protection locked="0"/>
    </xf>
    <xf numFmtId="20" fontId="0" fillId="0" borderId="0" xfId="0" applyNumberFormat="1" applyBorder="1" applyAlignment="1" applyProtection="1">
      <alignment shrinkToFit="1"/>
      <protection locked="0"/>
    </xf>
    <xf numFmtId="0" fontId="0" fillId="0" borderId="0" xfId="0" applyBorder="1" applyAlignment="1" applyProtection="1">
      <alignment horizontal="center" shrinkToFit="1"/>
      <protection locked="0"/>
    </xf>
    <xf numFmtId="165" fontId="0" fillId="0" borderId="0" xfId="0" applyNumberFormat="1" applyBorder="1" applyAlignment="1" applyProtection="1">
      <alignment horizontal="right" shrinkToFit="1"/>
      <protection locked="0"/>
    </xf>
    <xf numFmtId="165" fontId="0" fillId="0" borderId="8" xfId="0" applyNumberFormat="1" applyBorder="1" applyAlignment="1" applyProtection="1">
      <alignment horizontal="right" shrinkToFit="1"/>
      <protection locked="0"/>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6" fillId="0" borderId="0" xfId="0" applyFont="1" applyAlignment="1" applyProtection="1">
      <alignment horizontal="center" shrinkToFit="1"/>
      <protection hidden="1"/>
    </xf>
    <xf numFmtId="0" fontId="0" fillId="3" borderId="0" xfId="0" applyFill="1" applyAlignment="1" applyProtection="1">
      <alignment horizontal="center" shrinkToFit="1"/>
      <protection hidden="1"/>
    </xf>
    <xf numFmtId="0" fontId="0" fillId="0" borderId="1" xfId="0" applyBorder="1" applyAlignment="1" applyProtection="1">
      <alignment horizontal="left" shrinkToFit="1"/>
      <protection locked="0"/>
    </xf>
    <xf numFmtId="0" fontId="0" fillId="0" borderId="3" xfId="0" applyBorder="1" applyAlignment="1" applyProtection="1">
      <alignment horizontal="center" shrinkToFit="1"/>
      <protection locked="0"/>
    </xf>
    <xf numFmtId="0" fontId="0" fillId="0" borderId="7" xfId="0" applyBorder="1" applyAlignment="1" applyProtection="1">
      <alignment horizontal="left" shrinkToFit="1"/>
      <protection locked="0"/>
    </xf>
    <xf numFmtId="0" fontId="0" fillId="0" borderId="8" xfId="0" applyBorder="1" applyAlignment="1" applyProtection="1">
      <alignment horizontal="center" shrinkToFit="1"/>
      <protection locked="0"/>
    </xf>
    <xf numFmtId="0" fontId="5" fillId="0" borderId="0" xfId="0" applyFont="1" applyAlignment="1" applyProtection="1">
      <alignment horizontal="center" shrinkToFit="1"/>
      <protection hidden="1"/>
    </xf>
    <xf numFmtId="0" fontId="0" fillId="0" borderId="13" xfId="0" applyBorder="1" applyAlignment="1" applyProtection="1">
      <alignment shrinkToFit="1"/>
      <protection hidden="1"/>
    </xf>
    <xf numFmtId="166" fontId="5" fillId="0" borderId="13" xfId="0" applyNumberFormat="1" applyFont="1" applyBorder="1" applyAlignment="1" applyProtection="1">
      <alignment horizontal="center" shrinkToFit="1"/>
      <protection hidden="1"/>
    </xf>
    <xf numFmtId="166" fontId="5" fillId="0" borderId="0" xfId="0" applyNumberFormat="1" applyFont="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0" fontId="0" fillId="0" borderId="14" xfId="0" applyBorder="1" applyAlignment="1" applyProtection="1">
      <alignment shrinkToFit="1"/>
      <protection hidden="1"/>
    </xf>
    <xf numFmtId="166" fontId="5" fillId="0" borderId="14" xfId="0" applyNumberFormat="1" applyFon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0" fontId="0" fillId="0" borderId="15" xfId="0" applyBorder="1" applyAlignment="1" applyProtection="1">
      <alignment shrinkToFit="1"/>
      <protection hidden="1"/>
    </xf>
    <xf numFmtId="166" fontId="5" fillId="0" borderId="15" xfId="0" applyNumberFormat="1"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0" fontId="5" fillId="0" borderId="12" xfId="0" applyFont="1" applyBorder="1" applyAlignment="1" applyProtection="1">
      <alignment horizontal="center" shrinkToFit="1"/>
      <protection hidden="1"/>
    </xf>
    <xf numFmtId="0" fontId="0" fillId="0" borderId="0" xfId="0" applyAlignment="1" applyProtection="1">
      <alignment vertical="top" shrinkToFit="1"/>
      <protection hidden="1"/>
    </xf>
    <xf numFmtId="166" fontId="0" fillId="0" borderId="13" xfId="0" applyNumberFormat="1" applyBorder="1" applyAlignment="1" applyProtection="1">
      <alignment horizontal="center" shrinkToFit="1"/>
      <protection hidden="1"/>
    </xf>
    <xf numFmtId="166" fontId="0" fillId="0" borderId="14" xfId="0" applyNumberFormat="1" applyBorder="1" applyAlignment="1" applyProtection="1">
      <alignment horizontal="center" shrinkToFit="1"/>
      <protection hidden="1"/>
    </xf>
    <xf numFmtId="0" fontId="0" fillId="3" borderId="0" xfId="0" applyFill="1" applyAlignment="1" applyProtection="1">
      <alignment vertical="top" shrinkToFit="1"/>
      <protection hidden="1"/>
    </xf>
    <xf numFmtId="0" fontId="0" fillId="3" borderId="0" xfId="0" applyFill="1" applyAlignment="1" applyProtection="1">
      <alignment horizontal="center" vertical="top" shrinkToFit="1"/>
      <protection hidden="1"/>
    </xf>
    <xf numFmtId="166" fontId="0" fillId="0" borderId="15" xfId="0" applyNumberFormat="1" applyBorder="1" applyAlignment="1" applyProtection="1">
      <alignment horizontal="center" shrinkToFit="1"/>
      <protection hidden="1"/>
    </xf>
    <xf numFmtId="0" fontId="0" fillId="0" borderId="14" xfId="0" applyBorder="1" applyAlignment="1" applyProtection="1">
      <alignment horizontal="center" vertical="top" shrinkToFit="1"/>
      <protection hidden="1"/>
    </xf>
    <xf numFmtId="0" fontId="0" fillId="0" borderId="13"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15" xfId="0"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165" fontId="0" fillId="0" borderId="13" xfId="0" applyNumberFormat="1" applyBorder="1" applyAlignment="1" applyProtection="1">
      <alignment horizontal="center" shrinkToFit="1"/>
      <protection hidden="1"/>
    </xf>
    <xf numFmtId="165" fontId="0" fillId="0" borderId="1" xfId="0" applyNumberFormat="1" applyBorder="1" applyAlignment="1" applyProtection="1">
      <alignment horizontal="right" shrinkToFit="1"/>
      <protection hidden="1"/>
    </xf>
    <xf numFmtId="165" fontId="0" fillId="0" borderId="2" xfId="0" applyNumberFormat="1" applyBorder="1" applyAlignment="1" applyProtection="1">
      <alignment horizontal="right" shrinkToFit="1"/>
      <protection hidden="1"/>
    </xf>
    <xf numFmtId="165" fontId="0" fillId="0" borderId="3" xfId="0" applyNumberFormat="1" applyBorder="1" applyAlignment="1" applyProtection="1">
      <alignment horizontal="right" shrinkToFit="1"/>
      <protection hidden="1"/>
    </xf>
    <xf numFmtId="165" fontId="0" fillId="0" borderId="14" xfId="0" applyNumberFormat="1" applyBorder="1" applyAlignment="1" applyProtection="1">
      <alignment horizontal="center" shrinkToFit="1"/>
      <protection hidden="1"/>
    </xf>
    <xf numFmtId="165" fontId="0" fillId="0" borderId="7" xfId="0" applyNumberFormat="1" applyBorder="1" applyAlignment="1" applyProtection="1">
      <alignment horizontal="right" shrinkToFit="1"/>
      <protection hidden="1"/>
    </xf>
    <xf numFmtId="165" fontId="0" fillId="0" borderId="0" xfId="0" applyNumberFormat="1" applyBorder="1" applyAlignment="1" applyProtection="1">
      <alignment horizontal="right" shrinkToFit="1"/>
      <protection hidden="1"/>
    </xf>
    <xf numFmtId="165" fontId="0" fillId="0" borderId="8" xfId="0" applyNumberFormat="1" applyBorder="1" applyAlignment="1" applyProtection="1">
      <alignment horizontal="right" shrinkToFit="1"/>
      <protection hidden="1"/>
    </xf>
    <xf numFmtId="165" fontId="0" fillId="0" borderId="15" xfId="0" applyNumberFormat="1" applyBorder="1" applyAlignment="1" applyProtection="1">
      <alignment horizontal="center" shrinkToFit="1"/>
      <protection hidden="1"/>
    </xf>
    <xf numFmtId="165" fontId="0" fillId="0" borderId="4" xfId="0" applyNumberFormat="1" applyBorder="1" applyAlignment="1" applyProtection="1">
      <alignment horizontal="right" shrinkToFit="1"/>
      <protection hidden="1"/>
    </xf>
    <xf numFmtId="165" fontId="0" fillId="0" borderId="5" xfId="0" applyNumberFormat="1" applyBorder="1" applyAlignment="1" applyProtection="1">
      <alignment horizontal="right" shrinkToFit="1"/>
      <protection hidden="1"/>
    </xf>
    <xf numFmtId="165" fontId="0" fillId="0" borderId="6" xfId="0" applyNumberFormat="1" applyBorder="1" applyAlignment="1" applyProtection="1">
      <alignment horizontal="right" shrinkToFit="1"/>
      <protection hidden="1"/>
    </xf>
    <xf numFmtId="0" fontId="5" fillId="0" borderId="0" xfId="0" applyFont="1" applyAlignment="1" applyProtection="1">
      <alignment horizontal="right" shrinkToFit="1"/>
      <protection hidden="1"/>
    </xf>
    <xf numFmtId="165" fontId="0" fillId="0" borderId="13" xfId="0" applyNumberFormat="1" applyBorder="1" applyAlignment="1" applyProtection="1">
      <alignment horizontal="right" shrinkToFit="1"/>
      <protection hidden="1"/>
    </xf>
    <xf numFmtId="165" fontId="0" fillId="0" borderId="14" xfId="0" applyNumberFormat="1" applyBorder="1" applyAlignment="1" applyProtection="1">
      <alignment horizontal="right" shrinkToFit="1"/>
      <protection hidden="1"/>
    </xf>
    <xf numFmtId="165" fontId="0" fillId="0" borderId="15" xfId="0" applyNumberFormat="1" applyBorder="1" applyAlignment="1" applyProtection="1">
      <alignment horizontal="right" shrinkToFit="1"/>
      <protection hidden="1"/>
    </xf>
    <xf numFmtId="0" fontId="0" fillId="0" borderId="13" xfId="0" applyFont="1" applyBorder="1" applyAlignment="1" applyProtection="1">
      <alignment horizontal="center" shrinkToFit="1"/>
      <protection hidden="1"/>
    </xf>
    <xf numFmtId="0" fontId="0" fillId="0" borderId="14" xfId="0" applyFont="1" applyBorder="1" applyAlignment="1" applyProtection="1">
      <alignment horizontal="center" shrinkToFit="1"/>
      <protection hidden="1"/>
    </xf>
    <xf numFmtId="0" fontId="0" fillId="0" borderId="15" xfId="0" applyFont="1" applyBorder="1" applyAlignment="1" applyProtection="1">
      <alignment horizontal="center" shrinkToFit="1"/>
      <protection hidden="1"/>
    </xf>
    <xf numFmtId="0" fontId="0" fillId="0" borderId="1" xfId="0" applyBorder="1" applyAlignment="1" applyProtection="1">
      <alignment horizontal="right" shrinkToFit="1"/>
      <protection hidden="1"/>
    </xf>
    <xf numFmtId="0" fontId="0" fillId="0" borderId="2" xfId="0" applyBorder="1" applyAlignment="1" applyProtection="1">
      <alignment horizontal="right" shrinkToFit="1"/>
      <protection hidden="1"/>
    </xf>
    <xf numFmtId="0" fontId="0" fillId="0" borderId="3" xfId="0" applyBorder="1" applyAlignment="1" applyProtection="1">
      <alignment horizontal="right" shrinkToFit="1"/>
      <protection hidden="1"/>
    </xf>
    <xf numFmtId="0" fontId="0" fillId="0" borderId="7" xfId="0" applyBorder="1" applyAlignment="1" applyProtection="1">
      <alignment horizontal="right" shrinkToFit="1"/>
      <protection hidden="1"/>
    </xf>
    <xf numFmtId="0" fontId="0" fillId="0" borderId="0" xfId="0" applyBorder="1" applyAlignment="1" applyProtection="1">
      <alignment horizontal="right" shrinkToFit="1"/>
      <protection hidden="1"/>
    </xf>
    <xf numFmtId="0" fontId="0" fillId="0" borderId="8" xfId="0" applyBorder="1" applyAlignment="1" applyProtection="1">
      <alignment horizontal="right" shrinkToFit="1"/>
      <protection hidden="1"/>
    </xf>
    <xf numFmtId="0" fontId="0" fillId="0" borderId="4" xfId="0" applyBorder="1" applyAlignment="1" applyProtection="1">
      <alignment horizontal="right" shrinkToFit="1"/>
      <protection hidden="1"/>
    </xf>
    <xf numFmtId="0" fontId="0" fillId="0" borderId="5" xfId="0" applyBorder="1" applyAlignment="1" applyProtection="1">
      <alignment horizontal="right" shrinkToFit="1"/>
      <protection hidden="1"/>
    </xf>
    <xf numFmtId="0" fontId="0" fillId="0" borderId="6" xfId="0" applyBorder="1" applyAlignment="1" applyProtection="1">
      <alignment horizontal="right" shrinkToFit="1"/>
      <protection hidden="1"/>
    </xf>
    <xf numFmtId="10" fontId="0" fillId="0" borderId="13" xfId="0" applyNumberFormat="1" applyBorder="1" applyAlignment="1" applyProtection="1">
      <alignment horizontal="right" shrinkToFit="1"/>
      <protection hidden="1"/>
    </xf>
    <xf numFmtId="10" fontId="0" fillId="0" borderId="14" xfId="0" applyNumberFormat="1" applyBorder="1" applyAlignment="1" applyProtection="1">
      <alignment horizontal="right" shrinkToFit="1"/>
      <protection hidden="1"/>
    </xf>
    <xf numFmtId="10" fontId="0" fillId="0" borderId="15" xfId="0" applyNumberFormat="1" applyBorder="1" applyAlignment="1" applyProtection="1">
      <alignment horizontal="right" shrinkToFit="1"/>
      <protection hidden="1"/>
    </xf>
    <xf numFmtId="0" fontId="0" fillId="3" borderId="0" xfId="0" applyFill="1" applyBorder="1" applyAlignment="1" applyProtection="1">
      <alignment shrinkToFit="1"/>
      <protection hidden="1"/>
    </xf>
    <xf numFmtId="0" fontId="0" fillId="3" borderId="1" xfId="0" applyFill="1" applyBorder="1" applyAlignment="1" applyProtection="1">
      <alignment shrinkToFit="1"/>
      <protection hidden="1"/>
    </xf>
    <xf numFmtId="0" fontId="0" fillId="3" borderId="2" xfId="0" applyFill="1" applyBorder="1" applyAlignment="1" applyProtection="1">
      <alignment shrinkToFit="1"/>
      <protection hidden="1"/>
    </xf>
    <xf numFmtId="0" fontId="0" fillId="3" borderId="3" xfId="0" applyFill="1" applyBorder="1" applyAlignment="1" applyProtection="1">
      <alignment shrinkToFit="1"/>
      <protection hidden="1"/>
    </xf>
    <xf numFmtId="0" fontId="0" fillId="3" borderId="7" xfId="0" applyFill="1" applyBorder="1" applyAlignment="1" applyProtection="1">
      <alignment shrinkToFit="1"/>
      <protection hidden="1"/>
    </xf>
    <xf numFmtId="0" fontId="0" fillId="3" borderId="8" xfId="0" applyFill="1" applyBorder="1" applyAlignment="1" applyProtection="1">
      <alignment shrinkToFit="1"/>
      <protection hidden="1"/>
    </xf>
    <xf numFmtId="0" fontId="0" fillId="3" borderId="4" xfId="0" applyFill="1" applyBorder="1" applyAlignment="1" applyProtection="1">
      <alignment shrinkToFit="1"/>
      <protection hidden="1"/>
    </xf>
    <xf numFmtId="0" fontId="0" fillId="3" borderId="5" xfId="0" applyFill="1" applyBorder="1" applyAlignment="1" applyProtection="1">
      <alignment shrinkToFit="1"/>
      <protection hidden="1"/>
    </xf>
    <xf numFmtId="0" fontId="0" fillId="3" borderId="6" xfId="0" applyFill="1" applyBorder="1" applyAlignment="1" applyProtection="1">
      <alignment shrinkToFit="1"/>
      <protection hidden="1"/>
    </xf>
    <xf numFmtId="164" fontId="0" fillId="10" borderId="1" xfId="0" applyNumberFormat="1" applyFill="1" applyBorder="1" applyAlignment="1" applyProtection="1">
      <alignment horizontal="center" shrinkToFit="1"/>
      <protection hidden="1"/>
    </xf>
    <xf numFmtId="20" fontId="0" fillId="10" borderId="2" xfId="0" applyNumberFormat="1" applyFill="1" applyBorder="1" applyAlignment="1" applyProtection="1">
      <alignment shrinkToFit="1"/>
      <protection hidden="1"/>
    </xf>
    <xf numFmtId="0" fontId="0" fillId="10" borderId="1" xfId="0" applyFill="1" applyBorder="1" applyAlignment="1" applyProtection="1">
      <alignment horizontal="left" shrinkToFit="1"/>
      <protection hidden="1"/>
    </xf>
    <xf numFmtId="0" fontId="0" fillId="10" borderId="2" xfId="0" applyFill="1" applyBorder="1" applyAlignment="1" applyProtection="1">
      <alignment horizontal="center" shrinkToFit="1"/>
      <protection hidden="1"/>
    </xf>
    <xf numFmtId="0" fontId="0" fillId="10" borderId="3" xfId="0" applyFill="1" applyBorder="1" applyAlignment="1" applyProtection="1">
      <alignment horizontal="center" shrinkToFit="1"/>
      <protection hidden="1"/>
    </xf>
    <xf numFmtId="165" fontId="0" fillId="10" borderId="2" xfId="0" applyNumberFormat="1" applyFill="1" applyBorder="1" applyAlignment="1" applyProtection="1">
      <alignment horizontal="right" shrinkToFit="1"/>
      <protection hidden="1"/>
    </xf>
    <xf numFmtId="165" fontId="0" fillId="10" borderId="3" xfId="0" applyNumberFormat="1" applyFill="1" applyBorder="1" applyAlignment="1" applyProtection="1">
      <alignment horizontal="right" shrinkToFit="1"/>
      <protection hidden="1"/>
    </xf>
    <xf numFmtId="164" fontId="0" fillId="10" borderId="7" xfId="0" applyNumberFormat="1" applyFill="1" applyBorder="1" applyAlignment="1" applyProtection="1">
      <alignment horizontal="center" shrinkToFit="1"/>
      <protection hidden="1"/>
    </xf>
    <xf numFmtId="20" fontId="0" fillId="10" borderId="0" xfId="0" applyNumberFormat="1" applyFill="1" applyBorder="1" applyAlignment="1" applyProtection="1">
      <alignment shrinkToFit="1"/>
      <protection hidden="1"/>
    </xf>
    <xf numFmtId="0" fontId="0" fillId="10" borderId="7" xfId="0" applyFill="1" applyBorder="1" applyAlignment="1" applyProtection="1">
      <alignment horizontal="left" shrinkToFit="1"/>
      <protection hidden="1"/>
    </xf>
    <xf numFmtId="0" fontId="0" fillId="10" borderId="0" xfId="0" applyFill="1" applyBorder="1" applyAlignment="1" applyProtection="1">
      <alignment horizontal="center" shrinkToFit="1"/>
      <protection hidden="1"/>
    </xf>
    <xf numFmtId="0" fontId="0" fillId="10" borderId="8" xfId="0" applyFill="1" applyBorder="1" applyAlignment="1" applyProtection="1">
      <alignment horizontal="center" shrinkToFit="1"/>
      <protection hidden="1"/>
    </xf>
    <xf numFmtId="165" fontId="0" fillId="10" borderId="0" xfId="0" applyNumberFormat="1" applyFill="1" applyBorder="1" applyAlignment="1" applyProtection="1">
      <alignment horizontal="right" shrinkToFit="1"/>
      <protection hidden="1"/>
    </xf>
    <xf numFmtId="165" fontId="0" fillId="10" borderId="8" xfId="0" applyNumberFormat="1" applyFill="1" applyBorder="1" applyAlignment="1" applyProtection="1">
      <alignment horizontal="right" shrinkToFit="1"/>
      <protection hidden="1"/>
    </xf>
    <xf numFmtId="164" fontId="0" fillId="10" borderId="4" xfId="0" applyNumberFormat="1" applyFill="1" applyBorder="1" applyAlignment="1" applyProtection="1">
      <alignment horizontal="center" shrinkToFit="1"/>
      <protection hidden="1"/>
    </xf>
    <xf numFmtId="20" fontId="0" fillId="10" borderId="5" xfId="0" applyNumberFormat="1" applyFill="1" applyBorder="1" applyAlignment="1" applyProtection="1">
      <alignment shrinkToFit="1"/>
      <protection hidden="1"/>
    </xf>
    <xf numFmtId="0" fontId="0" fillId="10" borderId="4" xfId="0" applyFill="1" applyBorder="1" applyAlignment="1" applyProtection="1">
      <alignment horizontal="left" shrinkToFit="1"/>
      <protection hidden="1"/>
    </xf>
    <xf numFmtId="0" fontId="0" fillId="10" borderId="5" xfId="0" applyFill="1" applyBorder="1" applyAlignment="1" applyProtection="1">
      <alignment horizontal="center" shrinkToFit="1"/>
      <protection hidden="1"/>
    </xf>
    <xf numFmtId="0" fontId="0" fillId="10" borderId="6" xfId="0" applyFill="1" applyBorder="1" applyAlignment="1" applyProtection="1">
      <alignment horizontal="center" shrinkToFit="1"/>
      <protection hidden="1"/>
    </xf>
    <xf numFmtId="165" fontId="0" fillId="10" borderId="5" xfId="0" applyNumberFormat="1" applyFill="1" applyBorder="1" applyAlignment="1" applyProtection="1">
      <alignment horizontal="right" shrinkToFit="1"/>
      <protection hidden="1"/>
    </xf>
    <xf numFmtId="165" fontId="0" fillId="10" borderId="6" xfId="0" applyNumberFormat="1" applyFill="1" applyBorder="1" applyAlignment="1" applyProtection="1">
      <alignment horizontal="right" shrinkToFit="1"/>
      <protection hidden="1"/>
    </xf>
    <xf numFmtId="0" fontId="3" fillId="3" borderId="0" xfId="0" applyFont="1" applyFill="1" applyAlignment="1" applyProtection="1">
      <alignment horizontal="center" shrinkToFit="1"/>
      <protection hidden="1"/>
    </xf>
    <xf numFmtId="0" fontId="7" fillId="8" borderId="13" xfId="0" applyFont="1" applyFill="1" applyBorder="1" applyAlignment="1" applyProtection="1">
      <alignment horizontal="center" shrinkToFit="1"/>
      <protection hidden="1"/>
    </xf>
    <xf numFmtId="0" fontId="7" fillId="8" borderId="15" xfId="0" applyFont="1" applyFill="1" applyBorder="1" applyAlignment="1" applyProtection="1">
      <alignment horizontal="center" shrinkToFit="1"/>
      <protection hidden="1"/>
    </xf>
    <xf numFmtId="10" fontId="0" fillId="0" borderId="13" xfId="0" applyNumberFormat="1" applyBorder="1" applyAlignment="1" applyProtection="1">
      <alignment horizontal="center" shrinkToFit="1"/>
      <protection hidden="1"/>
    </xf>
    <xf numFmtId="10" fontId="0" fillId="0" borderId="14" xfId="0" applyNumberFormat="1" applyBorder="1" applyAlignment="1" applyProtection="1">
      <alignment horizontal="center" shrinkToFit="1"/>
      <protection hidden="1"/>
    </xf>
    <xf numFmtId="10" fontId="0" fillId="0" borderId="15" xfId="0" applyNumberFormat="1" applyBorder="1" applyAlignment="1" applyProtection="1">
      <alignment horizontal="center" shrinkToFit="1"/>
      <protection hidden="1"/>
    </xf>
    <xf numFmtId="0" fontId="0" fillId="0" borderId="7"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8" xfId="0" applyFill="1" applyBorder="1" applyAlignment="1" applyProtection="1">
      <alignment horizontal="center" shrinkToFit="1"/>
      <protection locked="0"/>
    </xf>
    <xf numFmtId="0" fontId="3" fillId="3" borderId="1" xfId="0" applyFont="1" applyFill="1" applyBorder="1" applyAlignment="1" applyProtection="1">
      <alignment horizontal="left" vertical="center" wrapText="1"/>
      <protection hidden="1"/>
    </xf>
    <xf numFmtId="0" fontId="3" fillId="3" borderId="2" xfId="0" applyFont="1" applyFill="1" applyBorder="1" applyAlignment="1" applyProtection="1">
      <alignment horizontal="left" vertical="center" wrapText="1"/>
      <protection hidden="1"/>
    </xf>
    <xf numFmtId="0" fontId="3" fillId="3" borderId="3" xfId="0" applyFont="1" applyFill="1" applyBorder="1" applyAlignment="1" applyProtection="1">
      <alignment horizontal="left" vertical="center" wrapText="1"/>
      <protection hidden="1"/>
    </xf>
    <xf numFmtId="0" fontId="3" fillId="3" borderId="7" xfId="0" applyFont="1" applyFill="1" applyBorder="1" applyAlignment="1" applyProtection="1">
      <alignment horizontal="left" vertical="center" wrapText="1"/>
      <protection hidden="1"/>
    </xf>
    <xf numFmtId="0" fontId="3" fillId="3" borderId="0" xfId="0" applyFont="1" applyFill="1" applyBorder="1" applyAlignment="1" applyProtection="1">
      <alignment horizontal="left" vertical="center" wrapText="1"/>
      <protection hidden="1"/>
    </xf>
    <xf numFmtId="0" fontId="3" fillId="3" borderId="8" xfId="0" applyFont="1" applyFill="1" applyBorder="1" applyAlignment="1" applyProtection="1">
      <alignment horizontal="left" vertical="center" wrapText="1"/>
      <protection hidden="1"/>
    </xf>
    <xf numFmtId="0" fontId="3" fillId="3" borderId="4" xfId="0" applyFont="1" applyFill="1" applyBorder="1" applyAlignment="1" applyProtection="1">
      <alignment horizontal="left" vertical="center" wrapText="1"/>
      <protection hidden="1"/>
    </xf>
    <xf numFmtId="0" fontId="3" fillId="3" borderId="5"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wrapText="1"/>
      <protection hidden="1"/>
    </xf>
    <xf numFmtId="0" fontId="0" fillId="0" borderId="4"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4" fillId="9" borderId="9" xfId="0" applyFont="1" applyFill="1" applyBorder="1" applyAlignment="1" applyProtection="1">
      <alignment horizontal="center" shrinkToFit="1"/>
      <protection hidden="1"/>
    </xf>
    <xf numFmtId="0" fontId="4" fillId="9" borderId="11" xfId="0" applyFont="1" applyFill="1" applyBorder="1" applyAlignment="1" applyProtection="1">
      <alignment horizontal="center" shrinkToFit="1"/>
      <protection hidden="1"/>
    </xf>
    <xf numFmtId="0" fontId="4" fillId="9" borderId="10" xfId="0" applyFont="1" applyFill="1" applyBorder="1" applyAlignment="1" applyProtection="1">
      <alignment horizontal="center" shrinkToFit="1"/>
      <protection hidden="1"/>
    </xf>
    <xf numFmtId="167" fontId="0" fillId="0" borderId="7" xfId="0" applyNumberFormat="1" applyBorder="1" applyAlignment="1" applyProtection="1">
      <alignment horizontal="center" shrinkToFit="1"/>
      <protection locked="0"/>
    </xf>
    <xf numFmtId="167" fontId="0" fillId="0" borderId="0" xfId="0" applyNumberFormat="1" applyAlignment="1" applyProtection="1">
      <alignment horizontal="center" shrinkToFit="1"/>
      <protection locked="0"/>
    </xf>
    <xf numFmtId="167" fontId="0" fillId="0" borderId="8" xfId="0" applyNumberFormat="1" applyBorder="1" applyAlignment="1" applyProtection="1">
      <alignment horizontal="center" shrinkToFit="1"/>
      <protection locked="0"/>
    </xf>
    <xf numFmtId="0" fontId="10" fillId="0" borderId="1" xfId="0" applyFont="1" applyBorder="1" applyAlignment="1" applyProtection="1">
      <alignment horizontal="left" vertical="center" wrapText="1"/>
      <protection hidden="1"/>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164" fontId="0" fillId="3" borderId="9" xfId="0" applyNumberFormat="1" applyFill="1" applyBorder="1" applyAlignment="1" applyProtection="1">
      <alignment horizontal="center" shrinkToFit="1"/>
      <protection hidden="1"/>
    </xf>
    <xf numFmtId="164" fontId="0" fillId="3" borderId="11" xfId="0" applyNumberFormat="1" applyFill="1" applyBorder="1" applyAlignment="1" applyProtection="1">
      <alignment horizontal="center" shrinkToFit="1"/>
      <protection hidden="1"/>
    </xf>
    <xf numFmtId="164" fontId="0" fillId="3" borderId="10" xfId="0" applyNumberFormat="1" applyFill="1" applyBorder="1" applyAlignment="1" applyProtection="1">
      <alignment horizontal="center" shrinkToFit="1"/>
      <protection hidden="1"/>
    </xf>
    <xf numFmtId="0" fontId="7" fillId="8" borderId="9" xfId="0" applyFont="1" applyFill="1" applyBorder="1" applyAlignment="1" applyProtection="1">
      <alignment horizontal="center" shrinkToFit="1"/>
      <protection hidden="1"/>
    </xf>
    <xf numFmtId="0" fontId="7" fillId="8" borderId="11" xfId="0" applyFont="1" applyFill="1" applyBorder="1" applyAlignment="1" applyProtection="1">
      <alignment horizontal="center" shrinkToFit="1"/>
      <protection hidden="1"/>
    </xf>
    <xf numFmtId="0" fontId="7" fillId="8" borderId="10" xfId="0" applyFont="1" applyFill="1" applyBorder="1" applyAlignment="1" applyProtection="1">
      <alignment horizontal="center" shrinkToFit="1"/>
      <protection hidden="1"/>
    </xf>
    <xf numFmtId="0" fontId="3" fillId="3" borderId="11" xfId="0" applyFont="1" applyFill="1" applyBorder="1" applyAlignment="1" applyProtection="1">
      <alignment horizontal="center" shrinkToFit="1"/>
      <protection hidden="1"/>
    </xf>
    <xf numFmtId="0" fontId="11" fillId="7" borderId="1" xfId="1" applyFont="1" applyFill="1" applyBorder="1" applyAlignment="1" applyProtection="1">
      <alignment horizontal="center" vertical="center" shrinkToFit="1"/>
      <protection hidden="1"/>
    </xf>
    <xf numFmtId="0" fontId="11" fillId="7" borderId="2" xfId="1" applyFont="1" applyFill="1" applyBorder="1" applyAlignment="1" applyProtection="1">
      <alignment horizontal="center" vertical="center" shrinkToFit="1"/>
      <protection hidden="1"/>
    </xf>
    <xf numFmtId="0" fontId="11" fillId="7" borderId="3" xfId="1" applyFont="1" applyFill="1" applyBorder="1" applyAlignment="1" applyProtection="1">
      <alignment horizontal="center" vertical="center" shrinkToFit="1"/>
      <protection hidden="1"/>
    </xf>
    <xf numFmtId="0" fontId="11" fillId="7" borderId="4" xfId="1" applyFont="1" applyFill="1" applyBorder="1" applyAlignment="1" applyProtection="1">
      <alignment horizontal="center" vertical="center" shrinkToFit="1"/>
      <protection hidden="1"/>
    </xf>
    <xf numFmtId="0" fontId="11" fillId="7" borderId="5" xfId="1" applyFont="1" applyFill="1" applyBorder="1" applyAlignment="1" applyProtection="1">
      <alignment horizontal="center" vertical="center" shrinkToFit="1"/>
      <protection hidden="1"/>
    </xf>
    <xf numFmtId="0" fontId="11" fillId="7" borderId="6" xfId="1" applyFont="1" applyFill="1" applyBorder="1" applyAlignment="1" applyProtection="1">
      <alignment horizontal="center" vertical="center" shrinkToFit="1"/>
      <protection hidden="1"/>
    </xf>
    <xf numFmtId="0" fontId="5" fillId="3" borderId="1"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4" xfId="0" applyFont="1" applyFill="1" applyBorder="1" applyAlignment="1" applyProtection="1">
      <alignment horizontal="left" vertical="center" wrapText="1"/>
      <protection hidden="1"/>
    </xf>
    <xf numFmtId="0" fontId="5" fillId="3" borderId="5" xfId="0" applyFont="1" applyFill="1" applyBorder="1" applyAlignment="1" applyProtection="1">
      <alignment horizontal="left" vertical="center" wrapText="1"/>
      <protection hidden="1"/>
    </xf>
    <xf numFmtId="0" fontId="5" fillId="3" borderId="6" xfId="0" applyFont="1" applyFill="1" applyBorder="1" applyAlignment="1" applyProtection="1">
      <alignment horizontal="left" vertical="center" wrapText="1"/>
      <protection hidden="1"/>
    </xf>
    <xf numFmtId="0" fontId="10" fillId="3" borderId="0" xfId="0" applyFont="1" applyFill="1" applyAlignment="1" applyProtection="1">
      <alignment horizontal="center" vertical="center" shrinkToFit="1"/>
      <protection hidden="1"/>
    </xf>
    <xf numFmtId="167" fontId="0" fillId="0" borderId="4" xfId="0" applyNumberFormat="1" applyBorder="1" applyAlignment="1" applyProtection="1">
      <alignment horizontal="center" shrinkToFit="1"/>
      <protection locked="0"/>
    </xf>
    <xf numFmtId="167" fontId="0" fillId="0" borderId="5" xfId="0" applyNumberFormat="1" applyBorder="1" applyAlignment="1" applyProtection="1">
      <alignment horizontal="center" shrinkToFit="1"/>
      <protection locked="0"/>
    </xf>
    <xf numFmtId="167" fontId="0" fillId="0" borderId="6" xfId="0" applyNumberFormat="1" applyBorder="1" applyAlignment="1" applyProtection="1">
      <alignment horizontal="center" shrinkToFit="1"/>
      <protection locked="0"/>
    </xf>
    <xf numFmtId="0" fontId="3" fillId="0" borderId="1"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7" fillId="8" borderId="9" xfId="0" applyFont="1" applyFill="1" applyBorder="1" applyAlignment="1" applyProtection="1">
      <alignment horizontal="center" vertical="top" shrinkToFit="1"/>
      <protection hidden="1"/>
    </xf>
    <xf numFmtId="0" fontId="7" fillId="8" borderId="11" xfId="0" applyFont="1" applyFill="1" applyBorder="1" applyAlignment="1" applyProtection="1">
      <alignment horizontal="center" vertical="top" shrinkToFit="1"/>
      <protection hidden="1"/>
    </xf>
    <xf numFmtId="0" fontId="7" fillId="8" borderId="10" xfId="0" applyFont="1" applyFill="1" applyBorder="1" applyAlignment="1" applyProtection="1">
      <alignment horizontal="center" vertical="top" shrinkToFit="1"/>
      <protection hidden="1"/>
    </xf>
    <xf numFmtId="0" fontId="1" fillId="2" borderId="9" xfId="0" applyFont="1" applyFill="1" applyBorder="1" applyAlignment="1" applyProtection="1">
      <alignment horizontal="center" vertical="top" shrinkToFit="1"/>
      <protection hidden="1"/>
    </xf>
    <xf numFmtId="0" fontId="1" fillId="2" borderId="11" xfId="0" applyFont="1" applyFill="1" applyBorder="1" applyAlignment="1" applyProtection="1">
      <alignment horizontal="center" vertical="top" shrinkToFit="1"/>
      <protection hidden="1"/>
    </xf>
    <xf numFmtId="0" fontId="1" fillId="2" borderId="10" xfId="0" applyFont="1" applyFill="1" applyBorder="1" applyAlignment="1" applyProtection="1">
      <alignment horizontal="center" vertical="top" shrinkToFit="1"/>
      <protection hidden="1"/>
    </xf>
    <xf numFmtId="167" fontId="0" fillId="0" borderId="1" xfId="0" applyNumberFormat="1" applyBorder="1" applyAlignment="1" applyProtection="1">
      <alignment horizontal="center" shrinkToFit="1"/>
      <protection locked="0"/>
    </xf>
    <xf numFmtId="167" fontId="0" fillId="0" borderId="2" xfId="0" applyNumberFormat="1" applyBorder="1" applyAlignment="1" applyProtection="1">
      <alignment horizontal="center" shrinkToFit="1"/>
      <protection locked="0"/>
    </xf>
    <xf numFmtId="167" fontId="0" fillId="0" borderId="3" xfId="0" applyNumberFormat="1" applyBorder="1" applyAlignment="1" applyProtection="1">
      <alignment horizontal="center" shrinkToFit="1"/>
      <protection locked="0"/>
    </xf>
    <xf numFmtId="0" fontId="1" fillId="2" borderId="9" xfId="0" applyFont="1" applyFill="1" applyBorder="1" applyAlignment="1" applyProtection="1">
      <alignment horizontal="center" shrinkToFit="1"/>
      <protection hidden="1"/>
    </xf>
    <xf numFmtId="0" fontId="1" fillId="2" borderId="11" xfId="0" applyFont="1" applyFill="1" applyBorder="1" applyAlignment="1" applyProtection="1">
      <alignment horizontal="center" shrinkToFit="1"/>
      <protection hidden="1"/>
    </xf>
    <xf numFmtId="0" fontId="1" fillId="2" borderId="10" xfId="0" applyFont="1" applyFill="1" applyBorder="1" applyAlignment="1" applyProtection="1">
      <alignment horizontal="center" shrinkToFit="1"/>
      <protection hidden="1"/>
    </xf>
    <xf numFmtId="0" fontId="0" fillId="0" borderId="9"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8" fillId="8" borderId="1" xfId="0" applyFont="1" applyFill="1" applyBorder="1" applyAlignment="1" applyProtection="1">
      <alignment horizontal="center" vertical="center" shrinkToFit="1"/>
      <protection hidden="1"/>
    </xf>
    <xf numFmtId="0" fontId="8" fillId="8" borderId="2" xfId="0" applyFont="1" applyFill="1" applyBorder="1" applyAlignment="1" applyProtection="1">
      <alignment horizontal="center" vertical="center" shrinkToFit="1"/>
      <protection hidden="1"/>
    </xf>
    <xf numFmtId="0" fontId="8" fillId="8" borderId="3" xfId="0" applyFont="1" applyFill="1" applyBorder="1" applyAlignment="1" applyProtection="1">
      <alignment horizontal="center" vertical="center" shrinkToFit="1"/>
      <protection hidden="1"/>
    </xf>
    <xf numFmtId="0" fontId="8" fillId="8" borderId="4" xfId="0" applyFont="1" applyFill="1" applyBorder="1" applyAlignment="1" applyProtection="1">
      <alignment horizontal="center" vertical="center" shrinkToFit="1"/>
      <protection hidden="1"/>
    </xf>
    <xf numFmtId="0" fontId="8" fillId="8" borderId="5" xfId="0" applyFont="1" applyFill="1" applyBorder="1" applyAlignment="1" applyProtection="1">
      <alignment horizontal="center" vertical="center" shrinkToFit="1"/>
      <protection hidden="1"/>
    </xf>
    <xf numFmtId="0" fontId="8" fillId="8" borderId="6"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0" fillId="0" borderId="1" xfId="0" applyFill="1" applyBorder="1" applyAlignment="1" applyProtection="1">
      <alignment horizontal="center" shrinkToFit="1"/>
      <protection locked="0"/>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0" fillId="0" borderId="9"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9" fillId="0" borderId="9" xfId="0" applyFont="1" applyBorder="1" applyAlignment="1" applyProtection="1">
      <alignment horizontal="center" shrinkToFit="1"/>
      <protection hidden="1"/>
    </xf>
    <xf numFmtId="0" fontId="9" fillId="0" borderId="11" xfId="0" applyFont="1" applyBorder="1" applyAlignment="1" applyProtection="1">
      <alignment horizontal="center" shrinkToFit="1"/>
      <protection hidden="1"/>
    </xf>
    <xf numFmtId="0" fontId="9" fillId="0" borderId="10" xfId="0" applyFont="1" applyBorder="1" applyAlignment="1" applyProtection="1">
      <alignment horizontal="center" shrinkToFit="1"/>
      <protection hidden="1"/>
    </xf>
    <xf numFmtId="0" fontId="0" fillId="3" borderId="11" xfId="0" applyFill="1" applyBorder="1" applyAlignment="1" applyProtection="1">
      <alignment horizontal="center" shrinkToFit="1"/>
      <protection hidden="1"/>
    </xf>
    <xf numFmtId="0" fontId="3" fillId="0" borderId="1"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5" fillId="3" borderId="2" xfId="0" applyFont="1" applyFill="1" applyBorder="1" applyAlignment="1" applyProtection="1">
      <alignment horizontal="center" shrinkToFit="1"/>
      <protection hidden="1"/>
    </xf>
    <xf numFmtId="0" fontId="0" fillId="3" borderId="5" xfId="0" applyFill="1" applyBorder="1" applyAlignment="1" applyProtection="1">
      <alignment horizontal="center" shrinkToFit="1"/>
      <protection hidden="1"/>
    </xf>
    <xf numFmtId="0" fontId="3" fillId="3" borderId="0" xfId="0" applyFont="1" applyFill="1" applyAlignment="1" applyProtection="1">
      <alignment horizontal="left" vertical="center" wrapText="1"/>
      <protection hidden="1"/>
    </xf>
    <xf numFmtId="0" fontId="0" fillId="4" borderId="9" xfId="0" applyFill="1" applyBorder="1" applyAlignment="1" applyProtection="1">
      <alignment horizontal="center" shrinkToFit="1"/>
      <protection hidden="1"/>
    </xf>
    <xf numFmtId="0" fontId="0" fillId="4" borderId="10" xfId="0" applyFill="1" applyBorder="1" applyAlignment="1" applyProtection="1">
      <alignment horizontal="center" shrinkToFit="1"/>
      <protection hidden="1"/>
    </xf>
    <xf numFmtId="0" fontId="0" fillId="5" borderId="9" xfId="0" applyFill="1" applyBorder="1" applyAlignment="1" applyProtection="1">
      <alignment horizontal="center" shrinkToFit="1"/>
      <protection hidden="1"/>
    </xf>
    <xf numFmtId="0" fontId="0" fillId="5" borderId="11" xfId="0" applyFill="1" applyBorder="1" applyAlignment="1" applyProtection="1">
      <alignment horizontal="center" shrinkToFit="1"/>
      <protection hidden="1"/>
    </xf>
    <xf numFmtId="0" fontId="0" fillId="5" borderId="10" xfId="0" applyFill="1" applyBorder="1" applyAlignment="1" applyProtection="1">
      <alignment horizontal="center" shrinkToFit="1"/>
      <protection hidden="1"/>
    </xf>
    <xf numFmtId="0" fontId="0" fillId="6" borderId="9" xfId="0" applyFill="1" applyBorder="1" applyAlignment="1" applyProtection="1">
      <alignment horizontal="center" shrinkToFit="1"/>
      <protection hidden="1"/>
    </xf>
    <xf numFmtId="0" fontId="0" fillId="6" borderId="11" xfId="0" applyFill="1" applyBorder="1" applyAlignment="1" applyProtection="1">
      <alignment horizontal="center" shrinkToFit="1"/>
      <protection hidden="1"/>
    </xf>
    <xf numFmtId="0" fontId="0" fillId="6" borderId="10" xfId="0" applyFill="1" applyBorder="1" applyAlignment="1" applyProtection="1">
      <alignment horizontal="center" shrinkToFit="1"/>
      <protection hidden="1"/>
    </xf>
    <xf numFmtId="0" fontId="2" fillId="2" borderId="1" xfId="0" applyFont="1" applyFill="1" applyBorder="1" applyAlignment="1" applyProtection="1">
      <alignment horizontal="center" vertical="center" shrinkToFit="1"/>
      <protection hidden="1"/>
    </xf>
    <xf numFmtId="0" fontId="2" fillId="2" borderId="2" xfId="0" applyFont="1" applyFill="1" applyBorder="1" applyAlignment="1" applyProtection="1">
      <alignment horizontal="center" vertical="center" shrinkToFit="1"/>
      <protection hidden="1"/>
    </xf>
    <xf numFmtId="0" fontId="2" fillId="2" borderId="3" xfId="0" applyFont="1" applyFill="1" applyBorder="1" applyAlignment="1" applyProtection="1">
      <alignment horizontal="center" vertical="center" shrinkToFit="1"/>
      <protection hidden="1"/>
    </xf>
    <xf numFmtId="0" fontId="2" fillId="2" borderId="4" xfId="0" applyFont="1" applyFill="1" applyBorder="1" applyAlignment="1" applyProtection="1">
      <alignment horizontal="center" vertical="center" shrinkToFit="1"/>
      <protection hidden="1"/>
    </xf>
    <xf numFmtId="0" fontId="2" fillId="2" borderId="5" xfId="0" applyFont="1" applyFill="1" applyBorder="1" applyAlignment="1" applyProtection="1">
      <alignment horizontal="center" vertical="center" shrinkToFit="1"/>
      <protection hidden="1"/>
    </xf>
    <xf numFmtId="0" fontId="2" fillId="2" borderId="6" xfId="0" applyFont="1" applyFill="1" applyBorder="1" applyAlignment="1" applyProtection="1">
      <alignment horizontal="center" vertical="center" shrinkToFit="1"/>
      <protection hidden="1"/>
    </xf>
    <xf numFmtId="165" fontId="0" fillId="0" borderId="0"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0" fontId="0" fillId="0" borderId="0" xfId="0"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0" fontId="13" fillId="8" borderId="13" xfId="0" applyFont="1" applyFill="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12" xfId="0" applyNumberFormat="1" applyBorder="1" applyAlignment="1" applyProtection="1">
      <alignment horizontal="right" shrinkToFit="1"/>
      <protection hidden="1"/>
    </xf>
    <xf numFmtId="0" fontId="3" fillId="3" borderId="0" xfId="0" applyFont="1" applyFill="1" applyAlignment="1" applyProtection="1">
      <alignment horizontal="center" shrinkToFit="1"/>
      <protection hidden="1"/>
    </xf>
    <xf numFmtId="0" fontId="7" fillId="8" borderId="12" xfId="0" applyFont="1" applyFill="1" applyBorder="1" applyAlignment="1" applyProtection="1">
      <alignment horizontal="center" shrinkToFit="1"/>
      <protection hidden="1"/>
    </xf>
    <xf numFmtId="0" fontId="7" fillId="8" borderId="1" xfId="0" applyFont="1" applyFill="1" applyBorder="1" applyAlignment="1" applyProtection="1">
      <alignment horizontal="center" shrinkToFit="1"/>
      <protection hidden="1"/>
    </xf>
    <xf numFmtId="0" fontId="7" fillId="8" borderId="2" xfId="0" applyFont="1" applyFill="1" applyBorder="1" applyAlignment="1" applyProtection="1">
      <alignment horizontal="center" shrinkToFit="1"/>
      <protection hidden="1"/>
    </xf>
    <xf numFmtId="0" fontId="7" fillId="8" borderId="3" xfId="0" applyFont="1" applyFill="1" applyBorder="1" applyAlignment="1" applyProtection="1">
      <alignment horizontal="center" shrinkToFit="1"/>
      <protection hidden="1"/>
    </xf>
    <xf numFmtId="0" fontId="7" fillId="8" borderId="13" xfId="0" applyFont="1" applyFill="1" applyBorder="1" applyAlignment="1" applyProtection="1">
      <alignment horizontal="center" shrinkToFit="1"/>
      <protection hidden="1"/>
    </xf>
    <xf numFmtId="0" fontId="5" fillId="0" borderId="1" xfId="0" applyFont="1" applyBorder="1" applyAlignment="1" applyProtection="1">
      <alignment horizontal="center" shrinkToFit="1"/>
      <protection hidden="1"/>
    </xf>
    <xf numFmtId="10" fontId="5" fillId="0" borderId="1" xfId="0" applyNumberFormat="1" applyFont="1" applyBorder="1" applyAlignment="1" applyProtection="1">
      <alignment horizontal="right" shrinkToFit="1"/>
      <protection hidden="1"/>
    </xf>
    <xf numFmtId="10" fontId="5" fillId="0" borderId="2" xfId="0" applyNumberFormat="1" applyFont="1" applyBorder="1" applyAlignment="1" applyProtection="1">
      <alignment horizontal="right" shrinkToFit="1"/>
      <protection hidden="1"/>
    </xf>
    <xf numFmtId="10" fontId="5" fillId="0" borderId="3" xfId="0" applyNumberFormat="1" applyFont="1" applyBorder="1" applyAlignment="1" applyProtection="1">
      <alignment horizontal="right" shrinkToFit="1"/>
      <protection hidden="1"/>
    </xf>
    <xf numFmtId="164" fontId="0" fillId="0" borderId="2" xfId="0" applyNumberFormat="1" applyBorder="1" applyAlignment="1" applyProtection="1">
      <alignment horizontal="center" shrinkToFit="1"/>
      <protection hidden="1"/>
    </xf>
    <xf numFmtId="20" fontId="0" fillId="0" borderId="2" xfId="0" applyNumberFormat="1" applyBorder="1" applyAlignment="1" applyProtection="1">
      <alignment horizontal="center" shrinkToFit="1"/>
      <protection hidden="1"/>
    </xf>
    <xf numFmtId="0" fontId="0" fillId="0" borderId="2" xfId="0" applyBorder="1" applyAlignment="1" applyProtection="1">
      <alignment horizontal="left" shrinkToFit="1"/>
      <protection hidden="1"/>
    </xf>
    <xf numFmtId="165" fontId="0" fillId="0" borderId="2" xfId="0" applyNumberFormat="1" applyBorder="1" applyAlignment="1" applyProtection="1">
      <alignment horizontal="right" shrinkToFit="1"/>
      <protection hidden="1"/>
    </xf>
    <xf numFmtId="165" fontId="0" fillId="0" borderId="3" xfId="0" applyNumberFormat="1" applyBorder="1" applyAlignment="1" applyProtection="1">
      <alignment horizontal="right" shrinkToFit="1"/>
      <protection hidden="1"/>
    </xf>
    <xf numFmtId="0" fontId="5" fillId="0" borderId="7" xfId="0" applyFont="1" applyBorder="1" applyAlignment="1" applyProtection="1">
      <alignment horizontal="center" shrinkToFit="1"/>
      <protection hidden="1"/>
    </xf>
    <xf numFmtId="10" fontId="5" fillId="0" borderId="7" xfId="0" applyNumberFormat="1" applyFont="1" applyBorder="1" applyAlignment="1" applyProtection="1">
      <alignment horizontal="right" shrinkToFit="1"/>
      <protection hidden="1"/>
    </xf>
    <xf numFmtId="10" fontId="5" fillId="0" borderId="0" xfId="0" applyNumberFormat="1" applyFont="1" applyAlignment="1" applyProtection="1">
      <alignment horizontal="right" shrinkToFit="1"/>
      <protection hidden="1"/>
    </xf>
    <xf numFmtId="10" fontId="5" fillId="0" borderId="8" xfId="0" applyNumberFormat="1" applyFont="1" applyBorder="1" applyAlignment="1" applyProtection="1">
      <alignment horizontal="right" shrinkToFit="1"/>
      <protection hidden="1"/>
    </xf>
    <xf numFmtId="164" fontId="0" fillId="0" borderId="0" xfId="0" applyNumberFormat="1" applyAlignment="1" applyProtection="1">
      <alignment horizontal="center" shrinkToFit="1"/>
      <protection hidden="1"/>
    </xf>
    <xf numFmtId="20" fontId="0" fillId="0" borderId="0" xfId="0" applyNumberFormat="1" applyAlignment="1" applyProtection="1">
      <alignment horizontal="center" shrinkToFit="1"/>
      <protection hidden="1"/>
    </xf>
    <xf numFmtId="0" fontId="0" fillId="0" borderId="0" xfId="0" applyAlignment="1" applyProtection="1">
      <alignment horizontal="left" shrinkToFit="1"/>
      <protection hidden="1"/>
    </xf>
    <xf numFmtId="165" fontId="0" fillId="0" borderId="0" xfId="0" applyNumberFormat="1" applyAlignment="1" applyProtection="1">
      <alignment horizontal="center" shrinkToFit="1"/>
      <protection hidden="1"/>
    </xf>
    <xf numFmtId="165" fontId="0" fillId="0" borderId="0" xfId="0" applyNumberFormat="1" applyAlignment="1" applyProtection="1">
      <alignment horizontal="right" shrinkToFit="1"/>
      <protection hidden="1"/>
    </xf>
    <xf numFmtId="165" fontId="0" fillId="0" borderId="8" xfId="0" applyNumberFormat="1" applyBorder="1" applyAlignment="1" applyProtection="1">
      <alignment horizontal="right" shrinkToFit="1"/>
      <protection hidden="1"/>
    </xf>
    <xf numFmtId="0" fontId="5" fillId="0" borderId="4" xfId="0" applyFont="1" applyBorder="1" applyAlignment="1" applyProtection="1">
      <alignment horizontal="center" shrinkToFit="1"/>
      <protection hidden="1"/>
    </xf>
    <xf numFmtId="10" fontId="5" fillId="0" borderId="4" xfId="0" applyNumberFormat="1" applyFont="1" applyBorder="1" applyAlignment="1" applyProtection="1">
      <alignment horizontal="right" shrinkToFit="1"/>
      <protection hidden="1"/>
    </xf>
    <xf numFmtId="10" fontId="5" fillId="0" borderId="5" xfId="0" applyNumberFormat="1" applyFont="1" applyBorder="1" applyAlignment="1" applyProtection="1">
      <alignment horizontal="right" shrinkToFit="1"/>
      <protection hidden="1"/>
    </xf>
    <xf numFmtId="10" fontId="5" fillId="0" borderId="6" xfId="0" applyNumberFormat="1" applyFont="1" applyBorder="1" applyAlignment="1" applyProtection="1">
      <alignment horizontal="right" shrinkToFit="1"/>
      <protection hidden="1"/>
    </xf>
    <xf numFmtId="164" fontId="0" fillId="0" borderId="5" xfId="0" applyNumberFormat="1" applyBorder="1" applyAlignment="1" applyProtection="1">
      <alignment horizontal="center" shrinkToFit="1"/>
      <protection hidden="1"/>
    </xf>
    <xf numFmtId="20" fontId="0" fillId="0" borderId="5" xfId="0" applyNumberFormat="1" applyBorder="1" applyAlignment="1" applyProtection="1">
      <alignment horizontal="center" shrinkToFit="1"/>
      <protection hidden="1"/>
    </xf>
    <xf numFmtId="0" fontId="0" fillId="0" borderId="5" xfId="0" applyBorder="1" applyAlignment="1" applyProtection="1">
      <alignment horizontal="left" shrinkToFit="1"/>
      <protection hidden="1"/>
    </xf>
    <xf numFmtId="165" fontId="0" fillId="0" borderId="5" xfId="0" applyNumberFormat="1" applyBorder="1" applyAlignment="1" applyProtection="1">
      <alignment horizontal="right" shrinkToFit="1"/>
      <protection hidden="1"/>
    </xf>
    <xf numFmtId="165" fontId="0" fillId="0" borderId="6" xfId="0" applyNumberFormat="1" applyBorder="1" applyAlignment="1" applyProtection="1">
      <alignment horizontal="right" shrinkToFit="1"/>
      <protection hidden="1"/>
    </xf>
  </cellXfs>
  <cellStyles count="2">
    <cellStyle name="Hyperlink" xfId="1" builtinId="8"/>
    <cellStyle name="Normal" xfId="0" builtinId="0"/>
  </cellStyles>
  <dxfs count="10">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right style="thin">
          <color auto="1"/>
        </right>
        <top style="thin">
          <color auto="1"/>
        </top>
        <bottom style="thin">
          <color auto="1"/>
        </bottom>
        <vertical/>
        <horizontal/>
      </border>
    </dxf>
    <dxf>
      <font>
        <b/>
        <i val="0"/>
        <color theme="1"/>
      </font>
      <fill>
        <patternFill>
          <bgColor rgb="FFFFFF00"/>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Report!$AZ$3</c:f>
              <c:strCache>
                <c:ptCount val="1"/>
                <c:pt idx="0">
                  <c:v>Views</c:v>
                </c:pt>
              </c:strCache>
            </c:strRef>
          </c:tx>
          <c:spPr>
            <a:solidFill>
              <a:schemeClr val="accent5">
                <a:lumMod val="75000"/>
                <a:alpha val="50000"/>
              </a:schemeClr>
            </a:solidFill>
            <a:ln>
              <a:noFill/>
            </a:ln>
            <a:effectLst/>
          </c:spPr>
          <c:invertIfNegative val="0"/>
          <c:cat>
            <c:strRef>
              <c:f>Report!$AY$4:$AY$15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Report!$AZ$4:$AZ$15</c:f>
              <c:numCache>
                <c:formatCode>#,##0_ ;[Red]\-#,##0\ </c:formatCode>
                <c:ptCount val="12"/>
                <c:pt idx="0">
                  <c:v>50010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81-4795-9B6D-93430CE810A1}"/>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Report!$BA$3</c:f>
              <c:strCache>
                <c:ptCount val="1"/>
                <c:pt idx="0">
                  <c:v>Reactions</c:v>
                </c:pt>
              </c:strCache>
            </c:strRef>
          </c:tx>
          <c:spPr>
            <a:solidFill>
              <a:srgbClr val="FFC000"/>
            </a:solidFill>
            <a:ln>
              <a:noFill/>
            </a:ln>
            <a:effectLst/>
          </c:spPr>
          <c:invertIfNegative val="0"/>
          <c:cat>
            <c:strRef>
              <c:f>Report!$AY$4:$AY$15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Report!$BA$4:$BA$15</c:f>
              <c:numCache>
                <c:formatCode>#,##0_ ;[Red]\-#,##0\ </c:formatCode>
                <c:ptCount val="12"/>
                <c:pt idx="0">
                  <c:v>52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A81-4795-9B6D-93430CE810A1}"/>
            </c:ext>
          </c:extLst>
        </c:ser>
        <c:ser>
          <c:idx val="2"/>
          <c:order val="2"/>
          <c:tx>
            <c:strRef>
              <c:f>Report!$BB$3</c:f>
              <c:strCache>
                <c:ptCount val="1"/>
                <c:pt idx="0">
                  <c:v>Comments</c:v>
                </c:pt>
              </c:strCache>
            </c:strRef>
          </c:tx>
          <c:spPr>
            <a:solidFill>
              <a:srgbClr val="002060"/>
            </a:solidFill>
            <a:ln>
              <a:noFill/>
            </a:ln>
            <a:effectLst/>
          </c:spPr>
          <c:invertIfNegative val="0"/>
          <c:cat>
            <c:strRef>
              <c:f>Report!$AY$4:$AY$15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Report!$BB$4:$BB$15</c:f>
              <c:numCache>
                <c:formatCode>#,##0_ ;[Red]\-#,##0\ </c:formatCode>
                <c:ptCount val="12"/>
                <c:pt idx="0">
                  <c:v>124</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A81-4795-9B6D-93430CE810A1}"/>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Engagement %</a:t>
            </a:r>
            <a:r>
              <a:rPr lang="en-GB" baseline="0"/>
              <a:t> per Day (Reactions &amp; Comments as a percentage of Views)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Report!$AZ$57</c:f>
              <c:strCache>
                <c:ptCount val="1"/>
                <c:pt idx="0">
                  <c:v>Engagement %</c:v>
                </c:pt>
              </c:strCache>
            </c:strRef>
          </c:tx>
          <c:spPr>
            <a:solidFill>
              <a:srgbClr val="00B050">
                <a:alpha val="50000"/>
              </a:srgbClr>
            </a:solidFill>
            <a:ln>
              <a:noFill/>
            </a:ln>
            <a:effectLst/>
          </c:spPr>
          <c:invertIfNegative val="0"/>
          <c:cat>
            <c:strRef>
              <c:f>Report!$AY$58:$AY$65</c:f>
              <c:strCache>
                <c:ptCount val="8"/>
                <c:pt idx="0">
                  <c:v>Mon</c:v>
                </c:pt>
                <c:pt idx="1">
                  <c:v>Tue</c:v>
                </c:pt>
                <c:pt idx="2">
                  <c:v>Wed</c:v>
                </c:pt>
                <c:pt idx="3">
                  <c:v>Thu</c:v>
                </c:pt>
                <c:pt idx="4">
                  <c:v>Fri</c:v>
                </c:pt>
                <c:pt idx="5">
                  <c:v>Sat</c:v>
                </c:pt>
                <c:pt idx="6">
                  <c:v>Sun</c:v>
                </c:pt>
                <c:pt idx="7">
                  <c:v>BH</c:v>
                </c:pt>
              </c:strCache>
            </c:strRef>
          </c:cat>
          <c:val>
            <c:numRef>
              <c:f>Report!$AZ$58:$AZ$65</c:f>
              <c:numCache>
                <c:formatCode>0.00%</c:formatCode>
                <c:ptCount val="8"/>
                <c:pt idx="0">
                  <c:v>0</c:v>
                </c:pt>
                <c:pt idx="1">
                  <c:v>0</c:v>
                </c:pt>
                <c:pt idx="2">
                  <c:v>0</c:v>
                </c:pt>
                <c:pt idx="3">
                  <c:v>4.5999999999999999E-3</c:v>
                </c:pt>
                <c:pt idx="4">
                  <c:v>0</c:v>
                </c:pt>
                <c:pt idx="5">
                  <c:v>0</c:v>
                </c:pt>
                <c:pt idx="6">
                  <c:v>0</c:v>
                </c:pt>
                <c:pt idx="7">
                  <c:v>3.0999999999999999E-3</c:v>
                </c:pt>
              </c:numCache>
            </c:numRef>
          </c:val>
          <c:extLst>
            <c:ext xmlns:c16="http://schemas.microsoft.com/office/drawing/2014/chart" uri="{C3380CC4-5D6E-409C-BE32-E72D297353CC}">
              <c16:uniqueId val="{00000000-17B8-4B0B-8BC5-61C23E1366B9}"/>
            </c:ext>
          </c:extLst>
        </c:ser>
        <c:dLbls>
          <c:showLegendKey val="0"/>
          <c:showVal val="0"/>
          <c:showCatName val="0"/>
          <c:showSerName val="0"/>
          <c:showPercent val="0"/>
          <c:showBubbleSize val="0"/>
        </c:dLbls>
        <c:gapWidth val="20"/>
        <c:overlap val="100"/>
        <c:axId val="547913136"/>
        <c:axId val="5479154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Engagement % per</a:t>
            </a:r>
            <a:r>
              <a:rPr lang="en-GB" baseline="0"/>
              <a:t> Media Type (Reactions &amp; Comments as a percentage of Views)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Report!$AZ$68</c:f>
              <c:strCache>
                <c:ptCount val="1"/>
                <c:pt idx="0">
                  <c:v>Engagement %</c:v>
                </c:pt>
              </c:strCache>
            </c:strRef>
          </c:tx>
          <c:spPr>
            <a:solidFill>
              <a:srgbClr val="00B050">
                <a:alpha val="50000"/>
              </a:srgbClr>
            </a:solidFill>
            <a:ln>
              <a:noFill/>
            </a:ln>
            <a:effectLst/>
          </c:spPr>
          <c:invertIfNegative val="0"/>
          <c:cat>
            <c:strRef>
              <c:f>Report!$AY$69:$AY$71</c:f>
              <c:strCache>
                <c:ptCount val="3"/>
                <c:pt idx="0">
                  <c:v>Image</c:v>
                </c:pt>
                <c:pt idx="1">
                  <c:v>Video</c:v>
                </c:pt>
                <c:pt idx="2">
                  <c:v>No Media</c:v>
                </c:pt>
              </c:strCache>
            </c:strRef>
          </c:cat>
          <c:val>
            <c:numRef>
              <c:f>Report!$AZ$69:$AZ$71</c:f>
              <c:numCache>
                <c:formatCode>0.00%</c:formatCode>
                <c:ptCount val="3"/>
                <c:pt idx="0">
                  <c:v>3.5999999999999999E-3</c:v>
                </c:pt>
                <c:pt idx="1">
                  <c:v>0</c:v>
                </c:pt>
                <c:pt idx="2">
                  <c:v>0</c:v>
                </c:pt>
              </c:numCache>
            </c:numRef>
          </c:val>
          <c:extLst>
            <c:ext xmlns:c16="http://schemas.microsoft.com/office/drawing/2014/chart" uri="{C3380CC4-5D6E-409C-BE32-E72D297353CC}">
              <c16:uniqueId val="{00000000-1687-4729-B4D4-43DE3B2E9B73}"/>
            </c:ext>
          </c:extLst>
        </c:ser>
        <c:dLbls>
          <c:showLegendKey val="0"/>
          <c:showVal val="0"/>
          <c:showCatName val="0"/>
          <c:showSerName val="0"/>
          <c:showPercent val="0"/>
          <c:showBubbleSize val="0"/>
        </c:dLbls>
        <c:gapWidth val="20"/>
        <c:overlap val="100"/>
        <c:axId val="547913136"/>
        <c:axId val="5479154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Engagement %</a:t>
            </a:r>
            <a:r>
              <a:rPr lang="en-GB" baseline="0"/>
              <a:t> per Link Type (Reactions &amp; Comments as a percentage of Views)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Report!$AZ$73</c:f>
              <c:strCache>
                <c:ptCount val="1"/>
                <c:pt idx="0">
                  <c:v>Engagement %</c:v>
                </c:pt>
              </c:strCache>
            </c:strRef>
          </c:tx>
          <c:spPr>
            <a:solidFill>
              <a:srgbClr val="00B050">
                <a:alpha val="50000"/>
              </a:srgbClr>
            </a:solidFill>
            <a:ln>
              <a:noFill/>
            </a:ln>
            <a:effectLst/>
          </c:spPr>
          <c:invertIfNegative val="0"/>
          <c:cat>
            <c:strRef>
              <c:f>Report!$AY$74:$AY$76</c:f>
              <c:strCache>
                <c:ptCount val="3"/>
                <c:pt idx="0">
                  <c:v>In Post</c:v>
                </c:pt>
                <c:pt idx="1">
                  <c:v>In Comments</c:v>
                </c:pt>
                <c:pt idx="2">
                  <c:v>No Link</c:v>
                </c:pt>
              </c:strCache>
            </c:strRef>
          </c:cat>
          <c:val>
            <c:numRef>
              <c:f>Report!$AZ$74:$AZ$76</c:f>
              <c:numCache>
                <c:formatCode>0.00%</c:formatCode>
                <c:ptCount val="3"/>
                <c:pt idx="0">
                  <c:v>6.0000000000000001E-3</c:v>
                </c:pt>
                <c:pt idx="1">
                  <c:v>3.0000000000000001E-3</c:v>
                </c:pt>
                <c:pt idx="2">
                  <c:v>0</c:v>
                </c:pt>
              </c:numCache>
            </c:numRef>
          </c:val>
          <c:extLst>
            <c:ext xmlns:c16="http://schemas.microsoft.com/office/drawing/2014/chart" uri="{C3380CC4-5D6E-409C-BE32-E72D297353CC}">
              <c16:uniqueId val="{00000000-ACFD-47A6-AC2A-11E6C77597E2}"/>
            </c:ext>
          </c:extLst>
        </c:ser>
        <c:dLbls>
          <c:showLegendKey val="0"/>
          <c:showVal val="0"/>
          <c:showCatName val="0"/>
          <c:showSerName val="0"/>
          <c:showPercent val="0"/>
          <c:showBubbleSize val="0"/>
        </c:dLbls>
        <c:gapWidth val="20"/>
        <c:overlap val="100"/>
        <c:axId val="547913136"/>
        <c:axId val="5479154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Report!$BD$18</c:f>
              <c:strCache>
                <c:ptCount val="1"/>
                <c:pt idx="0">
                  <c:v>Views</c:v>
                </c:pt>
              </c:strCache>
            </c:strRef>
          </c:tx>
          <c:spPr>
            <a:solidFill>
              <a:schemeClr val="accent5">
                <a:lumMod val="75000"/>
                <a:alpha val="50000"/>
              </a:schemeClr>
            </a:solidFill>
            <a:ln>
              <a:noFill/>
            </a:ln>
            <a:effectLst/>
          </c:spPr>
          <c:invertIfNegative val="0"/>
          <c:cat>
            <c:strRef>
              <c:f>Report!$BD$18:$BD$20</c:f>
              <c:strCache>
                <c:ptCount val="3"/>
                <c:pt idx="0">
                  <c:v>Views</c:v>
                </c:pt>
                <c:pt idx="1">
                  <c:v>Reactions</c:v>
                </c:pt>
                <c:pt idx="2">
                  <c:v>Comments</c:v>
                </c:pt>
              </c:strCache>
            </c:strRef>
          </c:cat>
          <c:val>
            <c:numRef>
              <c:f>Report!$BE$18</c:f>
              <c:numCache>
                <c:formatCode>#,##0_ ;[Red]\-#,##0\ </c:formatCode>
                <c:ptCount val="1"/>
                <c:pt idx="0">
                  <c:v>50010</c:v>
                </c:pt>
              </c:numCache>
            </c:numRef>
          </c:val>
          <c:extLst>
            <c:ext xmlns:c16="http://schemas.microsoft.com/office/drawing/2014/chart" uri="{C3380CC4-5D6E-409C-BE32-E72D297353CC}">
              <c16:uniqueId val="{00000000-338D-4867-B4D9-F3438567DDF1}"/>
            </c:ext>
          </c:extLst>
        </c:ser>
        <c:dLbls>
          <c:showLegendKey val="0"/>
          <c:showVal val="0"/>
          <c:showCatName val="0"/>
          <c:showSerName val="0"/>
          <c:showPercent val="0"/>
          <c:showBubbleSize val="0"/>
        </c:dLbls>
        <c:gapWidth val="20"/>
        <c:axId val="537593536"/>
        <c:axId val="537594520"/>
      </c:barChart>
      <c:barChart>
        <c:barDir val="bar"/>
        <c:grouping val="clustered"/>
        <c:varyColors val="0"/>
        <c:ser>
          <c:idx val="1"/>
          <c:order val="1"/>
          <c:tx>
            <c:strRef>
              <c:f>Report!$BD$19</c:f>
              <c:strCache>
                <c:ptCount val="1"/>
                <c:pt idx="0">
                  <c:v>Reactions</c:v>
                </c:pt>
              </c:strCache>
            </c:strRef>
          </c:tx>
          <c:spPr>
            <a:solidFill>
              <a:srgbClr val="FFC000"/>
            </a:solidFill>
            <a:ln>
              <a:noFill/>
            </a:ln>
            <a:effectLst/>
          </c:spPr>
          <c:invertIfNegative val="0"/>
          <c:val>
            <c:numRef>
              <c:f>Report!$BE$19</c:f>
              <c:numCache>
                <c:formatCode>#,##0_ ;[Red]\-#,##0\ </c:formatCode>
                <c:ptCount val="1"/>
                <c:pt idx="0">
                  <c:v>52</c:v>
                </c:pt>
              </c:numCache>
            </c:numRef>
          </c:val>
          <c:extLst>
            <c:ext xmlns:c16="http://schemas.microsoft.com/office/drawing/2014/chart" uri="{C3380CC4-5D6E-409C-BE32-E72D297353CC}">
              <c16:uniqueId val="{00000001-338D-4867-B4D9-F3438567DDF1}"/>
            </c:ext>
          </c:extLst>
        </c:ser>
        <c:ser>
          <c:idx val="2"/>
          <c:order val="2"/>
          <c:tx>
            <c:strRef>
              <c:f>Report!$BD$20</c:f>
              <c:strCache>
                <c:ptCount val="1"/>
                <c:pt idx="0">
                  <c:v>Comments</c:v>
                </c:pt>
              </c:strCache>
            </c:strRef>
          </c:tx>
          <c:spPr>
            <a:solidFill>
              <a:srgbClr val="002060"/>
            </a:solidFill>
            <a:ln>
              <a:noFill/>
            </a:ln>
            <a:effectLst/>
          </c:spPr>
          <c:invertIfNegative val="0"/>
          <c:val>
            <c:numRef>
              <c:f>Report!$BE$20</c:f>
              <c:numCache>
                <c:formatCode>#,##0_ ;[Red]\-#,##0\ </c:formatCode>
                <c:ptCount val="1"/>
                <c:pt idx="0">
                  <c:v>124</c:v>
                </c:pt>
              </c:numCache>
            </c:numRef>
          </c:val>
          <c:extLst>
            <c:ext xmlns:c16="http://schemas.microsoft.com/office/drawing/2014/chart" uri="{C3380CC4-5D6E-409C-BE32-E72D297353CC}">
              <c16:uniqueId val="{00000002-338D-4867-B4D9-F3438567DDF1}"/>
            </c:ext>
          </c:extLst>
        </c:ser>
        <c:dLbls>
          <c:showLegendKey val="0"/>
          <c:showVal val="0"/>
          <c:showCatName val="0"/>
          <c:showSerName val="0"/>
          <c:showPercent val="0"/>
          <c:showBubbleSize val="0"/>
        </c:dLbls>
        <c:gapWidth val="100"/>
        <c:axId val="438627312"/>
        <c:axId val="438612880"/>
      </c:barChart>
      <c:catAx>
        <c:axId val="537593536"/>
        <c:scaling>
          <c:orientation val="minMax"/>
        </c:scaling>
        <c:delete val="1"/>
        <c:axPos val="l"/>
        <c:numFmt formatCode="General" sourceLinked="1"/>
        <c:majorTickMark val="none"/>
        <c:minorTickMark val="none"/>
        <c:tickLblPos val="nextTo"/>
        <c:crossAx val="537594520"/>
        <c:crosses val="autoZero"/>
        <c:auto val="1"/>
        <c:lblAlgn val="ctr"/>
        <c:lblOffset val="100"/>
        <c:noMultiLvlLbl val="0"/>
      </c:catAx>
      <c:valAx>
        <c:axId val="53759452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GB" sz="800"/>
                  <a:t>Views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93536"/>
        <c:crosses val="autoZero"/>
        <c:crossBetween val="between"/>
      </c:valAx>
      <c:valAx>
        <c:axId val="438612880"/>
        <c:scaling>
          <c:orientation val="minMax"/>
          <c:min val="0"/>
        </c:scaling>
        <c:delete val="0"/>
        <c:axPos val="t"/>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GB" sz="800"/>
                  <a:t>Reactions &amp; Comments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627312"/>
        <c:crosses val="max"/>
        <c:crossBetween val="between"/>
      </c:valAx>
      <c:catAx>
        <c:axId val="438627312"/>
        <c:scaling>
          <c:orientation val="minMax"/>
        </c:scaling>
        <c:delete val="1"/>
        <c:axPos val="l"/>
        <c:majorTickMark val="out"/>
        <c:minorTickMark val="none"/>
        <c:tickLblPos val="nextTo"/>
        <c:crossAx val="438612880"/>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Report!$AZ$22</c:f>
              <c:strCache>
                <c:ptCount val="1"/>
                <c:pt idx="0">
                  <c:v>Views</c:v>
                </c:pt>
              </c:strCache>
            </c:strRef>
          </c:tx>
          <c:spPr>
            <a:solidFill>
              <a:schemeClr val="accent5">
                <a:lumMod val="75000"/>
                <a:alpha val="50000"/>
              </a:schemeClr>
            </a:solidFill>
            <a:ln>
              <a:noFill/>
            </a:ln>
            <a:effectLst/>
          </c:spPr>
          <c:invertIfNegative val="0"/>
          <c:cat>
            <c:strRef>
              <c:f>Report!$AY$23:$AY$30</c:f>
              <c:strCache>
                <c:ptCount val="8"/>
                <c:pt idx="0">
                  <c:v>Mon</c:v>
                </c:pt>
                <c:pt idx="1">
                  <c:v>Tue</c:v>
                </c:pt>
                <c:pt idx="2">
                  <c:v>Wed</c:v>
                </c:pt>
                <c:pt idx="3">
                  <c:v>Thu</c:v>
                </c:pt>
                <c:pt idx="4">
                  <c:v>Fri</c:v>
                </c:pt>
                <c:pt idx="5">
                  <c:v>Sat</c:v>
                </c:pt>
                <c:pt idx="6">
                  <c:v>Sun</c:v>
                </c:pt>
                <c:pt idx="7">
                  <c:v>BH</c:v>
                </c:pt>
              </c:strCache>
            </c:strRef>
          </c:cat>
          <c:val>
            <c:numRef>
              <c:f>Report!$AZ$23:$AZ$30</c:f>
              <c:numCache>
                <c:formatCode>#,##0_ ;[Red]\-#,##0\ </c:formatCode>
                <c:ptCount val="8"/>
                <c:pt idx="0">
                  <c:v>0</c:v>
                </c:pt>
                <c:pt idx="1">
                  <c:v>0</c:v>
                </c:pt>
                <c:pt idx="2">
                  <c:v>0</c:v>
                </c:pt>
                <c:pt idx="3">
                  <c:v>43732</c:v>
                </c:pt>
                <c:pt idx="4">
                  <c:v>0</c:v>
                </c:pt>
                <c:pt idx="5">
                  <c:v>0</c:v>
                </c:pt>
                <c:pt idx="6">
                  <c:v>0</c:v>
                </c:pt>
                <c:pt idx="7">
                  <c:v>52700</c:v>
                </c:pt>
              </c:numCache>
            </c:numRef>
          </c:val>
          <c:extLst>
            <c:ext xmlns:c16="http://schemas.microsoft.com/office/drawing/2014/chart" uri="{C3380CC4-5D6E-409C-BE32-E72D297353CC}">
              <c16:uniqueId val="{00000000-2AA7-4C9D-B807-07A396209E76}"/>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Report!$BA$22</c:f>
              <c:strCache>
                <c:ptCount val="1"/>
                <c:pt idx="0">
                  <c:v>Reactions</c:v>
                </c:pt>
              </c:strCache>
            </c:strRef>
          </c:tx>
          <c:spPr>
            <a:solidFill>
              <a:srgbClr val="FFC000"/>
            </a:solidFill>
            <a:ln>
              <a:noFill/>
            </a:ln>
            <a:effectLst/>
          </c:spPr>
          <c:invertIfNegative val="0"/>
          <c:cat>
            <c:strRef>
              <c:f>Report!$AY$23:$AY$30</c:f>
              <c:strCache>
                <c:ptCount val="8"/>
                <c:pt idx="0">
                  <c:v>Mon</c:v>
                </c:pt>
                <c:pt idx="1">
                  <c:v>Tue</c:v>
                </c:pt>
                <c:pt idx="2">
                  <c:v>Wed</c:v>
                </c:pt>
                <c:pt idx="3">
                  <c:v>Thu</c:v>
                </c:pt>
                <c:pt idx="4">
                  <c:v>Fri</c:v>
                </c:pt>
                <c:pt idx="5">
                  <c:v>Sat</c:v>
                </c:pt>
                <c:pt idx="6">
                  <c:v>Sun</c:v>
                </c:pt>
                <c:pt idx="7">
                  <c:v>BH</c:v>
                </c:pt>
              </c:strCache>
            </c:strRef>
          </c:cat>
          <c:val>
            <c:numRef>
              <c:f>Report!$BA$23:$BA$30</c:f>
              <c:numCache>
                <c:formatCode>#,##0_ ;[Red]\-#,##0\ </c:formatCode>
                <c:ptCount val="8"/>
                <c:pt idx="0">
                  <c:v>0</c:v>
                </c:pt>
                <c:pt idx="1">
                  <c:v>0</c:v>
                </c:pt>
                <c:pt idx="2">
                  <c:v>0</c:v>
                </c:pt>
                <c:pt idx="3">
                  <c:v>44</c:v>
                </c:pt>
                <c:pt idx="4">
                  <c:v>0</c:v>
                </c:pt>
                <c:pt idx="5">
                  <c:v>0</c:v>
                </c:pt>
                <c:pt idx="6">
                  <c:v>0</c:v>
                </c:pt>
                <c:pt idx="7">
                  <c:v>56</c:v>
                </c:pt>
              </c:numCache>
            </c:numRef>
          </c:val>
          <c:extLst>
            <c:ext xmlns:c16="http://schemas.microsoft.com/office/drawing/2014/chart" uri="{C3380CC4-5D6E-409C-BE32-E72D297353CC}">
              <c16:uniqueId val="{00000001-2AA7-4C9D-B807-07A396209E76}"/>
            </c:ext>
          </c:extLst>
        </c:ser>
        <c:ser>
          <c:idx val="2"/>
          <c:order val="2"/>
          <c:tx>
            <c:strRef>
              <c:f>Report!$BB$22</c:f>
              <c:strCache>
                <c:ptCount val="1"/>
                <c:pt idx="0">
                  <c:v>Comments</c:v>
                </c:pt>
              </c:strCache>
            </c:strRef>
          </c:tx>
          <c:spPr>
            <a:solidFill>
              <a:srgbClr val="002060"/>
            </a:solidFill>
            <a:ln>
              <a:noFill/>
            </a:ln>
            <a:effectLst/>
          </c:spPr>
          <c:invertIfNegative val="0"/>
          <c:cat>
            <c:strRef>
              <c:f>Report!$AY$23:$AY$30</c:f>
              <c:strCache>
                <c:ptCount val="8"/>
                <c:pt idx="0">
                  <c:v>Mon</c:v>
                </c:pt>
                <c:pt idx="1">
                  <c:v>Tue</c:v>
                </c:pt>
                <c:pt idx="2">
                  <c:v>Wed</c:v>
                </c:pt>
                <c:pt idx="3">
                  <c:v>Thu</c:v>
                </c:pt>
                <c:pt idx="4">
                  <c:v>Fri</c:v>
                </c:pt>
                <c:pt idx="5">
                  <c:v>Sat</c:v>
                </c:pt>
                <c:pt idx="6">
                  <c:v>Sun</c:v>
                </c:pt>
                <c:pt idx="7">
                  <c:v>BH</c:v>
                </c:pt>
              </c:strCache>
            </c:strRef>
          </c:cat>
          <c:val>
            <c:numRef>
              <c:f>Report!$BB$23:$BB$30</c:f>
              <c:numCache>
                <c:formatCode>#,##0_ ;[Red]\-#,##0\ </c:formatCode>
                <c:ptCount val="8"/>
                <c:pt idx="0">
                  <c:v>0</c:v>
                </c:pt>
                <c:pt idx="1">
                  <c:v>0</c:v>
                </c:pt>
                <c:pt idx="2">
                  <c:v>0</c:v>
                </c:pt>
                <c:pt idx="3">
                  <c:v>156</c:v>
                </c:pt>
                <c:pt idx="4">
                  <c:v>0</c:v>
                </c:pt>
                <c:pt idx="5">
                  <c:v>0</c:v>
                </c:pt>
                <c:pt idx="6">
                  <c:v>0</c:v>
                </c:pt>
                <c:pt idx="7">
                  <c:v>110</c:v>
                </c:pt>
              </c:numCache>
            </c:numRef>
          </c:val>
          <c:extLst>
            <c:ext xmlns:c16="http://schemas.microsoft.com/office/drawing/2014/chart" uri="{C3380CC4-5D6E-409C-BE32-E72D297353CC}">
              <c16:uniqueId val="{00000002-2AA7-4C9D-B807-07A396209E76}"/>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Hour</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Report!$AZ$98</c:f>
              <c:strCache>
                <c:ptCount val="1"/>
                <c:pt idx="0">
                  <c:v>Views</c:v>
                </c:pt>
              </c:strCache>
            </c:strRef>
          </c:tx>
          <c:spPr>
            <a:solidFill>
              <a:schemeClr val="accent5">
                <a:lumMod val="75000"/>
                <a:alpha val="50000"/>
              </a:schemeClr>
            </a:solidFill>
            <a:ln>
              <a:noFill/>
            </a:ln>
            <a:effectLst/>
          </c:spPr>
          <c:invertIfNegative val="0"/>
          <c:cat>
            <c:strRef>
              <c:f>Report!$AY$99:$AY$122</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Report!$AZ$99:$AZ$122</c:f>
              <c:numCache>
                <c:formatCode>#,##0_ ;[Red]\-#,##0\ </c:formatCode>
                <c:ptCount val="24"/>
                <c:pt idx="0">
                  <c:v>41578</c:v>
                </c:pt>
                <c:pt idx="1">
                  <c:v>0</c:v>
                </c:pt>
                <c:pt idx="2">
                  <c:v>0</c:v>
                </c:pt>
                <c:pt idx="3">
                  <c:v>0</c:v>
                </c:pt>
                <c:pt idx="4">
                  <c:v>0</c:v>
                </c:pt>
                <c:pt idx="5">
                  <c:v>23519</c:v>
                </c:pt>
                <c:pt idx="6">
                  <c:v>4047</c:v>
                </c:pt>
                <c:pt idx="7">
                  <c:v>60548</c:v>
                </c:pt>
                <c:pt idx="8">
                  <c:v>0</c:v>
                </c:pt>
                <c:pt idx="9">
                  <c:v>58574</c:v>
                </c:pt>
                <c:pt idx="10">
                  <c:v>44809</c:v>
                </c:pt>
                <c:pt idx="11">
                  <c:v>0</c:v>
                </c:pt>
                <c:pt idx="12">
                  <c:v>0</c:v>
                </c:pt>
                <c:pt idx="13">
                  <c:v>0</c:v>
                </c:pt>
                <c:pt idx="14">
                  <c:v>0</c:v>
                </c:pt>
                <c:pt idx="15">
                  <c:v>0</c:v>
                </c:pt>
                <c:pt idx="16">
                  <c:v>0</c:v>
                </c:pt>
                <c:pt idx="17">
                  <c:v>92337</c:v>
                </c:pt>
                <c:pt idx="18">
                  <c:v>0</c:v>
                </c:pt>
                <c:pt idx="19">
                  <c:v>0</c:v>
                </c:pt>
                <c:pt idx="20">
                  <c:v>63482</c:v>
                </c:pt>
                <c:pt idx="21">
                  <c:v>66394</c:v>
                </c:pt>
                <c:pt idx="22">
                  <c:v>0</c:v>
                </c:pt>
                <c:pt idx="23">
                  <c:v>0</c:v>
                </c:pt>
              </c:numCache>
            </c:numRef>
          </c:val>
          <c:extLst>
            <c:ext xmlns:c16="http://schemas.microsoft.com/office/drawing/2014/chart" uri="{C3380CC4-5D6E-409C-BE32-E72D297353CC}">
              <c16:uniqueId val="{00000000-4731-4BF7-8FB2-B342BC92CD8B}"/>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Report!$BA$98</c:f>
              <c:strCache>
                <c:ptCount val="1"/>
                <c:pt idx="0">
                  <c:v>Reactions</c:v>
                </c:pt>
              </c:strCache>
            </c:strRef>
          </c:tx>
          <c:spPr>
            <a:solidFill>
              <a:srgbClr val="FFC000"/>
            </a:solidFill>
            <a:ln>
              <a:noFill/>
            </a:ln>
            <a:effectLst/>
          </c:spPr>
          <c:invertIfNegative val="0"/>
          <c:cat>
            <c:strRef>
              <c:f>Report!$AY$99:$AY$122</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Report!$BA$99:$BA$122</c:f>
              <c:numCache>
                <c:formatCode>#,##0_ ;[Red]\-#,##0\ </c:formatCode>
                <c:ptCount val="24"/>
                <c:pt idx="0">
                  <c:v>57</c:v>
                </c:pt>
                <c:pt idx="1">
                  <c:v>0</c:v>
                </c:pt>
                <c:pt idx="2">
                  <c:v>0</c:v>
                </c:pt>
                <c:pt idx="3">
                  <c:v>0</c:v>
                </c:pt>
                <c:pt idx="4">
                  <c:v>0</c:v>
                </c:pt>
                <c:pt idx="5">
                  <c:v>1</c:v>
                </c:pt>
                <c:pt idx="6">
                  <c:v>89</c:v>
                </c:pt>
                <c:pt idx="7">
                  <c:v>67</c:v>
                </c:pt>
                <c:pt idx="8">
                  <c:v>0</c:v>
                </c:pt>
                <c:pt idx="9">
                  <c:v>34</c:v>
                </c:pt>
                <c:pt idx="10">
                  <c:v>37</c:v>
                </c:pt>
                <c:pt idx="11">
                  <c:v>0</c:v>
                </c:pt>
                <c:pt idx="12">
                  <c:v>0</c:v>
                </c:pt>
                <c:pt idx="13">
                  <c:v>0</c:v>
                </c:pt>
                <c:pt idx="14">
                  <c:v>0</c:v>
                </c:pt>
                <c:pt idx="15">
                  <c:v>0</c:v>
                </c:pt>
                <c:pt idx="16">
                  <c:v>0</c:v>
                </c:pt>
                <c:pt idx="17">
                  <c:v>84</c:v>
                </c:pt>
                <c:pt idx="18">
                  <c:v>0</c:v>
                </c:pt>
                <c:pt idx="19">
                  <c:v>0</c:v>
                </c:pt>
                <c:pt idx="20">
                  <c:v>70</c:v>
                </c:pt>
                <c:pt idx="21">
                  <c:v>46</c:v>
                </c:pt>
                <c:pt idx="22">
                  <c:v>0</c:v>
                </c:pt>
                <c:pt idx="23">
                  <c:v>0</c:v>
                </c:pt>
              </c:numCache>
            </c:numRef>
          </c:val>
          <c:extLst>
            <c:ext xmlns:c16="http://schemas.microsoft.com/office/drawing/2014/chart" uri="{C3380CC4-5D6E-409C-BE32-E72D297353CC}">
              <c16:uniqueId val="{00000001-4731-4BF7-8FB2-B342BC92CD8B}"/>
            </c:ext>
          </c:extLst>
        </c:ser>
        <c:ser>
          <c:idx val="2"/>
          <c:order val="2"/>
          <c:tx>
            <c:strRef>
              <c:f>Report!$BB$98</c:f>
              <c:strCache>
                <c:ptCount val="1"/>
                <c:pt idx="0">
                  <c:v>Comments</c:v>
                </c:pt>
              </c:strCache>
            </c:strRef>
          </c:tx>
          <c:spPr>
            <a:solidFill>
              <a:srgbClr val="002060"/>
            </a:solidFill>
            <a:ln>
              <a:noFill/>
            </a:ln>
            <a:effectLst/>
          </c:spPr>
          <c:invertIfNegative val="0"/>
          <c:cat>
            <c:strRef>
              <c:f>Report!$AY$99:$AY$122</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Report!$BB$99:$BB$122</c:f>
              <c:numCache>
                <c:formatCode>#,##0_ ;[Red]\-#,##0\ </c:formatCode>
                <c:ptCount val="24"/>
                <c:pt idx="0">
                  <c:v>79</c:v>
                </c:pt>
                <c:pt idx="1">
                  <c:v>0</c:v>
                </c:pt>
                <c:pt idx="2">
                  <c:v>0</c:v>
                </c:pt>
                <c:pt idx="3">
                  <c:v>0</c:v>
                </c:pt>
                <c:pt idx="4">
                  <c:v>0</c:v>
                </c:pt>
                <c:pt idx="5">
                  <c:v>114</c:v>
                </c:pt>
                <c:pt idx="6">
                  <c:v>122</c:v>
                </c:pt>
                <c:pt idx="7">
                  <c:v>58</c:v>
                </c:pt>
                <c:pt idx="8">
                  <c:v>0</c:v>
                </c:pt>
                <c:pt idx="9">
                  <c:v>157</c:v>
                </c:pt>
                <c:pt idx="10">
                  <c:v>194</c:v>
                </c:pt>
                <c:pt idx="11">
                  <c:v>0</c:v>
                </c:pt>
                <c:pt idx="12">
                  <c:v>0</c:v>
                </c:pt>
                <c:pt idx="13">
                  <c:v>0</c:v>
                </c:pt>
                <c:pt idx="14">
                  <c:v>0</c:v>
                </c:pt>
                <c:pt idx="15">
                  <c:v>0</c:v>
                </c:pt>
                <c:pt idx="16">
                  <c:v>0</c:v>
                </c:pt>
                <c:pt idx="17">
                  <c:v>150</c:v>
                </c:pt>
                <c:pt idx="18">
                  <c:v>0</c:v>
                </c:pt>
                <c:pt idx="19">
                  <c:v>0</c:v>
                </c:pt>
                <c:pt idx="20">
                  <c:v>97</c:v>
                </c:pt>
                <c:pt idx="21">
                  <c:v>73</c:v>
                </c:pt>
                <c:pt idx="22">
                  <c:v>0</c:v>
                </c:pt>
                <c:pt idx="23">
                  <c:v>0</c:v>
                </c:pt>
              </c:numCache>
            </c:numRef>
          </c:val>
          <c:extLst>
            <c:ext xmlns:c16="http://schemas.microsoft.com/office/drawing/2014/chart" uri="{C3380CC4-5D6E-409C-BE32-E72D297353CC}">
              <c16:uniqueId val="{00000002-4731-4BF7-8FB2-B342BC92CD8B}"/>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Type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Report!$AZ$125</c:f>
              <c:strCache>
                <c:ptCount val="1"/>
                <c:pt idx="0">
                  <c:v>Views</c:v>
                </c:pt>
              </c:strCache>
            </c:strRef>
          </c:tx>
          <c:spPr>
            <a:solidFill>
              <a:schemeClr val="accent5">
                <a:lumMod val="75000"/>
                <a:alpha val="50000"/>
              </a:schemeClr>
            </a:solidFill>
            <a:ln>
              <a:noFill/>
            </a:ln>
            <a:effectLst/>
          </c:spPr>
          <c:invertIfNegative val="0"/>
          <c:cat>
            <c:strRef>
              <c:f>Report!$AY$126:$AY$135</c:f>
              <c:strCache>
                <c:ptCount val="10"/>
                <c:pt idx="0">
                  <c:v>Advertising</c:v>
                </c:pt>
                <c:pt idx="1">
                  <c:v>Blog Post</c:v>
                </c:pt>
                <c:pt idx="2">
                  <c:v>Brand</c:v>
                </c:pt>
                <c:pt idx="3">
                  <c:v>Business Info</c:v>
                </c:pt>
                <c:pt idx="4">
                  <c:v>Fun</c:v>
                </c:pt>
                <c:pt idx="5">
                  <c:v>Funny</c:v>
                </c:pt>
                <c:pt idx="6">
                  <c:v>New Product</c:v>
                </c:pt>
                <c:pt idx="7">
                  <c:v>Personal</c:v>
                </c:pt>
                <c:pt idx="8">
                  <c:v>Provocative</c:v>
                </c:pt>
                <c:pt idx="9">
                  <c:v>Trending</c:v>
                </c:pt>
              </c:strCache>
            </c:strRef>
          </c:cat>
          <c:val>
            <c:numRef>
              <c:f>Report!$AZ$126:$AZ$135</c:f>
              <c:numCache>
                <c:formatCode>#,##0_ ;[Red]\-#,##0\ </c:formatCode>
                <c:ptCount val="10"/>
                <c:pt idx="0">
                  <c:v>44957</c:v>
                </c:pt>
                <c:pt idx="1">
                  <c:v>3028</c:v>
                </c:pt>
                <c:pt idx="2">
                  <c:v>0</c:v>
                </c:pt>
                <c:pt idx="3">
                  <c:v>0</c:v>
                </c:pt>
                <c:pt idx="4">
                  <c:v>75456</c:v>
                </c:pt>
                <c:pt idx="5">
                  <c:v>41578</c:v>
                </c:pt>
                <c:pt idx="6">
                  <c:v>75545</c:v>
                </c:pt>
                <c:pt idx="7">
                  <c:v>0</c:v>
                </c:pt>
                <c:pt idx="8">
                  <c:v>0</c:v>
                </c:pt>
                <c:pt idx="9">
                  <c:v>60548</c:v>
                </c:pt>
              </c:numCache>
            </c:numRef>
          </c:val>
          <c:extLst>
            <c:ext xmlns:c16="http://schemas.microsoft.com/office/drawing/2014/chart" uri="{C3380CC4-5D6E-409C-BE32-E72D297353CC}">
              <c16:uniqueId val="{00000000-EDCF-4A67-8697-5D6D7EB29FA7}"/>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Report!$BA$125</c:f>
              <c:strCache>
                <c:ptCount val="1"/>
                <c:pt idx="0">
                  <c:v>Reactions</c:v>
                </c:pt>
              </c:strCache>
            </c:strRef>
          </c:tx>
          <c:spPr>
            <a:solidFill>
              <a:srgbClr val="FFC000"/>
            </a:solidFill>
            <a:ln>
              <a:noFill/>
            </a:ln>
            <a:effectLst/>
          </c:spPr>
          <c:invertIfNegative val="0"/>
          <c:cat>
            <c:strRef>
              <c:f>Report!$AY$126:$AY$135</c:f>
              <c:strCache>
                <c:ptCount val="10"/>
                <c:pt idx="0">
                  <c:v>Advertising</c:v>
                </c:pt>
                <c:pt idx="1">
                  <c:v>Blog Post</c:v>
                </c:pt>
                <c:pt idx="2">
                  <c:v>Brand</c:v>
                </c:pt>
                <c:pt idx="3">
                  <c:v>Business Info</c:v>
                </c:pt>
                <c:pt idx="4">
                  <c:v>Fun</c:v>
                </c:pt>
                <c:pt idx="5">
                  <c:v>Funny</c:v>
                </c:pt>
                <c:pt idx="6">
                  <c:v>New Product</c:v>
                </c:pt>
                <c:pt idx="7">
                  <c:v>Personal</c:v>
                </c:pt>
                <c:pt idx="8">
                  <c:v>Provocative</c:v>
                </c:pt>
                <c:pt idx="9">
                  <c:v>Trending</c:v>
                </c:pt>
              </c:strCache>
            </c:strRef>
          </c:cat>
          <c:val>
            <c:numRef>
              <c:f>Report!$BA$126:$BA$135</c:f>
              <c:numCache>
                <c:formatCode>#,##0_ ;[Red]\-#,##0\ </c:formatCode>
                <c:ptCount val="10"/>
                <c:pt idx="0">
                  <c:v>24</c:v>
                </c:pt>
                <c:pt idx="1">
                  <c:v>50</c:v>
                </c:pt>
                <c:pt idx="2">
                  <c:v>0</c:v>
                </c:pt>
                <c:pt idx="3">
                  <c:v>0</c:v>
                </c:pt>
                <c:pt idx="4">
                  <c:v>59</c:v>
                </c:pt>
                <c:pt idx="5">
                  <c:v>57</c:v>
                </c:pt>
                <c:pt idx="6">
                  <c:v>67</c:v>
                </c:pt>
                <c:pt idx="7">
                  <c:v>0</c:v>
                </c:pt>
                <c:pt idx="8">
                  <c:v>0</c:v>
                </c:pt>
                <c:pt idx="9">
                  <c:v>67</c:v>
                </c:pt>
              </c:numCache>
            </c:numRef>
          </c:val>
          <c:extLst>
            <c:ext xmlns:c16="http://schemas.microsoft.com/office/drawing/2014/chart" uri="{C3380CC4-5D6E-409C-BE32-E72D297353CC}">
              <c16:uniqueId val="{00000001-EDCF-4A67-8697-5D6D7EB29FA7}"/>
            </c:ext>
          </c:extLst>
        </c:ser>
        <c:ser>
          <c:idx val="2"/>
          <c:order val="2"/>
          <c:tx>
            <c:strRef>
              <c:f>Report!$BB$125</c:f>
              <c:strCache>
                <c:ptCount val="1"/>
                <c:pt idx="0">
                  <c:v>Comments</c:v>
                </c:pt>
              </c:strCache>
            </c:strRef>
          </c:tx>
          <c:spPr>
            <a:solidFill>
              <a:srgbClr val="002060"/>
            </a:solidFill>
            <a:ln>
              <a:noFill/>
            </a:ln>
            <a:effectLst/>
          </c:spPr>
          <c:invertIfNegative val="0"/>
          <c:cat>
            <c:strRef>
              <c:f>Report!$AY$126:$AY$135</c:f>
              <c:strCache>
                <c:ptCount val="10"/>
                <c:pt idx="0">
                  <c:v>Advertising</c:v>
                </c:pt>
                <c:pt idx="1">
                  <c:v>Blog Post</c:v>
                </c:pt>
                <c:pt idx="2">
                  <c:v>Brand</c:v>
                </c:pt>
                <c:pt idx="3">
                  <c:v>Business Info</c:v>
                </c:pt>
                <c:pt idx="4">
                  <c:v>Fun</c:v>
                </c:pt>
                <c:pt idx="5">
                  <c:v>Funny</c:v>
                </c:pt>
                <c:pt idx="6">
                  <c:v>New Product</c:v>
                </c:pt>
                <c:pt idx="7">
                  <c:v>Personal</c:v>
                </c:pt>
                <c:pt idx="8">
                  <c:v>Provocative</c:v>
                </c:pt>
                <c:pt idx="9">
                  <c:v>Trending</c:v>
                </c:pt>
              </c:strCache>
            </c:strRef>
          </c:cat>
          <c:val>
            <c:numRef>
              <c:f>Report!$BB$126:$BB$135</c:f>
              <c:numCache>
                <c:formatCode>#,##0_ ;[Red]\-#,##0\ </c:formatCode>
                <c:ptCount val="10"/>
                <c:pt idx="0">
                  <c:v>94</c:v>
                </c:pt>
                <c:pt idx="1">
                  <c:v>137</c:v>
                </c:pt>
                <c:pt idx="2">
                  <c:v>0</c:v>
                </c:pt>
                <c:pt idx="3">
                  <c:v>0</c:v>
                </c:pt>
                <c:pt idx="4">
                  <c:v>154</c:v>
                </c:pt>
                <c:pt idx="5">
                  <c:v>79</c:v>
                </c:pt>
                <c:pt idx="6">
                  <c:v>167</c:v>
                </c:pt>
                <c:pt idx="7">
                  <c:v>0</c:v>
                </c:pt>
                <c:pt idx="8">
                  <c:v>0</c:v>
                </c:pt>
                <c:pt idx="9">
                  <c:v>58</c:v>
                </c:pt>
              </c:numCache>
            </c:numRef>
          </c:val>
          <c:extLst>
            <c:ext xmlns:c16="http://schemas.microsoft.com/office/drawing/2014/chart" uri="{C3380CC4-5D6E-409C-BE32-E72D297353CC}">
              <c16:uniqueId val="{00000002-EDCF-4A67-8697-5D6D7EB29FA7}"/>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Media Type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Report!$AZ$138</c:f>
              <c:strCache>
                <c:ptCount val="1"/>
                <c:pt idx="0">
                  <c:v>Views</c:v>
                </c:pt>
              </c:strCache>
            </c:strRef>
          </c:tx>
          <c:spPr>
            <a:solidFill>
              <a:schemeClr val="accent5">
                <a:lumMod val="75000"/>
                <a:alpha val="50000"/>
              </a:schemeClr>
            </a:solidFill>
            <a:ln>
              <a:noFill/>
            </a:ln>
            <a:effectLst/>
          </c:spPr>
          <c:invertIfNegative val="0"/>
          <c:cat>
            <c:strRef>
              <c:f>Report!$AY$139:$AY$141</c:f>
              <c:strCache>
                <c:ptCount val="3"/>
                <c:pt idx="0">
                  <c:v>Image</c:v>
                </c:pt>
                <c:pt idx="1">
                  <c:v>Video</c:v>
                </c:pt>
                <c:pt idx="2">
                  <c:v>No Media</c:v>
                </c:pt>
              </c:strCache>
            </c:strRef>
          </c:cat>
          <c:val>
            <c:numRef>
              <c:f>Report!$AZ$139:$AZ$141</c:f>
              <c:numCache>
                <c:formatCode>#,##0_ ;[Red]\-#,##0\ </c:formatCode>
                <c:ptCount val="3"/>
                <c:pt idx="0">
                  <c:v>46614</c:v>
                </c:pt>
                <c:pt idx="1">
                  <c:v>0</c:v>
                </c:pt>
                <c:pt idx="2">
                  <c:v>88</c:v>
                </c:pt>
              </c:numCache>
            </c:numRef>
          </c:val>
          <c:extLst>
            <c:ext xmlns:c16="http://schemas.microsoft.com/office/drawing/2014/chart" uri="{C3380CC4-5D6E-409C-BE32-E72D297353CC}">
              <c16:uniqueId val="{00000000-CC9F-4D6E-A664-75BA7D7F7621}"/>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Report!$BA$138</c:f>
              <c:strCache>
                <c:ptCount val="1"/>
                <c:pt idx="0">
                  <c:v>Reactions</c:v>
                </c:pt>
              </c:strCache>
            </c:strRef>
          </c:tx>
          <c:spPr>
            <a:solidFill>
              <a:srgbClr val="FFC000"/>
            </a:solidFill>
            <a:ln>
              <a:noFill/>
            </a:ln>
            <a:effectLst/>
          </c:spPr>
          <c:invertIfNegative val="0"/>
          <c:cat>
            <c:strRef>
              <c:f>Report!$AY$139:$AY$141</c:f>
              <c:strCache>
                <c:ptCount val="3"/>
                <c:pt idx="0">
                  <c:v>Image</c:v>
                </c:pt>
                <c:pt idx="1">
                  <c:v>Video</c:v>
                </c:pt>
                <c:pt idx="2">
                  <c:v>No Media</c:v>
                </c:pt>
              </c:strCache>
            </c:strRef>
          </c:cat>
          <c:val>
            <c:numRef>
              <c:f>Report!$BA$139:$BA$141</c:f>
              <c:numCache>
                <c:formatCode>#,##0_ ;[Red]\-#,##0\ </c:formatCode>
                <c:ptCount val="3"/>
                <c:pt idx="0">
                  <c:v>35</c:v>
                </c:pt>
                <c:pt idx="1">
                  <c:v>0</c:v>
                </c:pt>
                <c:pt idx="2">
                  <c:v>0</c:v>
                </c:pt>
              </c:numCache>
            </c:numRef>
          </c:val>
          <c:extLst>
            <c:ext xmlns:c16="http://schemas.microsoft.com/office/drawing/2014/chart" uri="{C3380CC4-5D6E-409C-BE32-E72D297353CC}">
              <c16:uniqueId val="{00000001-CC9F-4D6E-A664-75BA7D7F7621}"/>
            </c:ext>
          </c:extLst>
        </c:ser>
        <c:ser>
          <c:idx val="2"/>
          <c:order val="2"/>
          <c:tx>
            <c:strRef>
              <c:f>Report!$BB$138</c:f>
              <c:strCache>
                <c:ptCount val="1"/>
                <c:pt idx="0">
                  <c:v>Comments</c:v>
                </c:pt>
              </c:strCache>
            </c:strRef>
          </c:tx>
          <c:spPr>
            <a:solidFill>
              <a:srgbClr val="002060"/>
            </a:solidFill>
            <a:ln>
              <a:noFill/>
            </a:ln>
            <a:effectLst/>
          </c:spPr>
          <c:invertIfNegative val="0"/>
          <c:cat>
            <c:strRef>
              <c:f>Report!$AY$139:$AY$141</c:f>
              <c:strCache>
                <c:ptCount val="3"/>
                <c:pt idx="0">
                  <c:v>Image</c:v>
                </c:pt>
                <c:pt idx="1">
                  <c:v>Video</c:v>
                </c:pt>
                <c:pt idx="2">
                  <c:v>No Media</c:v>
                </c:pt>
              </c:strCache>
            </c:strRef>
          </c:cat>
          <c:val>
            <c:numRef>
              <c:f>Report!$BB$139:$BB$141</c:f>
              <c:numCache>
                <c:formatCode>#,##0_ ;[Red]\-#,##0\ </c:formatCode>
                <c:ptCount val="3"/>
                <c:pt idx="0">
                  <c:v>135</c:v>
                </c:pt>
                <c:pt idx="1">
                  <c:v>0</c:v>
                </c:pt>
                <c:pt idx="2">
                  <c:v>0</c:v>
                </c:pt>
              </c:numCache>
            </c:numRef>
          </c:val>
          <c:extLst>
            <c:ext xmlns:c16="http://schemas.microsoft.com/office/drawing/2014/chart" uri="{C3380CC4-5D6E-409C-BE32-E72D297353CC}">
              <c16:uniqueId val="{00000002-CC9F-4D6E-A664-75BA7D7F7621}"/>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Link Type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Report!$AZ$143</c:f>
              <c:strCache>
                <c:ptCount val="1"/>
                <c:pt idx="0">
                  <c:v>Views</c:v>
                </c:pt>
              </c:strCache>
            </c:strRef>
          </c:tx>
          <c:spPr>
            <a:solidFill>
              <a:schemeClr val="accent5">
                <a:lumMod val="75000"/>
                <a:alpha val="50000"/>
              </a:schemeClr>
            </a:solidFill>
            <a:ln>
              <a:noFill/>
            </a:ln>
            <a:effectLst/>
          </c:spPr>
          <c:invertIfNegative val="0"/>
          <c:cat>
            <c:strRef>
              <c:f>Report!$AY$144:$AY$146</c:f>
              <c:strCache>
                <c:ptCount val="3"/>
                <c:pt idx="0">
                  <c:v>In Post</c:v>
                </c:pt>
                <c:pt idx="1">
                  <c:v>In Comments</c:v>
                </c:pt>
                <c:pt idx="2">
                  <c:v>No Link</c:v>
                </c:pt>
              </c:strCache>
            </c:strRef>
          </c:cat>
          <c:val>
            <c:numRef>
              <c:f>Report!$AZ$144:$AZ$146</c:f>
              <c:numCache>
                <c:formatCode>#,##0_ ;[Red]\-#,##0\ </c:formatCode>
                <c:ptCount val="3"/>
                <c:pt idx="0">
                  <c:v>28713</c:v>
                </c:pt>
                <c:pt idx="1">
                  <c:v>62063</c:v>
                </c:pt>
                <c:pt idx="2">
                  <c:v>17</c:v>
                </c:pt>
              </c:numCache>
            </c:numRef>
          </c:val>
          <c:extLst>
            <c:ext xmlns:c16="http://schemas.microsoft.com/office/drawing/2014/chart" uri="{C3380CC4-5D6E-409C-BE32-E72D297353CC}">
              <c16:uniqueId val="{00000000-6597-42FE-83AE-31A0A10126C6}"/>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Report!$BA$143</c:f>
              <c:strCache>
                <c:ptCount val="1"/>
                <c:pt idx="0">
                  <c:v>Reactions</c:v>
                </c:pt>
              </c:strCache>
            </c:strRef>
          </c:tx>
          <c:spPr>
            <a:solidFill>
              <a:srgbClr val="FFC000"/>
            </a:solidFill>
            <a:ln>
              <a:noFill/>
            </a:ln>
            <a:effectLst/>
          </c:spPr>
          <c:invertIfNegative val="0"/>
          <c:cat>
            <c:strRef>
              <c:f>Report!$AY$144:$AY$146</c:f>
              <c:strCache>
                <c:ptCount val="3"/>
                <c:pt idx="0">
                  <c:v>In Post</c:v>
                </c:pt>
                <c:pt idx="1">
                  <c:v>In Comments</c:v>
                </c:pt>
                <c:pt idx="2">
                  <c:v>No Link</c:v>
                </c:pt>
              </c:strCache>
            </c:strRef>
          </c:cat>
          <c:val>
            <c:numRef>
              <c:f>Report!$BA$144:$BA$146</c:f>
              <c:numCache>
                <c:formatCode>#,##0_ ;[Red]\-#,##0\ </c:formatCode>
                <c:ptCount val="3"/>
                <c:pt idx="0">
                  <c:v>41</c:v>
                </c:pt>
                <c:pt idx="1">
                  <c:v>57</c:v>
                </c:pt>
                <c:pt idx="2">
                  <c:v>0</c:v>
                </c:pt>
              </c:numCache>
            </c:numRef>
          </c:val>
          <c:extLst>
            <c:ext xmlns:c16="http://schemas.microsoft.com/office/drawing/2014/chart" uri="{C3380CC4-5D6E-409C-BE32-E72D297353CC}">
              <c16:uniqueId val="{00000001-6597-42FE-83AE-31A0A10126C6}"/>
            </c:ext>
          </c:extLst>
        </c:ser>
        <c:ser>
          <c:idx val="2"/>
          <c:order val="2"/>
          <c:tx>
            <c:strRef>
              <c:f>Report!$BB$143</c:f>
              <c:strCache>
                <c:ptCount val="1"/>
                <c:pt idx="0">
                  <c:v>Comments</c:v>
                </c:pt>
              </c:strCache>
            </c:strRef>
          </c:tx>
          <c:spPr>
            <a:solidFill>
              <a:srgbClr val="002060"/>
            </a:solidFill>
            <a:ln>
              <a:noFill/>
            </a:ln>
            <a:effectLst/>
          </c:spPr>
          <c:invertIfNegative val="0"/>
          <c:cat>
            <c:strRef>
              <c:f>Report!$AY$144:$AY$146</c:f>
              <c:strCache>
                <c:ptCount val="3"/>
                <c:pt idx="0">
                  <c:v>In Post</c:v>
                </c:pt>
                <c:pt idx="1">
                  <c:v>In Comments</c:v>
                </c:pt>
                <c:pt idx="2">
                  <c:v>No Link</c:v>
                </c:pt>
              </c:strCache>
            </c:strRef>
          </c:cat>
          <c:val>
            <c:numRef>
              <c:f>Report!$BB$144:$BB$146</c:f>
              <c:numCache>
                <c:formatCode>#,##0_ ;[Red]\-#,##0\ </c:formatCode>
                <c:ptCount val="3"/>
                <c:pt idx="0">
                  <c:v>131</c:v>
                </c:pt>
                <c:pt idx="1">
                  <c:v>128</c:v>
                </c:pt>
                <c:pt idx="2">
                  <c:v>0</c:v>
                </c:pt>
              </c:numCache>
            </c:numRef>
          </c:val>
          <c:extLst>
            <c:ext xmlns:c16="http://schemas.microsoft.com/office/drawing/2014/chart" uri="{C3380CC4-5D6E-409C-BE32-E72D297353CC}">
              <c16:uniqueId val="{00000002-6597-42FE-83AE-31A0A10126C6}"/>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Number</a:t>
            </a:r>
            <a:r>
              <a:rPr lang="en-GB" baseline="0"/>
              <a:t> of Posts &amp; Average Engagment</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Report!$AZ$84</c:f>
              <c:strCache>
                <c:ptCount val="1"/>
                <c:pt idx="0">
                  <c:v>Number of Posts</c:v>
                </c:pt>
              </c:strCache>
            </c:strRef>
          </c:tx>
          <c:spPr>
            <a:solidFill>
              <a:srgbClr val="7030A0">
                <a:alpha val="50000"/>
              </a:srgbClr>
            </a:solidFill>
            <a:ln>
              <a:noFill/>
            </a:ln>
            <a:effectLst/>
          </c:spPr>
          <c:invertIfNegative val="0"/>
          <c:cat>
            <c:strRef>
              <c:f>Report!$AY$85:$AY$94</c:f>
              <c:strCache>
                <c:ptCount val="10"/>
                <c:pt idx="0">
                  <c:v>Advertising</c:v>
                </c:pt>
                <c:pt idx="1">
                  <c:v>Blog Post</c:v>
                </c:pt>
                <c:pt idx="2">
                  <c:v>Brand</c:v>
                </c:pt>
                <c:pt idx="3">
                  <c:v>Business Info</c:v>
                </c:pt>
                <c:pt idx="4">
                  <c:v>Fun</c:v>
                </c:pt>
                <c:pt idx="5">
                  <c:v>Funny</c:v>
                </c:pt>
                <c:pt idx="6">
                  <c:v>New Product</c:v>
                </c:pt>
                <c:pt idx="7">
                  <c:v>Personal</c:v>
                </c:pt>
                <c:pt idx="8">
                  <c:v>Provocative</c:v>
                </c:pt>
                <c:pt idx="9">
                  <c:v>Trending</c:v>
                </c:pt>
              </c:strCache>
            </c:strRef>
          </c:cat>
          <c:val>
            <c:numRef>
              <c:f>Report!$AZ$85:$AZ$94</c:f>
              <c:numCache>
                <c:formatCode>#,##0_ ;[Red]\-#,##0\ </c:formatCode>
                <c:ptCount val="10"/>
                <c:pt idx="0">
                  <c:v>2</c:v>
                </c:pt>
                <c:pt idx="1">
                  <c:v>2</c:v>
                </c:pt>
                <c:pt idx="2">
                  <c:v>0</c:v>
                </c:pt>
                <c:pt idx="3">
                  <c:v>0</c:v>
                </c:pt>
                <c:pt idx="4">
                  <c:v>2</c:v>
                </c:pt>
                <c:pt idx="5">
                  <c:v>1</c:v>
                </c:pt>
                <c:pt idx="6">
                  <c:v>2</c:v>
                </c:pt>
                <c:pt idx="7">
                  <c:v>0</c:v>
                </c:pt>
                <c:pt idx="8">
                  <c:v>0</c:v>
                </c:pt>
                <c:pt idx="9">
                  <c:v>1</c:v>
                </c:pt>
              </c:numCache>
            </c:numRef>
          </c:val>
          <c:extLst>
            <c:ext xmlns:c16="http://schemas.microsoft.com/office/drawing/2014/chart" uri="{C3380CC4-5D6E-409C-BE32-E72D297353CC}">
              <c16:uniqueId val="{00000000-8B8F-432A-ADA6-B172AB0A043E}"/>
            </c:ext>
          </c:extLst>
        </c:ser>
        <c:dLbls>
          <c:showLegendKey val="0"/>
          <c:showVal val="0"/>
          <c:showCatName val="0"/>
          <c:showSerName val="0"/>
          <c:showPercent val="0"/>
          <c:showBubbleSize val="0"/>
        </c:dLbls>
        <c:gapWidth val="20"/>
        <c:overlap val="100"/>
        <c:axId val="547913136"/>
        <c:axId val="547915432"/>
      </c:barChart>
      <c:barChart>
        <c:barDir val="col"/>
        <c:grouping val="stacked"/>
        <c:varyColors val="0"/>
        <c:ser>
          <c:idx val="1"/>
          <c:order val="1"/>
          <c:tx>
            <c:strRef>
              <c:f>Report!$BA$84</c:f>
              <c:strCache>
                <c:ptCount val="1"/>
                <c:pt idx="0">
                  <c:v>Average Reactions per Post</c:v>
                </c:pt>
              </c:strCache>
            </c:strRef>
          </c:tx>
          <c:spPr>
            <a:solidFill>
              <a:srgbClr val="FFC000"/>
            </a:solidFill>
            <a:ln>
              <a:noFill/>
            </a:ln>
            <a:effectLst/>
          </c:spPr>
          <c:invertIfNegative val="0"/>
          <c:cat>
            <c:strRef>
              <c:f>Report!$AY$85:$AY$94</c:f>
              <c:strCache>
                <c:ptCount val="10"/>
                <c:pt idx="0">
                  <c:v>Advertising</c:v>
                </c:pt>
                <c:pt idx="1">
                  <c:v>Blog Post</c:v>
                </c:pt>
                <c:pt idx="2">
                  <c:v>Brand</c:v>
                </c:pt>
                <c:pt idx="3">
                  <c:v>Business Info</c:v>
                </c:pt>
                <c:pt idx="4">
                  <c:v>Fun</c:v>
                </c:pt>
                <c:pt idx="5">
                  <c:v>Funny</c:v>
                </c:pt>
                <c:pt idx="6">
                  <c:v>New Product</c:v>
                </c:pt>
                <c:pt idx="7">
                  <c:v>Personal</c:v>
                </c:pt>
                <c:pt idx="8">
                  <c:v>Provocative</c:v>
                </c:pt>
                <c:pt idx="9">
                  <c:v>Trending</c:v>
                </c:pt>
              </c:strCache>
            </c:strRef>
          </c:cat>
          <c:val>
            <c:numRef>
              <c:f>Report!$BA$85:$BA$94</c:f>
              <c:numCache>
                <c:formatCode>#,##0_ ;[Red]\-#,##0\ </c:formatCode>
                <c:ptCount val="10"/>
                <c:pt idx="0">
                  <c:v>24</c:v>
                </c:pt>
                <c:pt idx="1">
                  <c:v>50</c:v>
                </c:pt>
                <c:pt idx="2">
                  <c:v>0</c:v>
                </c:pt>
                <c:pt idx="3">
                  <c:v>0</c:v>
                </c:pt>
                <c:pt idx="4">
                  <c:v>59</c:v>
                </c:pt>
                <c:pt idx="5">
                  <c:v>57</c:v>
                </c:pt>
                <c:pt idx="6">
                  <c:v>67</c:v>
                </c:pt>
                <c:pt idx="7">
                  <c:v>0</c:v>
                </c:pt>
                <c:pt idx="8">
                  <c:v>0</c:v>
                </c:pt>
                <c:pt idx="9">
                  <c:v>67</c:v>
                </c:pt>
              </c:numCache>
            </c:numRef>
          </c:val>
          <c:extLst>
            <c:ext xmlns:c16="http://schemas.microsoft.com/office/drawing/2014/chart" uri="{C3380CC4-5D6E-409C-BE32-E72D297353CC}">
              <c16:uniqueId val="{00000001-8B8F-432A-ADA6-B172AB0A043E}"/>
            </c:ext>
          </c:extLst>
        </c:ser>
        <c:ser>
          <c:idx val="2"/>
          <c:order val="2"/>
          <c:tx>
            <c:strRef>
              <c:f>Report!$BB$84</c:f>
              <c:strCache>
                <c:ptCount val="1"/>
                <c:pt idx="0">
                  <c:v>Average Comments per Post</c:v>
                </c:pt>
              </c:strCache>
            </c:strRef>
          </c:tx>
          <c:spPr>
            <a:solidFill>
              <a:srgbClr val="002060"/>
            </a:solidFill>
            <a:ln>
              <a:noFill/>
            </a:ln>
            <a:effectLst/>
          </c:spPr>
          <c:invertIfNegative val="0"/>
          <c:cat>
            <c:strRef>
              <c:f>Report!$AY$85:$AY$94</c:f>
              <c:strCache>
                <c:ptCount val="10"/>
                <c:pt idx="0">
                  <c:v>Advertising</c:v>
                </c:pt>
                <c:pt idx="1">
                  <c:v>Blog Post</c:v>
                </c:pt>
                <c:pt idx="2">
                  <c:v>Brand</c:v>
                </c:pt>
                <c:pt idx="3">
                  <c:v>Business Info</c:v>
                </c:pt>
                <c:pt idx="4">
                  <c:v>Fun</c:v>
                </c:pt>
                <c:pt idx="5">
                  <c:v>Funny</c:v>
                </c:pt>
                <c:pt idx="6">
                  <c:v>New Product</c:v>
                </c:pt>
                <c:pt idx="7">
                  <c:v>Personal</c:v>
                </c:pt>
                <c:pt idx="8">
                  <c:v>Provocative</c:v>
                </c:pt>
                <c:pt idx="9">
                  <c:v>Trending</c:v>
                </c:pt>
              </c:strCache>
            </c:strRef>
          </c:cat>
          <c:val>
            <c:numRef>
              <c:f>Report!$BB$85:$BB$94</c:f>
              <c:numCache>
                <c:formatCode>#,##0_ ;[Red]\-#,##0\ </c:formatCode>
                <c:ptCount val="10"/>
                <c:pt idx="0">
                  <c:v>94</c:v>
                </c:pt>
                <c:pt idx="1">
                  <c:v>137</c:v>
                </c:pt>
                <c:pt idx="2">
                  <c:v>0</c:v>
                </c:pt>
                <c:pt idx="3">
                  <c:v>0</c:v>
                </c:pt>
                <c:pt idx="4">
                  <c:v>154</c:v>
                </c:pt>
                <c:pt idx="5">
                  <c:v>79</c:v>
                </c:pt>
                <c:pt idx="6">
                  <c:v>167</c:v>
                </c:pt>
                <c:pt idx="7">
                  <c:v>0</c:v>
                </c:pt>
                <c:pt idx="8">
                  <c:v>0</c:v>
                </c:pt>
                <c:pt idx="9">
                  <c:v>58</c:v>
                </c:pt>
              </c:numCache>
            </c:numRef>
          </c:val>
          <c:extLst>
            <c:ext xmlns:c16="http://schemas.microsoft.com/office/drawing/2014/chart" uri="{C3380CC4-5D6E-409C-BE32-E72D297353CC}">
              <c16:uniqueId val="{00000002-8B8F-432A-ADA6-B172AB0A043E}"/>
            </c:ext>
          </c:extLst>
        </c:ser>
        <c:dLbls>
          <c:showLegendKey val="0"/>
          <c:showVal val="0"/>
          <c:showCatName val="0"/>
          <c:showSerName val="0"/>
          <c:showPercent val="0"/>
          <c:showBubbleSize val="0"/>
        </c:dLbls>
        <c:gapWidth val="150"/>
        <c:overlap val="100"/>
        <c:axId val="547891160"/>
        <c:axId val="5478990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Ave Engagements</a:t>
                </a:r>
                <a:r>
                  <a:rPr lang="en-GB" baseline="0"/>
                  <a:t> per Post</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valAx>
        <c:axId val="5478990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Posts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891160"/>
        <c:crosses val="max"/>
        <c:crossBetween val="between"/>
      </c:valAx>
      <c:catAx>
        <c:axId val="547891160"/>
        <c:scaling>
          <c:orientation val="minMax"/>
        </c:scaling>
        <c:delete val="1"/>
        <c:axPos val="b"/>
        <c:numFmt formatCode="General" sourceLinked="1"/>
        <c:majorTickMark val="out"/>
        <c:minorTickMark val="none"/>
        <c:tickLblPos val="nextTo"/>
        <c:crossAx val="54789903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Engagement %</a:t>
            </a:r>
            <a:r>
              <a:rPr lang="en-GB" baseline="0"/>
              <a:t> per Post Type (Reactions &amp; Comments as a percentage of Views)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Report!$AZ$45</c:f>
              <c:strCache>
                <c:ptCount val="1"/>
                <c:pt idx="0">
                  <c:v>Engagement %</c:v>
                </c:pt>
              </c:strCache>
            </c:strRef>
          </c:tx>
          <c:spPr>
            <a:solidFill>
              <a:srgbClr val="00B050">
                <a:alpha val="50000"/>
              </a:srgbClr>
            </a:solidFill>
            <a:ln>
              <a:noFill/>
            </a:ln>
            <a:effectLst/>
          </c:spPr>
          <c:invertIfNegative val="0"/>
          <c:cat>
            <c:strRef>
              <c:f>Report!$AY$46:$AY$55</c:f>
              <c:strCache>
                <c:ptCount val="10"/>
                <c:pt idx="0">
                  <c:v>Advertising</c:v>
                </c:pt>
                <c:pt idx="1">
                  <c:v>Blog Post</c:v>
                </c:pt>
                <c:pt idx="2">
                  <c:v>Brand</c:v>
                </c:pt>
                <c:pt idx="3">
                  <c:v>Business Info</c:v>
                </c:pt>
                <c:pt idx="4">
                  <c:v>Fun</c:v>
                </c:pt>
                <c:pt idx="5">
                  <c:v>Funny</c:v>
                </c:pt>
                <c:pt idx="6">
                  <c:v>New Product</c:v>
                </c:pt>
                <c:pt idx="7">
                  <c:v>Personal</c:v>
                </c:pt>
                <c:pt idx="8">
                  <c:v>Provocative</c:v>
                </c:pt>
                <c:pt idx="9">
                  <c:v>Trending</c:v>
                </c:pt>
              </c:strCache>
            </c:strRef>
          </c:cat>
          <c:val>
            <c:numRef>
              <c:f>Report!$AZ$46:$AZ$55</c:f>
              <c:numCache>
                <c:formatCode>0.00%</c:formatCode>
                <c:ptCount val="10"/>
                <c:pt idx="0">
                  <c:v>2.5999999999999999E-3</c:v>
                </c:pt>
                <c:pt idx="1">
                  <c:v>6.1800000000000001E-2</c:v>
                </c:pt>
                <c:pt idx="2">
                  <c:v>0</c:v>
                </c:pt>
                <c:pt idx="3">
                  <c:v>0</c:v>
                </c:pt>
                <c:pt idx="4">
                  <c:v>2.8E-3</c:v>
                </c:pt>
                <c:pt idx="5">
                  <c:v>3.3E-3</c:v>
                </c:pt>
                <c:pt idx="6">
                  <c:v>3.0999999999999999E-3</c:v>
                </c:pt>
                <c:pt idx="7">
                  <c:v>0</c:v>
                </c:pt>
                <c:pt idx="8">
                  <c:v>0</c:v>
                </c:pt>
                <c:pt idx="9">
                  <c:v>2.0999999999999999E-3</c:v>
                </c:pt>
              </c:numCache>
            </c:numRef>
          </c:val>
          <c:extLst>
            <c:ext xmlns:c16="http://schemas.microsoft.com/office/drawing/2014/chart" uri="{C3380CC4-5D6E-409C-BE32-E72D297353CC}">
              <c16:uniqueId val="{00000000-7EC5-4B4B-A44B-290674FF854D}"/>
            </c:ext>
          </c:extLst>
        </c:ser>
        <c:dLbls>
          <c:showLegendKey val="0"/>
          <c:showVal val="0"/>
          <c:showCatName val="0"/>
          <c:showSerName val="0"/>
          <c:showPercent val="0"/>
          <c:showBubbleSize val="0"/>
        </c:dLbls>
        <c:gapWidth val="20"/>
        <c:overlap val="100"/>
        <c:axId val="547913136"/>
        <c:axId val="5479154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linkedin-post-report/?10090" TargetMode="External"/><Relationship Id="rId6" Type="http://schemas.openxmlformats.org/officeDocument/2006/relationships/image" Target="../media/image3.jpe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123826</xdr:colOff>
      <xdr:row>28</xdr:row>
      <xdr:rowOff>47625</xdr:rowOff>
    </xdr:from>
    <xdr:to>
      <xdr:col>16</xdr:col>
      <xdr:colOff>85725</xdr:colOff>
      <xdr:row>32</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A02FC8FF-30B2-48AC-83F5-74242EA2E0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326" y="6715125"/>
          <a:ext cx="2819399" cy="876300"/>
        </a:xfrm>
        <a:prstGeom prst="rect">
          <a:avLst/>
        </a:prstGeom>
      </xdr:spPr>
    </xdr:pic>
    <xdr:clientData/>
  </xdr:twoCellAnchor>
  <xdr:twoCellAnchor editAs="oneCell">
    <xdr:from>
      <xdr:col>24</xdr:col>
      <xdr:colOff>57150</xdr:colOff>
      <xdr:row>40</xdr:row>
      <xdr:rowOff>95251</xdr:rowOff>
    </xdr:from>
    <xdr:to>
      <xdr:col>43</xdr:col>
      <xdr:colOff>161925</xdr:colOff>
      <xdr:row>46</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AD923A6B-14CE-4699-A8EF-61821003F2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9048751"/>
          <a:ext cx="3724275" cy="1170273"/>
        </a:xfrm>
        <a:prstGeom prst="rect">
          <a:avLst/>
        </a:prstGeom>
      </xdr:spPr>
    </xdr:pic>
    <xdr:clientData/>
  </xdr:twoCellAnchor>
  <xdr:twoCellAnchor editAs="oneCell">
    <xdr:from>
      <xdr:col>24</xdr:col>
      <xdr:colOff>57149</xdr:colOff>
      <xdr:row>48</xdr:row>
      <xdr:rowOff>178948</xdr:rowOff>
    </xdr:from>
    <xdr:to>
      <xdr:col>43</xdr:col>
      <xdr:colOff>171449</xdr:colOff>
      <xdr:row>51</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5438D6EE-B38B-451B-9879-9A45E265540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9149" y="10656448"/>
          <a:ext cx="3733800" cy="583051"/>
        </a:xfrm>
        <a:prstGeom prst="rect">
          <a:avLst/>
        </a:prstGeom>
      </xdr:spPr>
    </xdr:pic>
    <xdr:clientData/>
  </xdr:twoCellAnchor>
  <xdr:twoCellAnchor editAs="oneCell">
    <xdr:from>
      <xdr:col>1</xdr:col>
      <xdr:colOff>66674</xdr:colOff>
      <xdr:row>40</xdr:row>
      <xdr:rowOff>76201</xdr:rowOff>
    </xdr:from>
    <xdr:to>
      <xdr:col>20</xdr:col>
      <xdr:colOff>155296</xdr:colOff>
      <xdr:row>46</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52F93A21-A35A-413E-B042-5E4572A60F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9029701"/>
          <a:ext cx="3708122" cy="1190624"/>
        </a:xfrm>
        <a:prstGeom prst="rect">
          <a:avLst/>
        </a:prstGeom>
      </xdr:spPr>
    </xdr:pic>
    <xdr:clientData/>
  </xdr:twoCellAnchor>
  <xdr:twoCellAnchor editAs="oneCell">
    <xdr:from>
      <xdr:col>1</xdr:col>
      <xdr:colOff>0</xdr:colOff>
      <xdr:row>48</xdr:row>
      <xdr:rowOff>142875</xdr:rowOff>
    </xdr:from>
    <xdr:to>
      <xdr:col>21</xdr:col>
      <xdr:colOff>0</xdr:colOff>
      <xdr:row>51</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6E90C8C0-09F8-4F37-ACEF-8D2F9BC048D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10620375"/>
          <a:ext cx="38100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85725</xdr:colOff>
      <xdr:row>20</xdr:row>
      <xdr:rowOff>114300</xdr:rowOff>
    </xdr:from>
    <xdr:ext cx="3367845" cy="405432"/>
    <xdr:sp macro="" textlink="">
      <xdr:nvSpPr>
        <xdr:cNvPr id="2" name="TextBox 1">
          <a:extLst>
            <a:ext uri="{FF2B5EF4-FFF2-40B4-BE49-F238E27FC236}">
              <a16:creationId xmlns:a16="http://schemas.microsoft.com/office/drawing/2014/main" id="{3B44F85D-9CA9-4F52-BBC9-08F0704FD205}"/>
            </a:ext>
          </a:extLst>
        </xdr:cNvPr>
        <xdr:cNvSpPr txBox="1"/>
      </xdr:nvSpPr>
      <xdr:spPr>
        <a:xfrm>
          <a:off x="1419225" y="39243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a:t>
          </a:r>
          <a:r>
            <a:rPr lang="en-GB" sz="2000" b="1" baseline="0"/>
            <a:t> FOR PAID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4762</xdr:rowOff>
    </xdr:from>
    <xdr:to>
      <xdr:col>45</xdr:col>
      <xdr:colOff>0</xdr:colOff>
      <xdr:row>23</xdr:row>
      <xdr:rowOff>0</xdr:rowOff>
    </xdr:to>
    <xdr:graphicFrame macro="">
      <xdr:nvGraphicFramePr>
        <xdr:cNvPr id="2" name="Chart 1">
          <a:extLst>
            <a:ext uri="{FF2B5EF4-FFF2-40B4-BE49-F238E27FC236}">
              <a16:creationId xmlns:a16="http://schemas.microsoft.com/office/drawing/2014/main" id="{06FDD785-0907-4F09-9053-7C2B45C40B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77EB4845-F266-4B0A-8A0A-45567F5774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100</xdr:row>
      <xdr:rowOff>0</xdr:rowOff>
    </xdr:from>
    <xdr:to>
      <xdr:col>45</xdr:col>
      <xdr:colOff>0</xdr:colOff>
      <xdr:row>115</xdr:row>
      <xdr:rowOff>0</xdr:rowOff>
    </xdr:to>
    <xdr:graphicFrame macro="">
      <xdr:nvGraphicFramePr>
        <xdr:cNvPr id="4" name="Chart 3">
          <a:extLst>
            <a:ext uri="{FF2B5EF4-FFF2-40B4-BE49-F238E27FC236}">
              <a16:creationId xmlns:a16="http://schemas.microsoft.com/office/drawing/2014/main" id="{F965BEDC-E172-4D89-ABEC-10B7B59CD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116</xdr:row>
      <xdr:rowOff>0</xdr:rowOff>
    </xdr:from>
    <xdr:to>
      <xdr:col>45</xdr:col>
      <xdr:colOff>0</xdr:colOff>
      <xdr:row>131</xdr:row>
      <xdr:rowOff>0</xdr:rowOff>
    </xdr:to>
    <xdr:graphicFrame macro="">
      <xdr:nvGraphicFramePr>
        <xdr:cNvPr id="5" name="Chart 4">
          <a:extLst>
            <a:ext uri="{FF2B5EF4-FFF2-40B4-BE49-F238E27FC236}">
              <a16:creationId xmlns:a16="http://schemas.microsoft.com/office/drawing/2014/main" id="{E3DEF1A3-B9FA-43B6-8F99-CB3AAB1B4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133</xdr:row>
      <xdr:rowOff>0</xdr:rowOff>
    </xdr:from>
    <xdr:to>
      <xdr:col>45</xdr:col>
      <xdr:colOff>0</xdr:colOff>
      <xdr:row>148</xdr:row>
      <xdr:rowOff>0</xdr:rowOff>
    </xdr:to>
    <xdr:graphicFrame macro="">
      <xdr:nvGraphicFramePr>
        <xdr:cNvPr id="6" name="Chart 5">
          <a:extLst>
            <a:ext uri="{FF2B5EF4-FFF2-40B4-BE49-F238E27FC236}">
              <a16:creationId xmlns:a16="http://schemas.microsoft.com/office/drawing/2014/main" id="{E1B5FD2A-88A4-480B-A257-529E4588C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149</xdr:row>
      <xdr:rowOff>0</xdr:rowOff>
    </xdr:from>
    <xdr:to>
      <xdr:col>22</xdr:col>
      <xdr:colOff>0</xdr:colOff>
      <xdr:row>164</xdr:row>
      <xdr:rowOff>0</xdr:rowOff>
    </xdr:to>
    <xdr:graphicFrame macro="">
      <xdr:nvGraphicFramePr>
        <xdr:cNvPr id="7" name="Chart 6">
          <a:extLst>
            <a:ext uri="{FF2B5EF4-FFF2-40B4-BE49-F238E27FC236}">
              <a16:creationId xmlns:a16="http://schemas.microsoft.com/office/drawing/2014/main" id="{B0769267-9BB6-4F9B-8F1F-A86A04271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149</xdr:row>
      <xdr:rowOff>0</xdr:rowOff>
    </xdr:from>
    <xdr:to>
      <xdr:col>45</xdr:col>
      <xdr:colOff>0</xdr:colOff>
      <xdr:row>164</xdr:row>
      <xdr:rowOff>0</xdr:rowOff>
    </xdr:to>
    <xdr:graphicFrame macro="">
      <xdr:nvGraphicFramePr>
        <xdr:cNvPr id="8" name="Chart 7">
          <a:extLst>
            <a:ext uri="{FF2B5EF4-FFF2-40B4-BE49-F238E27FC236}">
              <a16:creationId xmlns:a16="http://schemas.microsoft.com/office/drawing/2014/main" id="{0D2CDC15-2C14-4C9E-9BBC-4BB3ECF28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83</xdr:row>
      <xdr:rowOff>4762</xdr:rowOff>
    </xdr:from>
    <xdr:to>
      <xdr:col>45</xdr:col>
      <xdr:colOff>0</xdr:colOff>
      <xdr:row>98</xdr:row>
      <xdr:rowOff>0</xdr:rowOff>
    </xdr:to>
    <xdr:graphicFrame macro="">
      <xdr:nvGraphicFramePr>
        <xdr:cNvPr id="9" name="Chart 8">
          <a:extLst>
            <a:ext uri="{FF2B5EF4-FFF2-40B4-BE49-F238E27FC236}">
              <a16:creationId xmlns:a16="http://schemas.microsoft.com/office/drawing/2014/main" id="{AEB1A133-62B4-4987-9B1B-E5B0731151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0</xdr:rowOff>
    </xdr:from>
    <xdr:to>
      <xdr:col>45</xdr:col>
      <xdr:colOff>0</xdr:colOff>
      <xdr:row>48</xdr:row>
      <xdr:rowOff>180975</xdr:rowOff>
    </xdr:to>
    <xdr:graphicFrame macro="">
      <xdr:nvGraphicFramePr>
        <xdr:cNvPr id="10" name="Chart 9">
          <a:extLst>
            <a:ext uri="{FF2B5EF4-FFF2-40B4-BE49-F238E27FC236}">
              <a16:creationId xmlns:a16="http://schemas.microsoft.com/office/drawing/2014/main" id="{CDD7D327-56AF-46B2-B02E-C43876750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50</xdr:row>
      <xdr:rowOff>0</xdr:rowOff>
    </xdr:from>
    <xdr:to>
      <xdr:col>45</xdr:col>
      <xdr:colOff>0</xdr:colOff>
      <xdr:row>64</xdr:row>
      <xdr:rowOff>185738</xdr:rowOff>
    </xdr:to>
    <xdr:graphicFrame macro="">
      <xdr:nvGraphicFramePr>
        <xdr:cNvPr id="11" name="Chart 10">
          <a:extLst>
            <a:ext uri="{FF2B5EF4-FFF2-40B4-BE49-F238E27FC236}">
              <a16:creationId xmlns:a16="http://schemas.microsoft.com/office/drawing/2014/main" id="{98F405CB-67A6-49ED-8F52-5C8CD4AF4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67</xdr:row>
      <xdr:rowOff>0</xdr:rowOff>
    </xdr:from>
    <xdr:to>
      <xdr:col>22</xdr:col>
      <xdr:colOff>0</xdr:colOff>
      <xdr:row>81</xdr:row>
      <xdr:rowOff>180975</xdr:rowOff>
    </xdr:to>
    <xdr:graphicFrame macro="">
      <xdr:nvGraphicFramePr>
        <xdr:cNvPr id="12" name="Chart 11">
          <a:extLst>
            <a:ext uri="{FF2B5EF4-FFF2-40B4-BE49-F238E27FC236}">
              <a16:creationId xmlns:a16="http://schemas.microsoft.com/office/drawing/2014/main" id="{E8AFBA02-B1AF-492E-B57D-15567A898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0</xdr:colOff>
      <xdr:row>67</xdr:row>
      <xdr:rowOff>0</xdr:rowOff>
    </xdr:from>
    <xdr:to>
      <xdr:col>45</xdr:col>
      <xdr:colOff>0</xdr:colOff>
      <xdr:row>82</xdr:row>
      <xdr:rowOff>0</xdr:rowOff>
    </xdr:to>
    <xdr:graphicFrame macro="">
      <xdr:nvGraphicFramePr>
        <xdr:cNvPr id="13" name="Chart 12">
          <a:extLst>
            <a:ext uri="{FF2B5EF4-FFF2-40B4-BE49-F238E27FC236}">
              <a16:creationId xmlns:a16="http://schemas.microsoft.com/office/drawing/2014/main" id="{9B70966D-DCB1-40DC-8B24-8F38CF8F8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K5Zb1ktTm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83E7-3A5C-4B7C-BDE9-1314F88F98E3}">
  <sheetPr>
    <tabColor theme="1"/>
  </sheetPr>
  <dimension ref="A1:BJ58"/>
  <sheetViews>
    <sheetView tabSelected="1" zoomScaleNormal="100" workbookViewId="0"/>
  </sheetViews>
  <sheetFormatPr defaultColWidth="0" defaultRowHeight="15" zeroHeight="1" x14ac:dyDescent="0.25"/>
  <cols>
    <col min="1" max="46" width="2.85546875" style="1" customWidth="1"/>
    <col min="47" max="49" width="3" style="1" hidden="1" customWidth="1"/>
    <col min="50" max="50" width="2.85546875" style="1" hidden="1" customWidth="1"/>
    <col min="51" max="51" width="28.5703125" style="1" hidden="1" customWidth="1"/>
    <col min="52" max="52" width="2.85546875" style="1" hidden="1" customWidth="1"/>
    <col min="53" max="53" width="35.7109375" style="1" hidden="1" customWidth="1"/>
    <col min="54" max="54" width="2.85546875" style="1" hidden="1" customWidth="1"/>
    <col min="55" max="55" width="10.7109375" style="1" hidden="1" customWidth="1"/>
    <col min="56" max="56" width="11.42578125" style="1" hidden="1" customWidth="1"/>
    <col min="57" max="57" width="2.85546875" style="1" hidden="1" customWidth="1"/>
    <col min="58" max="61" width="9.140625" style="1" hidden="1" customWidth="1"/>
    <col min="62" max="16384" width="2.85546875" style="1" hidden="1"/>
  </cols>
  <sheetData>
    <row r="1" spans="1:62"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62" x14ac:dyDescent="0.25">
      <c r="A2" s="5"/>
      <c r="B2" s="221" t="s">
        <v>142</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3"/>
      <c r="AT2" s="5"/>
    </row>
    <row r="3" spans="1:62" x14ac:dyDescent="0.25">
      <c r="A3" s="5"/>
      <c r="B3" s="224"/>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6"/>
      <c r="AT3" s="5"/>
      <c r="AY3" s="26" t="s">
        <v>22</v>
      </c>
      <c r="AZ3" s="26"/>
      <c r="BA3" s="45">
        <f>$Y$20</f>
        <v>2020</v>
      </c>
      <c r="BB3" s="32"/>
      <c r="BC3" s="26" t="s">
        <v>23</v>
      </c>
      <c r="BD3" s="26" t="s">
        <v>0</v>
      </c>
      <c r="BF3" s="26" t="s">
        <v>24</v>
      </c>
      <c r="BG3" s="26" t="s">
        <v>25</v>
      </c>
      <c r="BH3" s="26" t="s">
        <v>26</v>
      </c>
      <c r="BI3" s="26" t="s">
        <v>27</v>
      </c>
    </row>
    <row r="4" spans="1:62"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Y4" s="33" t="s">
        <v>28</v>
      </c>
      <c r="BA4" s="34">
        <f>IF(BC4="Sat", BD4+2, IF(BC4="Sun", BD4+1, BD4))</f>
        <v>43831</v>
      </c>
      <c r="BB4" s="35"/>
      <c r="BC4" s="36" t="str">
        <f t="shared" ref="BC4:BC11" si="0">TEXT(BD4, "ddd")</f>
        <v>Wed</v>
      </c>
      <c r="BD4" s="37">
        <f>DATE(BA3, MONTH(1), DAY(1))</f>
        <v>43831</v>
      </c>
      <c r="BF4" s="22" t="s">
        <v>29</v>
      </c>
      <c r="BG4" s="22">
        <v>0</v>
      </c>
      <c r="BH4" s="22">
        <v>0</v>
      </c>
      <c r="BI4" s="22">
        <v>3</v>
      </c>
    </row>
    <row r="5" spans="1:62" x14ac:dyDescent="0.25">
      <c r="A5" s="5"/>
      <c r="B5" s="177" t="s">
        <v>30</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9"/>
      <c r="AT5" s="5"/>
      <c r="AY5" s="38" t="s">
        <v>31</v>
      </c>
      <c r="BA5" s="39">
        <f>BD5-INDEX(BI4:BI10, MATCH(BC5, BF4:BF10, 0))</f>
        <v>43931</v>
      </c>
      <c r="BB5" s="35"/>
      <c r="BC5" s="40" t="str">
        <f t="shared" si="0"/>
        <v>Sun</v>
      </c>
      <c r="BD5" s="41">
        <f>DATE(YEAR(BD4),MONTH(DATE(YEAR(BD4),MONTH(1),DAY(1)))+((INT(((MOD((19*(MOD(YEAR(BD4),19))+(INT(YEAR(BD4)/100))-(INT(INT(YEAR(BD4)/100)/4))-(INT(((INT(YEAR(BD4)/100))-(INT(((INT(YEAR(BD4)/100))+8)/25))+1)/3))+15),30))+(MOD((32+2*(MOD(INT(YEAR(BD4)/100),4))+2*(INT((MOD(YEAR(BD4),100))/4))-(MOD((19*(MOD(YEAR(BD4),19))+(INT(YEAR(BD4)/100))-(INT(INT(YEAR(BD4)/100)/4))-(INT(((INT(YEAR(BD4)/100))-(INT(((INT(YEAR(BD4)/100))+8)/25))+1)/3))+15),30))-(MOD((MOD(YEAR(BD4),100)),4))),7))-7*(INT(((MOD(YEAR(BD4),19))+11*(MOD((19*(MOD(YEAR(BD4),19))+(INT(YEAR(BD4)/100))-(INT(INT(YEAR(BD4)/100)/4))-(INT(((INT(YEAR(BD4)/100))-(INT(((INT(YEAR(BD4)/100))+8)/25))+1)/3))+15),30))+22*(MOD((32+2*(MOD(INT(YEAR(BD4)/100),4))+2*(INT((MOD(YEAR(BD4),100))/4))-(MOD((19*(MOD(YEAR(BD4),19))+(INT(YEAR(BD4)/100))-(INT(INT(YEAR(BD4)/100)/4))-(INT(((INT(YEAR(BD4)/100))-(INT(((INT(YEAR(BD4)/100))+8)/25))+1)/3))+15),30))-(MOD((MOD(YEAR(BD4),100)),4))),7)))/451))+114)/31))-1),DAY(DATE(YEAR(BD4),MONTH(1),DAY(1)))+(((MOD(((MOD((19*(MOD(YEAR(BD4),19))+(INT(YEAR(BD4)/100))-(INT(INT(YEAR(BD4)/100)/4))-(INT(((INT(YEAR(BD4)/100))-(INT(((INT(YEAR(BD4)/100))+8)/25))+1)/3))+15),30))+(MOD((32+2*(MOD(INT(YEAR(BD4)/100),4))+2*(INT((MOD(YEAR(BD4),100))/4))-(MOD((19*(MOD(YEAR(BD4),19))+(INT(YEAR(BD4)/100))-(INT(INT(YEAR(BD4)/100)/4))-(INT(((INT(YEAR(BD4)/100))-(INT(((INT(YEAR(BD4)/100))+8)/25))+1)/3))+15),30))-(MOD((MOD(YEAR(BD4),100)),4))),7))-7*(INT(((MOD(YEAR(BD4),19))+11*(MOD((19*(MOD(YEAR(BD4),19))+(INT(YEAR(BD4)/100))-(INT(INT(YEAR(BD4)/100)/4))-(INT(((INT(YEAR(BD4)/100))-(INT(((INT(YEAR(BD4)/100))+8)/25))+1)/3))+15),30))+22*(MOD((32+2*(MOD(INT(YEAR(BD4)/100),4))+2*(INT((MOD(YEAR(BD4),100))/4))-(MOD((19*(MOD(YEAR(BD4),19))+(INT(YEAR(BD4)/100))-(INT(INT(YEAR(BD4)/100)/4))-(INT(((INT(YEAR(BD4)/100))-(INT(((INT(YEAR(BD4)/100))+8)/25))+1)/3))+15),30))-(MOD((MOD(YEAR(BD4),100)),4))),7)))/451))+114),31))+1)-1))</f>
        <v>43933</v>
      </c>
      <c r="BF5" s="23" t="s">
        <v>32</v>
      </c>
      <c r="BG5" s="23">
        <v>1</v>
      </c>
      <c r="BH5" s="23">
        <v>6</v>
      </c>
      <c r="BI5" s="23">
        <v>4</v>
      </c>
    </row>
    <row r="6" spans="1:62"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Y6" s="38" t="s">
        <v>33</v>
      </c>
      <c r="BA6" s="39">
        <f>BA5+3</f>
        <v>43934</v>
      </c>
      <c r="BB6" s="35"/>
      <c r="BC6" s="40" t="str">
        <f t="shared" si="0"/>
        <v>Sun</v>
      </c>
      <c r="BD6" s="41">
        <f>BD5</f>
        <v>43933</v>
      </c>
      <c r="BF6" s="23" t="s">
        <v>34</v>
      </c>
      <c r="BG6" s="23">
        <v>2</v>
      </c>
      <c r="BH6" s="23">
        <v>5</v>
      </c>
      <c r="BI6" s="23">
        <v>5</v>
      </c>
    </row>
    <row r="7" spans="1:62" x14ac:dyDescent="0.25">
      <c r="A7" s="5"/>
      <c r="B7" s="215" t="s">
        <v>35</v>
      </c>
      <c r="C7" s="216"/>
      <c r="D7" s="216"/>
      <c r="E7" s="216"/>
      <c r="F7" s="216"/>
      <c r="G7" s="217"/>
      <c r="H7" s="234" t="s">
        <v>36</v>
      </c>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6"/>
      <c r="AT7" s="5"/>
      <c r="AY7" s="38" t="s">
        <v>37</v>
      </c>
      <c r="BA7" s="39">
        <f>BD7+INDEX(BH4:BH10, MATCH(BC7, BF4:BF10, 0))</f>
        <v>43955</v>
      </c>
      <c r="BB7" s="35"/>
      <c r="BC7" s="40" t="str">
        <f t="shared" si="0"/>
        <v>Fri</v>
      </c>
      <c r="BD7" s="41">
        <f>DATE(BA3, 5, 1)</f>
        <v>43952</v>
      </c>
      <c r="BF7" s="23" t="s">
        <v>38</v>
      </c>
      <c r="BG7" s="23">
        <v>3</v>
      </c>
      <c r="BH7" s="23">
        <v>4</v>
      </c>
      <c r="BI7" s="23">
        <v>6</v>
      </c>
    </row>
    <row r="8" spans="1:62" x14ac:dyDescent="0.25">
      <c r="A8" s="5"/>
      <c r="B8" s="177" t="s">
        <v>39</v>
      </c>
      <c r="C8" s="178"/>
      <c r="D8" s="178"/>
      <c r="E8" s="178"/>
      <c r="F8" s="178"/>
      <c r="G8" s="179"/>
      <c r="H8" s="234" t="s">
        <v>40</v>
      </c>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6"/>
      <c r="AT8" s="5"/>
      <c r="AY8" s="38" t="s">
        <v>41</v>
      </c>
      <c r="BA8" s="39">
        <f>BD8-INDEX(BG4:BG10, MATCH(BC8, BF4:BF10, 0))</f>
        <v>43976</v>
      </c>
      <c r="BB8" s="35"/>
      <c r="BC8" s="40" t="str">
        <f t="shared" si="0"/>
        <v>Sun</v>
      </c>
      <c r="BD8" s="41">
        <f>DATE(BA3, 5, 31)</f>
        <v>43982</v>
      </c>
      <c r="BF8" s="23" t="s">
        <v>42</v>
      </c>
      <c r="BG8" s="23">
        <v>4</v>
      </c>
      <c r="BH8" s="23">
        <v>3</v>
      </c>
      <c r="BI8" s="23">
        <v>0</v>
      </c>
    </row>
    <row r="9" spans="1:62" x14ac:dyDescent="0.25">
      <c r="A9" s="5"/>
      <c r="B9" s="234" t="s">
        <v>43</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6"/>
      <c r="AT9" s="5"/>
      <c r="AY9" s="38" t="s">
        <v>44</v>
      </c>
      <c r="BA9" s="39">
        <f>BD9-INDEX(BG4:BG10, MATCH(BC9, BF4:BF10, 0))</f>
        <v>44074</v>
      </c>
      <c r="BB9" s="35"/>
      <c r="BC9" s="40" t="str">
        <f t="shared" si="0"/>
        <v>Mon</v>
      </c>
      <c r="BD9" s="41">
        <f>DATE(BA3, 8, 31)</f>
        <v>44074</v>
      </c>
      <c r="BF9" s="23" t="s">
        <v>45</v>
      </c>
      <c r="BG9" s="23">
        <v>5</v>
      </c>
      <c r="BH9" s="23">
        <v>2</v>
      </c>
      <c r="BI9" s="23">
        <v>1</v>
      </c>
    </row>
    <row r="10" spans="1:62" x14ac:dyDescent="0.25">
      <c r="A10" s="5"/>
      <c r="B10" s="234" t="s">
        <v>46</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6"/>
      <c r="AT10" s="5"/>
      <c r="AY10" s="38" t="s">
        <v>47</v>
      </c>
      <c r="BA10" s="39">
        <f>IF(OR(BC10="Sat", BC10="Sun"), BD10+INDEX(BH4:BH10, MATCH(BC10, BF4:BF10, 0)), BD10)</f>
        <v>44190</v>
      </c>
      <c r="BB10" s="35"/>
      <c r="BC10" s="23" t="str">
        <f t="shared" si="0"/>
        <v>Fri</v>
      </c>
      <c r="BD10" s="41">
        <f>DATE(BA3, 12, 25)</f>
        <v>44190</v>
      </c>
      <c r="BF10" s="24" t="s">
        <v>48</v>
      </c>
      <c r="BG10" s="24">
        <v>6</v>
      </c>
      <c r="BH10" s="24">
        <v>1</v>
      </c>
      <c r="BI10" s="24">
        <v>2</v>
      </c>
    </row>
    <row r="11" spans="1:62" x14ac:dyDescent="0.25">
      <c r="A11" s="5"/>
      <c r="B11" s="234" t="s">
        <v>49</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6"/>
      <c r="AT11" s="5"/>
      <c r="AY11" s="42" t="s">
        <v>50</v>
      </c>
      <c r="BA11" s="43">
        <f>IF(BC10="Sat", BA10+1, IF(BC11="Sat", BD11+INDEX(BH4:BH10, MATCH(BC11, BF4:BF10, 0)), BD11))</f>
        <v>44193</v>
      </c>
      <c r="BB11" s="35"/>
      <c r="BC11" s="24" t="str">
        <f t="shared" si="0"/>
        <v>Sat</v>
      </c>
      <c r="BD11" s="44">
        <f>DATE(BA3, 12, 26)</f>
        <v>44191</v>
      </c>
    </row>
    <row r="12" spans="1:62"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Y12" s="26" t="s">
        <v>22</v>
      </c>
      <c r="AZ12" s="26"/>
      <c r="BA12" s="45">
        <f>IF(BA3="", "", BA3+1)</f>
        <v>2021</v>
      </c>
      <c r="BB12" s="32"/>
      <c r="BC12" s="26" t="s">
        <v>23</v>
      </c>
      <c r="BD12" s="26" t="s">
        <v>0</v>
      </c>
      <c r="BF12" s="26" t="s">
        <v>24</v>
      </c>
      <c r="BG12" s="26" t="s">
        <v>25</v>
      </c>
      <c r="BH12" s="26" t="s">
        <v>26</v>
      </c>
      <c r="BI12" s="26" t="s">
        <v>27</v>
      </c>
    </row>
    <row r="13" spans="1:62"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Y13" s="33" t="s">
        <v>28</v>
      </c>
      <c r="BA13" s="34">
        <f>IF(BC13="Sat", BD13+2, IF(BC13="Sun", BD13+1, BD13))</f>
        <v>44197</v>
      </c>
      <c r="BB13" s="35"/>
      <c r="BC13" s="36" t="str">
        <f t="shared" ref="BC13:BC20" si="1">TEXT(BD13, "ddd")</f>
        <v>Fri</v>
      </c>
      <c r="BD13" s="37">
        <f>DATE(BA12, MONTH(1), DAY(1))</f>
        <v>44197</v>
      </c>
      <c r="BF13" s="22" t="s">
        <v>29</v>
      </c>
      <c r="BG13" s="22">
        <v>0</v>
      </c>
      <c r="BH13" s="22">
        <v>0</v>
      </c>
      <c r="BI13" s="22">
        <v>3</v>
      </c>
    </row>
    <row r="14" spans="1:62" x14ac:dyDescent="0.25">
      <c r="A14" s="5"/>
      <c r="B14" s="177" t="s">
        <v>51</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9"/>
      <c r="AT14" s="5"/>
      <c r="AY14" s="38" t="s">
        <v>31</v>
      </c>
      <c r="BA14" s="39">
        <f>BD14-INDEX(BI13:BI19, MATCH(BC14, BF13:BF19, 0))</f>
        <v>44288</v>
      </c>
      <c r="BB14" s="35"/>
      <c r="BC14" s="40" t="str">
        <f t="shared" si="1"/>
        <v>Sun</v>
      </c>
      <c r="BD14" s="41">
        <f>DATE(YEAR(BD13),MONTH(DATE(YEAR(BD13),MONTH(1),DAY(1)))+((INT(((MOD((19*(MOD(YEAR(BD13),19))+(INT(YEAR(BD13)/100))-(INT(INT(YEAR(BD13)/100)/4))-(INT(((INT(YEAR(BD13)/100))-(INT(((INT(YEAR(BD13)/100))+8)/25))+1)/3))+15),30))+(MOD((32+2*(MOD(INT(YEAR(BD13)/100),4))+2*(INT((MOD(YEAR(BD13),100))/4))-(MOD((19*(MOD(YEAR(BD13),19))+(INT(YEAR(BD13)/100))-(INT(INT(YEAR(BD13)/100)/4))-(INT(((INT(YEAR(BD13)/100))-(INT(((INT(YEAR(BD13)/100))+8)/25))+1)/3))+15),30))-(MOD((MOD(YEAR(BD13),100)),4))),7))-7*(INT(((MOD(YEAR(BD13),19))+11*(MOD((19*(MOD(YEAR(BD13),19))+(INT(YEAR(BD13)/100))-(INT(INT(YEAR(BD13)/100)/4))-(INT(((INT(YEAR(BD13)/100))-(INT(((INT(YEAR(BD13)/100))+8)/25))+1)/3))+15),30))+22*(MOD((32+2*(MOD(INT(YEAR(BD13)/100),4))+2*(INT((MOD(YEAR(BD13),100))/4))-(MOD((19*(MOD(YEAR(BD13),19))+(INT(YEAR(BD13)/100))-(INT(INT(YEAR(BD13)/100)/4))-(INT(((INT(YEAR(BD13)/100))-(INT(((INT(YEAR(BD13)/100))+8)/25))+1)/3))+15),30))-(MOD((MOD(YEAR(BD13),100)),4))),7)))/451))+114)/31))-1),DAY(DATE(YEAR(BD13),MONTH(1),DAY(1)))+(((MOD(((MOD((19*(MOD(YEAR(BD13),19))+(INT(YEAR(BD13)/100))-(INT(INT(YEAR(BD13)/100)/4))-(INT(((INT(YEAR(BD13)/100))-(INT(((INT(YEAR(BD13)/100))+8)/25))+1)/3))+15),30))+(MOD((32+2*(MOD(INT(YEAR(BD13)/100),4))+2*(INT((MOD(YEAR(BD13),100))/4))-(MOD((19*(MOD(YEAR(BD13),19))+(INT(YEAR(BD13)/100))-(INT(INT(YEAR(BD13)/100)/4))-(INT(((INT(YEAR(BD13)/100))-(INT(((INT(YEAR(BD13)/100))+8)/25))+1)/3))+15),30))-(MOD((MOD(YEAR(BD13),100)),4))),7))-7*(INT(((MOD(YEAR(BD13),19))+11*(MOD((19*(MOD(YEAR(BD13),19))+(INT(YEAR(BD13)/100))-(INT(INT(YEAR(BD13)/100)/4))-(INT(((INT(YEAR(BD13)/100))-(INT(((INT(YEAR(BD13)/100))+8)/25))+1)/3))+15),30))+22*(MOD((32+2*(MOD(INT(YEAR(BD13)/100),4))+2*(INT((MOD(YEAR(BD13),100))/4))-(MOD((19*(MOD(YEAR(BD13),19))+(INT(YEAR(BD13)/100))-(INT(INT(YEAR(BD13)/100)/4))-(INT(((INT(YEAR(BD13)/100))-(INT(((INT(YEAR(BD13)/100))+8)/25))+1)/3))+15),30))-(MOD((MOD(YEAR(BD13),100)),4))),7)))/451))+114),31))+1)-1))</f>
        <v>44290</v>
      </c>
      <c r="BF14" s="23" t="s">
        <v>32</v>
      </c>
      <c r="BG14" s="23">
        <v>1</v>
      </c>
      <c r="BH14" s="23">
        <v>6</v>
      </c>
      <c r="BI14" s="23">
        <v>4</v>
      </c>
      <c r="BJ14" s="46"/>
    </row>
    <row r="15" spans="1:62"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Y15" s="38" t="s">
        <v>33</v>
      </c>
      <c r="BA15" s="39">
        <f>BA14+3</f>
        <v>44291</v>
      </c>
      <c r="BB15" s="35"/>
      <c r="BC15" s="40" t="str">
        <f t="shared" si="1"/>
        <v>Sun</v>
      </c>
      <c r="BD15" s="41">
        <f>BD14</f>
        <v>44290</v>
      </c>
      <c r="BF15" s="23" t="s">
        <v>34</v>
      </c>
      <c r="BG15" s="23">
        <v>2</v>
      </c>
      <c r="BH15" s="23">
        <v>5</v>
      </c>
      <c r="BI15" s="23">
        <v>5</v>
      </c>
      <c r="BJ15" s="46"/>
    </row>
    <row r="16" spans="1:62" ht="15" customHeight="1" x14ac:dyDescent="0.25">
      <c r="A16" s="5"/>
      <c r="B16" s="159" t="s">
        <v>69</v>
      </c>
      <c r="C16" s="160"/>
      <c r="D16" s="160"/>
      <c r="E16" s="160"/>
      <c r="F16" s="160"/>
      <c r="G16" s="161"/>
      <c r="H16" s="237" t="s">
        <v>69</v>
      </c>
      <c r="I16" s="238"/>
      <c r="J16" s="238"/>
      <c r="K16" s="238"/>
      <c r="L16" s="238"/>
      <c r="M16" s="238"/>
      <c r="N16" s="238"/>
      <c r="O16" s="238"/>
      <c r="P16" s="238"/>
      <c r="Q16" s="239"/>
      <c r="R16" s="5"/>
      <c r="S16" s="5"/>
      <c r="T16" s="5"/>
      <c r="U16" s="5"/>
      <c r="V16" s="5"/>
      <c r="W16" s="5"/>
      <c r="X16" s="5"/>
      <c r="Y16" s="5"/>
      <c r="Z16" s="5"/>
      <c r="AA16" s="5"/>
      <c r="AB16" s="5"/>
      <c r="AC16" s="5"/>
      <c r="AD16" s="138" t="s">
        <v>143</v>
      </c>
      <c r="AE16" s="139"/>
      <c r="AF16" s="139"/>
      <c r="AG16" s="139"/>
      <c r="AH16" s="139"/>
      <c r="AI16" s="139"/>
      <c r="AJ16" s="139"/>
      <c r="AK16" s="139"/>
      <c r="AL16" s="140"/>
      <c r="AM16" s="5"/>
      <c r="AN16" s="5"/>
      <c r="AO16" s="228" t="s">
        <v>67</v>
      </c>
      <c r="AP16" s="229"/>
      <c r="AQ16" s="229"/>
      <c r="AR16" s="229"/>
      <c r="AS16" s="230"/>
      <c r="AT16" s="5"/>
      <c r="AY16" s="38" t="s">
        <v>37</v>
      </c>
      <c r="BA16" s="39">
        <f>BD16+INDEX(BH13:BH19, MATCH(BC16, BF13:BF19, 0))</f>
        <v>44319</v>
      </c>
      <c r="BB16" s="35"/>
      <c r="BC16" s="40" t="str">
        <f t="shared" si="1"/>
        <v>Sat</v>
      </c>
      <c r="BD16" s="41">
        <f>DATE(BA12, 5, 1)</f>
        <v>44317</v>
      </c>
      <c r="BF16" s="23" t="s">
        <v>38</v>
      </c>
      <c r="BG16" s="23">
        <v>3</v>
      </c>
      <c r="BH16" s="23">
        <v>4</v>
      </c>
      <c r="BI16" s="23">
        <v>6</v>
      </c>
      <c r="BJ16" s="46"/>
    </row>
    <row r="17" spans="1:62" x14ac:dyDescent="0.25">
      <c r="A17" s="5"/>
      <c r="B17" s="5"/>
      <c r="C17" s="5"/>
      <c r="D17" s="5"/>
      <c r="E17" s="5"/>
      <c r="F17" s="5"/>
      <c r="G17" s="5"/>
      <c r="H17" s="5"/>
      <c r="I17" s="5"/>
      <c r="J17" s="5"/>
      <c r="K17" s="5"/>
      <c r="L17" s="5"/>
      <c r="M17" s="5"/>
      <c r="N17" s="5"/>
      <c r="O17" s="5"/>
      <c r="P17" s="5"/>
      <c r="Q17" s="5"/>
      <c r="R17" s="5"/>
      <c r="S17" s="5"/>
      <c r="T17" s="5"/>
      <c r="U17" s="5"/>
      <c r="V17" s="5"/>
      <c r="W17" s="5"/>
      <c r="X17" s="5"/>
      <c r="Y17" s="227" t="s">
        <v>65</v>
      </c>
      <c r="Z17" s="227"/>
      <c r="AA17" s="227"/>
      <c r="AB17" s="5"/>
      <c r="AC17" s="5"/>
      <c r="AD17" s="141"/>
      <c r="AE17" s="142"/>
      <c r="AF17" s="142"/>
      <c r="AG17" s="142"/>
      <c r="AH17" s="142"/>
      <c r="AI17" s="142"/>
      <c r="AJ17" s="142"/>
      <c r="AK17" s="142"/>
      <c r="AL17" s="143"/>
      <c r="AM17" s="5"/>
      <c r="AN17" s="5"/>
      <c r="AO17" s="231" t="s">
        <v>83</v>
      </c>
      <c r="AP17" s="232"/>
      <c r="AQ17" s="232"/>
      <c r="AR17" s="232"/>
      <c r="AS17" s="233"/>
      <c r="AT17" s="5"/>
      <c r="AW17" s="22" t="str">
        <f>IF($AO17="", "", IF(COUNTIF($AO$17:$AO$26, $AO17)&gt;1, "X", ""))</f>
        <v/>
      </c>
      <c r="AY17" s="38" t="s">
        <v>41</v>
      </c>
      <c r="BA17" s="39">
        <f>BD17-INDEX(BG13:BG19, MATCH(BC17, BF13:BF19, 0))</f>
        <v>44347</v>
      </c>
      <c r="BB17" s="35"/>
      <c r="BC17" s="40" t="str">
        <f t="shared" si="1"/>
        <v>Mon</v>
      </c>
      <c r="BD17" s="41">
        <f>DATE(BA12, 5, 31)</f>
        <v>44347</v>
      </c>
      <c r="BF17" s="23" t="s">
        <v>42</v>
      </c>
      <c r="BG17" s="23">
        <v>4</v>
      </c>
      <c r="BH17" s="23">
        <v>3</v>
      </c>
      <c r="BI17" s="23">
        <v>0</v>
      </c>
      <c r="BJ17" s="46"/>
    </row>
    <row r="18" spans="1:62" x14ac:dyDescent="0.25">
      <c r="A18" s="5"/>
      <c r="B18" s="165" t="s">
        <v>68</v>
      </c>
      <c r="C18" s="166"/>
      <c r="D18" s="166"/>
      <c r="E18" s="166"/>
      <c r="F18" s="166"/>
      <c r="G18" s="166"/>
      <c r="H18" s="166"/>
      <c r="I18" s="166"/>
      <c r="J18" s="166"/>
      <c r="K18" s="166"/>
      <c r="L18" s="166"/>
      <c r="M18" s="166"/>
      <c r="N18" s="166"/>
      <c r="O18" s="166"/>
      <c r="P18" s="166"/>
      <c r="Q18" s="167"/>
      <c r="R18" s="5"/>
      <c r="S18" s="5"/>
      <c r="T18" s="215" t="s">
        <v>20</v>
      </c>
      <c r="U18" s="216"/>
      <c r="V18" s="216"/>
      <c r="W18" s="216"/>
      <c r="X18" s="217"/>
      <c r="Y18" s="218" t="s">
        <v>70</v>
      </c>
      <c r="Z18" s="219"/>
      <c r="AA18" s="220"/>
      <c r="AB18" s="5"/>
      <c r="AC18" s="5"/>
      <c r="AD18" s="141"/>
      <c r="AE18" s="142"/>
      <c r="AF18" s="142"/>
      <c r="AG18" s="142"/>
      <c r="AH18" s="142"/>
      <c r="AI18" s="142"/>
      <c r="AJ18" s="142"/>
      <c r="AK18" s="142"/>
      <c r="AL18" s="143"/>
      <c r="AM18" s="5"/>
      <c r="AN18" s="5"/>
      <c r="AO18" s="135" t="s">
        <v>91</v>
      </c>
      <c r="AP18" s="136"/>
      <c r="AQ18" s="136"/>
      <c r="AR18" s="136"/>
      <c r="AS18" s="137"/>
      <c r="AT18" s="5"/>
      <c r="AW18" s="23" t="str">
        <f t="shared" ref="AW18:AW26" si="2">IF($AO18="", "", IF(COUNTIF($AO$17:$AO$26, $AO18)&gt;1, "X", ""))</f>
        <v/>
      </c>
      <c r="AY18" s="38" t="s">
        <v>44</v>
      </c>
      <c r="BA18" s="39">
        <f>BD18-INDEX(BG13:BG19, MATCH(BC18, BF13:BF19, 0))</f>
        <v>44438</v>
      </c>
      <c r="BB18" s="35"/>
      <c r="BC18" s="40" t="str">
        <f t="shared" si="1"/>
        <v>Tue</v>
      </c>
      <c r="BD18" s="41">
        <f>DATE(BA12, 8, 31)</f>
        <v>44439</v>
      </c>
      <c r="BF18" s="23" t="s">
        <v>45</v>
      </c>
      <c r="BG18" s="23">
        <v>5</v>
      </c>
      <c r="BH18" s="23">
        <v>2</v>
      </c>
      <c r="BI18" s="23">
        <v>1</v>
      </c>
      <c r="BJ18" s="46"/>
    </row>
    <row r="19" spans="1:62" x14ac:dyDescent="0.25">
      <c r="A19" s="5"/>
      <c r="B19" s="168"/>
      <c r="C19" s="169"/>
      <c r="D19" s="169"/>
      <c r="E19" s="169"/>
      <c r="F19" s="169"/>
      <c r="G19" s="169"/>
      <c r="H19" s="169"/>
      <c r="I19" s="169"/>
      <c r="J19" s="169"/>
      <c r="K19" s="169"/>
      <c r="L19" s="169"/>
      <c r="M19" s="169"/>
      <c r="N19" s="169"/>
      <c r="O19" s="169"/>
      <c r="P19" s="169"/>
      <c r="Q19" s="170"/>
      <c r="R19" s="5"/>
      <c r="S19" s="5"/>
      <c r="T19" s="5"/>
      <c r="U19" s="5"/>
      <c r="V19" s="5"/>
      <c r="W19" s="5"/>
      <c r="X19" s="5"/>
      <c r="Y19" s="180" t="s">
        <v>66</v>
      </c>
      <c r="Z19" s="180"/>
      <c r="AA19" s="180"/>
      <c r="AB19" s="5"/>
      <c r="AC19" s="5"/>
      <c r="AD19" s="141"/>
      <c r="AE19" s="142"/>
      <c r="AF19" s="142"/>
      <c r="AG19" s="142"/>
      <c r="AH19" s="142"/>
      <c r="AI19" s="142"/>
      <c r="AJ19" s="142"/>
      <c r="AK19" s="142"/>
      <c r="AL19" s="143"/>
      <c r="AM19" s="5"/>
      <c r="AN19" s="5"/>
      <c r="AO19" s="135" t="s">
        <v>89</v>
      </c>
      <c r="AP19" s="136"/>
      <c r="AQ19" s="136"/>
      <c r="AR19" s="136"/>
      <c r="AS19" s="137"/>
      <c r="AT19" s="5"/>
      <c r="AW19" s="23" t="str">
        <f t="shared" si="2"/>
        <v/>
      </c>
      <c r="AY19" s="38" t="s">
        <v>47</v>
      </c>
      <c r="BA19" s="39">
        <f>IF(OR(BC19="Sat", BC19="Sun"), BD19+INDEX(BH13:BH19, MATCH(BC19, BF13:BF19, 0)), BD19)</f>
        <v>44557</v>
      </c>
      <c r="BB19" s="35"/>
      <c r="BC19" s="23" t="str">
        <f t="shared" si="1"/>
        <v>Sat</v>
      </c>
      <c r="BD19" s="41">
        <f>DATE(BA12, 12, 25)</f>
        <v>44555</v>
      </c>
      <c r="BF19" s="24" t="s">
        <v>48</v>
      </c>
      <c r="BG19" s="24">
        <v>6</v>
      </c>
      <c r="BH19" s="24">
        <v>1</v>
      </c>
      <c r="BI19" s="24">
        <v>2</v>
      </c>
      <c r="BJ19" s="46"/>
    </row>
    <row r="20" spans="1:62" x14ac:dyDescent="0.25">
      <c r="A20" s="5"/>
      <c r="B20" s="171"/>
      <c r="C20" s="172"/>
      <c r="D20" s="172"/>
      <c r="E20" s="172"/>
      <c r="F20" s="172"/>
      <c r="G20" s="172"/>
      <c r="H20" s="172"/>
      <c r="I20" s="172"/>
      <c r="J20" s="172"/>
      <c r="K20" s="172"/>
      <c r="L20" s="172"/>
      <c r="M20" s="172"/>
      <c r="N20" s="172"/>
      <c r="O20" s="172"/>
      <c r="P20" s="172"/>
      <c r="Q20" s="173"/>
      <c r="R20" s="5"/>
      <c r="S20" s="5"/>
      <c r="T20" s="215" t="s">
        <v>21</v>
      </c>
      <c r="U20" s="216"/>
      <c r="V20" s="216"/>
      <c r="W20" s="216"/>
      <c r="X20" s="217"/>
      <c r="Y20" s="218">
        <v>2020</v>
      </c>
      <c r="Z20" s="219"/>
      <c r="AA20" s="220"/>
      <c r="AB20" s="5"/>
      <c r="AC20" s="5"/>
      <c r="AD20" s="141"/>
      <c r="AE20" s="142"/>
      <c r="AF20" s="142"/>
      <c r="AG20" s="142"/>
      <c r="AH20" s="142"/>
      <c r="AI20" s="142"/>
      <c r="AJ20" s="142"/>
      <c r="AK20" s="142"/>
      <c r="AL20" s="143"/>
      <c r="AM20" s="5"/>
      <c r="AN20" s="5"/>
      <c r="AO20" s="135" t="s">
        <v>84</v>
      </c>
      <c r="AP20" s="136"/>
      <c r="AQ20" s="136"/>
      <c r="AR20" s="136"/>
      <c r="AS20" s="137"/>
      <c r="AT20" s="5"/>
      <c r="AW20" s="23" t="str">
        <f t="shared" si="2"/>
        <v/>
      </c>
      <c r="AY20" s="42" t="s">
        <v>50</v>
      </c>
      <c r="BA20" s="43">
        <f>IF(BC19="Sat", BA19+1, IF(BC20="Sat", BD20+INDEX(BH13:BH19, MATCH(BC20, BF13:BF19, 0)), BD20))</f>
        <v>44558</v>
      </c>
      <c r="BB20" s="35"/>
      <c r="BC20" s="24" t="str">
        <f t="shared" si="1"/>
        <v>Sun</v>
      </c>
      <c r="BD20" s="44">
        <f>DATE(BA12, 12, 26)</f>
        <v>44556</v>
      </c>
      <c r="BJ20" s="46"/>
    </row>
    <row r="21" spans="1:62"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141"/>
      <c r="AE21" s="142"/>
      <c r="AF21" s="142"/>
      <c r="AG21" s="142"/>
      <c r="AH21" s="142"/>
      <c r="AI21" s="142"/>
      <c r="AJ21" s="142"/>
      <c r="AK21" s="142"/>
      <c r="AL21" s="143"/>
      <c r="AM21" s="5"/>
      <c r="AN21" s="5"/>
      <c r="AO21" s="135" t="s">
        <v>90</v>
      </c>
      <c r="AP21" s="136"/>
      <c r="AQ21" s="136"/>
      <c r="AR21" s="136"/>
      <c r="AS21" s="137"/>
      <c r="AT21" s="5"/>
      <c r="AW21" s="23" t="str">
        <f t="shared" si="2"/>
        <v/>
      </c>
      <c r="BJ21" s="46"/>
    </row>
    <row r="22" spans="1:62" x14ac:dyDescent="0.25">
      <c r="A22" s="5"/>
      <c r="B22" s="5"/>
      <c r="C22" s="5"/>
      <c r="D22" s="5"/>
      <c r="E22" s="5"/>
      <c r="F22" s="5"/>
      <c r="G22" s="5"/>
      <c r="H22" s="5"/>
      <c r="I22" s="5"/>
      <c r="J22" s="5"/>
      <c r="K22" s="5"/>
      <c r="L22" s="5"/>
      <c r="M22" s="5"/>
      <c r="N22" s="5"/>
      <c r="O22" s="5"/>
      <c r="P22" s="5"/>
      <c r="Q22" s="5"/>
      <c r="R22" s="5"/>
      <c r="S22" s="5"/>
      <c r="T22" s="177" t="s">
        <v>82</v>
      </c>
      <c r="U22" s="178"/>
      <c r="V22" s="178"/>
      <c r="W22" s="178"/>
      <c r="X22" s="178"/>
      <c r="Y22" s="178"/>
      <c r="Z22" s="178"/>
      <c r="AA22" s="179"/>
      <c r="AB22" s="5"/>
      <c r="AC22" s="5"/>
      <c r="AD22" s="141"/>
      <c r="AE22" s="142"/>
      <c r="AF22" s="142"/>
      <c r="AG22" s="142"/>
      <c r="AH22" s="142"/>
      <c r="AI22" s="142"/>
      <c r="AJ22" s="142"/>
      <c r="AK22" s="142"/>
      <c r="AL22" s="143"/>
      <c r="AM22" s="5"/>
      <c r="AN22" s="5"/>
      <c r="AO22" s="135" t="s">
        <v>85</v>
      </c>
      <c r="AP22" s="136"/>
      <c r="AQ22" s="136"/>
      <c r="AR22" s="136"/>
      <c r="AS22" s="137"/>
      <c r="AT22" s="5"/>
      <c r="AW22" s="23" t="str">
        <f t="shared" si="2"/>
        <v/>
      </c>
      <c r="AY22" s="26" t="s">
        <v>52</v>
      </c>
      <c r="BA22" s="26" t="s">
        <v>53</v>
      </c>
      <c r="BC22" s="25"/>
      <c r="BF22" s="25"/>
      <c r="BJ22" s="46"/>
    </row>
    <row r="23" spans="1:62" x14ac:dyDescent="0.25">
      <c r="A23" s="5"/>
      <c r="B23" s="5"/>
      <c r="C23" s="5"/>
      <c r="D23" s="5"/>
      <c r="E23" s="5"/>
      <c r="F23" s="5"/>
      <c r="G23" s="5"/>
      <c r="H23" s="5"/>
      <c r="I23" s="5"/>
      <c r="J23" s="5"/>
      <c r="K23" s="5"/>
      <c r="L23" s="5"/>
      <c r="M23" s="5"/>
      <c r="N23" s="5"/>
      <c r="O23" s="5"/>
      <c r="P23" s="5"/>
      <c r="Q23" s="5"/>
      <c r="R23" s="5"/>
      <c r="S23" s="5"/>
      <c r="T23" s="174">
        <f>IFERROR(DATE(IF($Y$20="", "", $Y$20), INDEX($BG$23:$BG$34, MATCH($Y$18, $BF$23:$BF$34, 0)), 1), "")</f>
        <v>43831</v>
      </c>
      <c r="U23" s="175"/>
      <c r="V23" s="175"/>
      <c r="W23" s="175"/>
      <c r="X23" s="175"/>
      <c r="Y23" s="175"/>
      <c r="Z23" s="175"/>
      <c r="AA23" s="176"/>
      <c r="AB23" s="5"/>
      <c r="AC23" s="5"/>
      <c r="AD23" s="141"/>
      <c r="AE23" s="142"/>
      <c r="AF23" s="142"/>
      <c r="AG23" s="142"/>
      <c r="AH23" s="142"/>
      <c r="AI23" s="142"/>
      <c r="AJ23" s="142"/>
      <c r="AK23" s="142"/>
      <c r="AL23" s="143"/>
      <c r="AM23" s="5"/>
      <c r="AN23" s="5"/>
      <c r="AO23" s="135" t="s">
        <v>92</v>
      </c>
      <c r="AP23" s="136"/>
      <c r="AQ23" s="136"/>
      <c r="AR23" s="136"/>
      <c r="AS23" s="137"/>
      <c r="AT23" s="5"/>
      <c r="AW23" s="23" t="str">
        <f t="shared" si="2"/>
        <v/>
      </c>
      <c r="AY23" s="47">
        <f t="shared" ref="AY23:AY38" si="3">IFERROR(INDEX($AM$31:$AM$38, MATCH(BA23, $AF$31:$AF$38, 0)), BA23)</f>
        <v>43831</v>
      </c>
      <c r="BA23" s="47">
        <f>BA4</f>
        <v>43831</v>
      </c>
      <c r="BC23" s="22" t="s">
        <v>29</v>
      </c>
      <c r="BF23" s="22" t="s">
        <v>70</v>
      </c>
      <c r="BG23" s="22">
        <v>1</v>
      </c>
      <c r="BH23" s="65">
        <f>$T$23</f>
        <v>43831</v>
      </c>
      <c r="BI23" s="22" t="str">
        <f>IF($BH23="", "", TEXT($BH23, "mmm yyyy"))</f>
        <v>Jan 2020</v>
      </c>
      <c r="BJ23" s="46"/>
    </row>
    <row r="24" spans="1:62"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141"/>
      <c r="AE24" s="142"/>
      <c r="AF24" s="142"/>
      <c r="AG24" s="142"/>
      <c r="AH24" s="142"/>
      <c r="AI24" s="142"/>
      <c r="AJ24" s="142"/>
      <c r="AK24" s="142"/>
      <c r="AL24" s="143"/>
      <c r="AM24" s="5"/>
      <c r="AN24" s="5"/>
      <c r="AO24" s="135" t="s">
        <v>86</v>
      </c>
      <c r="AP24" s="136"/>
      <c r="AQ24" s="136"/>
      <c r="AR24" s="136"/>
      <c r="AS24" s="137"/>
      <c r="AT24" s="5"/>
      <c r="AW24" s="23" t="str">
        <f t="shared" si="2"/>
        <v/>
      </c>
      <c r="AY24" s="48">
        <f t="shared" si="3"/>
        <v>43931</v>
      </c>
      <c r="BA24" s="48">
        <f t="shared" ref="BA24:BA30" si="4">BA5</f>
        <v>43931</v>
      </c>
      <c r="BC24" s="23" t="s">
        <v>32</v>
      </c>
      <c r="BF24" s="23" t="s">
        <v>71</v>
      </c>
      <c r="BG24" s="23">
        <v>2</v>
      </c>
      <c r="BH24" s="66">
        <f>IF(BH23="", "", DATE(YEAR(BH23), MONTH(BH23)+1, 1))</f>
        <v>43862</v>
      </c>
      <c r="BI24" s="23" t="str">
        <f t="shared" ref="BI24:BI34" si="5">IF($BH24="", "", TEXT($BH24, "mmm yyyy"))</f>
        <v>Feb 2020</v>
      </c>
      <c r="BJ24" s="46"/>
    </row>
    <row r="25" spans="1:62"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141"/>
      <c r="AE25" s="142"/>
      <c r="AF25" s="142"/>
      <c r="AG25" s="142"/>
      <c r="AH25" s="142"/>
      <c r="AI25" s="142"/>
      <c r="AJ25" s="142"/>
      <c r="AK25" s="142"/>
      <c r="AL25" s="143"/>
      <c r="AM25" s="5"/>
      <c r="AN25" s="5"/>
      <c r="AO25" s="135" t="s">
        <v>87</v>
      </c>
      <c r="AP25" s="136"/>
      <c r="AQ25" s="136"/>
      <c r="AR25" s="136"/>
      <c r="AS25" s="137"/>
      <c r="AT25" s="5"/>
      <c r="AW25" s="23" t="str">
        <f t="shared" si="2"/>
        <v/>
      </c>
      <c r="AY25" s="48">
        <f t="shared" si="3"/>
        <v>43934</v>
      </c>
      <c r="BA25" s="48">
        <f t="shared" si="4"/>
        <v>43934</v>
      </c>
      <c r="BC25" s="23" t="s">
        <v>34</v>
      </c>
      <c r="BF25" s="23" t="s">
        <v>72</v>
      </c>
      <c r="BG25" s="23">
        <v>3</v>
      </c>
      <c r="BH25" s="66">
        <f t="shared" ref="BH25:BH34" si="6">IF(BH24="", "", DATE(YEAR(BH24), MONTH(BH24)+1, 1))</f>
        <v>43891</v>
      </c>
      <c r="BI25" s="23" t="str">
        <f t="shared" si="5"/>
        <v>Mar 2020</v>
      </c>
      <c r="BJ25" s="46"/>
    </row>
    <row r="26" spans="1:62"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144"/>
      <c r="AE26" s="145"/>
      <c r="AF26" s="145"/>
      <c r="AG26" s="145"/>
      <c r="AH26" s="145"/>
      <c r="AI26" s="145"/>
      <c r="AJ26" s="145"/>
      <c r="AK26" s="145"/>
      <c r="AL26" s="146"/>
      <c r="AM26" s="5"/>
      <c r="AN26" s="5"/>
      <c r="AO26" s="147" t="s">
        <v>88</v>
      </c>
      <c r="AP26" s="148"/>
      <c r="AQ26" s="148"/>
      <c r="AR26" s="148"/>
      <c r="AS26" s="149"/>
      <c r="AT26" s="5"/>
      <c r="AW26" s="24" t="str">
        <f t="shared" si="2"/>
        <v/>
      </c>
      <c r="AY26" s="48">
        <f t="shared" si="3"/>
        <v>43959</v>
      </c>
      <c r="AZ26" s="46"/>
      <c r="BA26" s="48">
        <f t="shared" si="4"/>
        <v>43955</v>
      </c>
      <c r="BB26" s="46"/>
      <c r="BC26" s="23" t="s">
        <v>38</v>
      </c>
      <c r="BD26" s="46"/>
      <c r="BE26" s="46"/>
      <c r="BF26" s="23" t="s">
        <v>73</v>
      </c>
      <c r="BG26" s="52">
        <v>4</v>
      </c>
      <c r="BH26" s="66">
        <f t="shared" si="6"/>
        <v>43922</v>
      </c>
      <c r="BI26" s="23" t="str">
        <f t="shared" si="5"/>
        <v>Apr 2020</v>
      </c>
      <c r="BJ26" s="46"/>
    </row>
    <row r="27" spans="1:62"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Y27" s="48">
        <f t="shared" si="3"/>
        <v>43976</v>
      </c>
      <c r="BA27" s="48">
        <f t="shared" si="4"/>
        <v>43976</v>
      </c>
      <c r="BC27" s="23" t="s">
        <v>42</v>
      </c>
      <c r="BE27" s="46"/>
      <c r="BF27" s="23" t="s">
        <v>74</v>
      </c>
      <c r="BG27" s="52">
        <v>5</v>
      </c>
      <c r="BH27" s="66">
        <f t="shared" si="6"/>
        <v>43952</v>
      </c>
      <c r="BI27" s="23" t="str">
        <f t="shared" si="5"/>
        <v>May 2020</v>
      </c>
      <c r="BJ27" s="46"/>
    </row>
    <row r="28" spans="1:62" x14ac:dyDescent="0.25">
      <c r="A28" s="5"/>
      <c r="B28" s="159" t="s">
        <v>54</v>
      </c>
      <c r="C28" s="160"/>
      <c r="D28" s="160"/>
      <c r="E28" s="160"/>
      <c r="F28" s="160"/>
      <c r="G28" s="160"/>
      <c r="H28" s="160"/>
      <c r="I28" s="160"/>
      <c r="J28" s="160"/>
      <c r="K28" s="160"/>
      <c r="L28" s="160"/>
      <c r="M28" s="160"/>
      <c r="N28" s="160"/>
      <c r="O28" s="160"/>
      <c r="P28" s="160"/>
      <c r="Q28" s="161"/>
      <c r="R28" s="5"/>
      <c r="S28" s="5"/>
      <c r="T28" s="197" t="s">
        <v>55</v>
      </c>
      <c r="U28" s="198"/>
      <c r="V28" s="198"/>
      <c r="W28" s="198"/>
      <c r="X28" s="198"/>
      <c r="Y28" s="198"/>
      <c r="Z28" s="198"/>
      <c r="AA28" s="198"/>
      <c r="AB28" s="198"/>
      <c r="AC28" s="198"/>
      <c r="AD28" s="199"/>
      <c r="AE28" s="49"/>
      <c r="AF28" s="206" t="s">
        <v>56</v>
      </c>
      <c r="AG28" s="207"/>
      <c r="AH28" s="207"/>
      <c r="AI28" s="207"/>
      <c r="AJ28" s="207"/>
      <c r="AK28" s="207"/>
      <c r="AL28" s="207"/>
      <c r="AM28" s="207"/>
      <c r="AN28" s="207"/>
      <c r="AO28" s="207"/>
      <c r="AP28" s="207"/>
      <c r="AQ28" s="207"/>
      <c r="AR28" s="207"/>
      <c r="AS28" s="208"/>
      <c r="AT28" s="5"/>
      <c r="AY28" s="48">
        <f t="shared" si="3"/>
        <v>44074</v>
      </c>
      <c r="AZ28" s="46"/>
      <c r="BA28" s="48">
        <f t="shared" si="4"/>
        <v>44074</v>
      </c>
      <c r="BB28" s="46"/>
      <c r="BC28" s="23" t="s">
        <v>45</v>
      </c>
      <c r="BD28" s="46"/>
      <c r="BE28" s="46"/>
      <c r="BF28" s="23" t="s">
        <v>75</v>
      </c>
      <c r="BG28" s="52">
        <v>6</v>
      </c>
      <c r="BH28" s="66">
        <f t="shared" si="6"/>
        <v>43983</v>
      </c>
      <c r="BI28" s="23" t="str">
        <f t="shared" si="5"/>
        <v>Jun 2020</v>
      </c>
      <c r="BJ28" s="46"/>
    </row>
    <row r="29" spans="1:62" ht="15" customHeight="1" x14ac:dyDescent="0.25">
      <c r="A29" s="5"/>
      <c r="B29" s="150"/>
      <c r="C29" s="151"/>
      <c r="D29" s="151"/>
      <c r="E29" s="151"/>
      <c r="F29" s="151"/>
      <c r="G29" s="151"/>
      <c r="H29" s="151"/>
      <c r="I29" s="151"/>
      <c r="J29" s="151"/>
      <c r="K29" s="151"/>
      <c r="L29" s="151"/>
      <c r="M29" s="151"/>
      <c r="N29" s="151"/>
      <c r="O29" s="151"/>
      <c r="P29" s="151"/>
      <c r="Q29" s="152"/>
      <c r="R29" s="5"/>
      <c r="S29" s="5"/>
      <c r="T29" s="200"/>
      <c r="U29" s="201"/>
      <c r="V29" s="201"/>
      <c r="W29" s="201"/>
      <c r="X29" s="201"/>
      <c r="Y29" s="201"/>
      <c r="Z29" s="201"/>
      <c r="AA29" s="201"/>
      <c r="AB29" s="201"/>
      <c r="AC29" s="201"/>
      <c r="AD29" s="202"/>
      <c r="AE29" s="49"/>
      <c r="AF29" s="49"/>
      <c r="AG29" s="49"/>
      <c r="AH29" s="49"/>
      <c r="AI29" s="49"/>
      <c r="AJ29" s="5"/>
      <c r="AK29" s="5"/>
      <c r="AL29" s="5"/>
      <c r="AM29" s="5"/>
      <c r="AN29" s="5"/>
      <c r="AO29" s="5"/>
      <c r="AP29" s="5"/>
      <c r="AQ29" s="5"/>
      <c r="AR29" s="5"/>
      <c r="AS29" s="5"/>
      <c r="AT29" s="5"/>
      <c r="AY29" s="48">
        <f t="shared" si="3"/>
        <v>44190</v>
      </c>
      <c r="AZ29" s="46"/>
      <c r="BA29" s="48">
        <f t="shared" si="4"/>
        <v>44190</v>
      </c>
      <c r="BB29" s="46"/>
      <c r="BC29" s="24" t="s">
        <v>48</v>
      </c>
      <c r="BD29" s="46"/>
      <c r="BE29" s="46"/>
      <c r="BF29" s="23" t="s">
        <v>76</v>
      </c>
      <c r="BG29" s="52">
        <v>7</v>
      </c>
      <c r="BH29" s="66">
        <f t="shared" si="6"/>
        <v>44013</v>
      </c>
      <c r="BI29" s="23" t="str">
        <f t="shared" si="5"/>
        <v>Jul 2020</v>
      </c>
      <c r="BJ29" s="46"/>
    </row>
    <row r="30" spans="1:62" x14ac:dyDescent="0.25">
      <c r="A30" s="5"/>
      <c r="B30" s="153"/>
      <c r="C30" s="154"/>
      <c r="D30" s="154"/>
      <c r="E30" s="154"/>
      <c r="F30" s="154"/>
      <c r="G30" s="154"/>
      <c r="H30" s="154"/>
      <c r="I30" s="154"/>
      <c r="J30" s="154"/>
      <c r="K30" s="154"/>
      <c r="L30" s="154"/>
      <c r="M30" s="154"/>
      <c r="N30" s="154"/>
      <c r="O30" s="154"/>
      <c r="P30" s="154"/>
      <c r="Q30" s="155"/>
      <c r="R30" s="5"/>
      <c r="S30" s="5"/>
      <c r="T30" s="200"/>
      <c r="U30" s="201"/>
      <c r="V30" s="201"/>
      <c r="W30" s="201"/>
      <c r="X30" s="201"/>
      <c r="Y30" s="201"/>
      <c r="Z30" s="201"/>
      <c r="AA30" s="201"/>
      <c r="AB30" s="201"/>
      <c r="AC30" s="201"/>
      <c r="AD30" s="202"/>
      <c r="AE30" s="46"/>
      <c r="AF30" s="209" t="s">
        <v>57</v>
      </c>
      <c r="AG30" s="210"/>
      <c r="AH30" s="210"/>
      <c r="AI30" s="210"/>
      <c r="AJ30" s="210"/>
      <c r="AK30" s="210"/>
      <c r="AL30" s="211"/>
      <c r="AM30" s="209" t="s">
        <v>58</v>
      </c>
      <c r="AN30" s="210"/>
      <c r="AO30" s="210"/>
      <c r="AP30" s="210"/>
      <c r="AQ30" s="210"/>
      <c r="AR30" s="210"/>
      <c r="AS30" s="211"/>
      <c r="AT30" s="5"/>
      <c r="AY30" s="48">
        <f t="shared" si="3"/>
        <v>44193</v>
      </c>
      <c r="BA30" s="48">
        <f t="shared" si="4"/>
        <v>44193</v>
      </c>
      <c r="BF30" s="23" t="s">
        <v>77</v>
      </c>
      <c r="BG30" s="23">
        <v>8</v>
      </c>
      <c r="BH30" s="66">
        <f t="shared" si="6"/>
        <v>44044</v>
      </c>
      <c r="BI30" s="23" t="str">
        <f t="shared" si="5"/>
        <v>Aug 2020</v>
      </c>
    </row>
    <row r="31" spans="1:62" x14ac:dyDescent="0.25">
      <c r="A31" s="5"/>
      <c r="B31" s="153"/>
      <c r="C31" s="154"/>
      <c r="D31" s="154"/>
      <c r="E31" s="154"/>
      <c r="F31" s="154"/>
      <c r="G31" s="154"/>
      <c r="H31" s="154"/>
      <c r="I31" s="154"/>
      <c r="J31" s="154"/>
      <c r="K31" s="154"/>
      <c r="L31" s="154"/>
      <c r="M31" s="154"/>
      <c r="N31" s="154"/>
      <c r="O31" s="154"/>
      <c r="P31" s="154"/>
      <c r="Q31" s="155"/>
      <c r="R31" s="5"/>
      <c r="S31" s="5"/>
      <c r="T31" s="200"/>
      <c r="U31" s="201"/>
      <c r="V31" s="201"/>
      <c r="W31" s="201"/>
      <c r="X31" s="201"/>
      <c r="Y31" s="201"/>
      <c r="Z31" s="201"/>
      <c r="AA31" s="201"/>
      <c r="AB31" s="201"/>
      <c r="AC31" s="201"/>
      <c r="AD31" s="202"/>
      <c r="AE31" s="50" t="str">
        <f t="shared" ref="AE31:AE38" si="7">IF(AF31="", "", IF(COUNTIF($BA$23:$BA$38, AF31)&gt;0, "✓", "✕"))</f>
        <v>✓</v>
      </c>
      <c r="AF31" s="212">
        <v>43955</v>
      </c>
      <c r="AG31" s="213"/>
      <c r="AH31" s="213"/>
      <c r="AI31" s="213"/>
      <c r="AJ31" s="213"/>
      <c r="AK31" s="213"/>
      <c r="AL31" s="214"/>
      <c r="AM31" s="212">
        <v>43959</v>
      </c>
      <c r="AN31" s="213"/>
      <c r="AO31" s="213"/>
      <c r="AP31" s="213"/>
      <c r="AQ31" s="213"/>
      <c r="AR31" s="213"/>
      <c r="AS31" s="214"/>
      <c r="AT31" s="5"/>
      <c r="AY31" s="48">
        <f t="shared" si="3"/>
        <v>44197</v>
      </c>
      <c r="BA31" s="48">
        <f t="shared" ref="BA31:BA38" si="8">BA13</f>
        <v>44197</v>
      </c>
      <c r="BF31" s="23" t="s">
        <v>78</v>
      </c>
      <c r="BG31" s="23">
        <v>9</v>
      </c>
      <c r="BH31" s="66">
        <f t="shared" si="6"/>
        <v>44075</v>
      </c>
      <c r="BI31" s="23" t="str">
        <f t="shared" si="5"/>
        <v>Sep 2020</v>
      </c>
    </row>
    <row r="32" spans="1:62" x14ac:dyDescent="0.25">
      <c r="A32" s="5"/>
      <c r="B32" s="153"/>
      <c r="C32" s="154"/>
      <c r="D32" s="154"/>
      <c r="E32" s="154"/>
      <c r="F32" s="154"/>
      <c r="G32" s="154"/>
      <c r="H32" s="154"/>
      <c r="I32" s="154"/>
      <c r="J32" s="154"/>
      <c r="K32" s="154"/>
      <c r="L32" s="154"/>
      <c r="M32" s="154"/>
      <c r="N32" s="154"/>
      <c r="O32" s="154"/>
      <c r="P32" s="154"/>
      <c r="Q32" s="155"/>
      <c r="R32" s="5"/>
      <c r="S32" s="5"/>
      <c r="T32" s="200"/>
      <c r="U32" s="201"/>
      <c r="V32" s="201"/>
      <c r="W32" s="201"/>
      <c r="X32" s="201"/>
      <c r="Y32" s="201"/>
      <c r="Z32" s="201"/>
      <c r="AA32" s="201"/>
      <c r="AB32" s="201"/>
      <c r="AC32" s="201"/>
      <c r="AD32" s="202"/>
      <c r="AE32" s="49" t="str">
        <f t="shared" si="7"/>
        <v/>
      </c>
      <c r="AF32" s="162"/>
      <c r="AG32" s="163"/>
      <c r="AH32" s="163"/>
      <c r="AI32" s="163"/>
      <c r="AJ32" s="163"/>
      <c r="AK32" s="163"/>
      <c r="AL32" s="164"/>
      <c r="AM32" s="162"/>
      <c r="AN32" s="163"/>
      <c r="AO32" s="163"/>
      <c r="AP32" s="163"/>
      <c r="AQ32" s="163"/>
      <c r="AR32" s="163"/>
      <c r="AS32" s="164"/>
      <c r="AT32" s="5"/>
      <c r="AY32" s="48">
        <f t="shared" si="3"/>
        <v>44288</v>
      </c>
      <c r="BA32" s="48">
        <f t="shared" si="8"/>
        <v>44288</v>
      </c>
      <c r="BF32" s="23" t="s">
        <v>79</v>
      </c>
      <c r="BG32" s="23">
        <v>10</v>
      </c>
      <c r="BH32" s="66">
        <f t="shared" si="6"/>
        <v>44105</v>
      </c>
      <c r="BI32" s="23" t="str">
        <f t="shared" si="5"/>
        <v>Oct 2020</v>
      </c>
    </row>
    <row r="33" spans="1:61" x14ac:dyDescent="0.25">
      <c r="A33" s="5"/>
      <c r="B33" s="156"/>
      <c r="C33" s="157"/>
      <c r="D33" s="157"/>
      <c r="E33" s="157"/>
      <c r="F33" s="157"/>
      <c r="G33" s="157"/>
      <c r="H33" s="157"/>
      <c r="I33" s="157"/>
      <c r="J33" s="157"/>
      <c r="K33" s="157"/>
      <c r="L33" s="157"/>
      <c r="M33" s="157"/>
      <c r="N33" s="157"/>
      <c r="O33" s="157"/>
      <c r="P33" s="157"/>
      <c r="Q33" s="158"/>
      <c r="R33" s="5"/>
      <c r="S33" s="5"/>
      <c r="T33" s="200"/>
      <c r="U33" s="201"/>
      <c r="V33" s="201"/>
      <c r="W33" s="201"/>
      <c r="X33" s="201"/>
      <c r="Y33" s="201"/>
      <c r="Z33" s="201"/>
      <c r="AA33" s="201"/>
      <c r="AB33" s="201"/>
      <c r="AC33" s="201"/>
      <c r="AD33" s="202"/>
      <c r="AE33" s="49" t="str">
        <f t="shared" si="7"/>
        <v/>
      </c>
      <c r="AF33" s="162"/>
      <c r="AG33" s="163"/>
      <c r="AH33" s="163"/>
      <c r="AI33" s="163"/>
      <c r="AJ33" s="163"/>
      <c r="AK33" s="163"/>
      <c r="AL33" s="164"/>
      <c r="AM33" s="162"/>
      <c r="AN33" s="163"/>
      <c r="AO33" s="163"/>
      <c r="AP33" s="163"/>
      <c r="AQ33" s="163"/>
      <c r="AR33" s="163"/>
      <c r="AS33" s="164"/>
      <c r="AT33" s="5"/>
      <c r="AY33" s="48">
        <f t="shared" si="3"/>
        <v>44291</v>
      </c>
      <c r="BA33" s="48">
        <f t="shared" si="8"/>
        <v>44291</v>
      </c>
      <c r="BF33" s="23" t="s">
        <v>80</v>
      </c>
      <c r="BG33" s="23">
        <v>11</v>
      </c>
      <c r="BH33" s="66">
        <f t="shared" si="6"/>
        <v>44136</v>
      </c>
      <c r="BI33" s="23" t="str">
        <f t="shared" si="5"/>
        <v>Nov 2020</v>
      </c>
    </row>
    <row r="34" spans="1:61" x14ac:dyDescent="0.25">
      <c r="A34" s="5"/>
      <c r="B34" s="5"/>
      <c r="C34" s="5"/>
      <c r="D34" s="5"/>
      <c r="E34" s="5"/>
      <c r="F34" s="5"/>
      <c r="G34" s="5"/>
      <c r="H34" s="5"/>
      <c r="I34" s="5"/>
      <c r="J34" s="5"/>
      <c r="K34" s="5"/>
      <c r="L34" s="5"/>
      <c r="M34" s="5"/>
      <c r="N34" s="5"/>
      <c r="O34" s="5"/>
      <c r="P34" s="5"/>
      <c r="Q34" s="5"/>
      <c r="R34" s="5"/>
      <c r="S34" s="5"/>
      <c r="T34" s="200"/>
      <c r="U34" s="201"/>
      <c r="V34" s="201"/>
      <c r="W34" s="201"/>
      <c r="X34" s="201"/>
      <c r="Y34" s="201"/>
      <c r="Z34" s="201"/>
      <c r="AA34" s="201"/>
      <c r="AB34" s="201"/>
      <c r="AC34" s="201"/>
      <c r="AD34" s="202"/>
      <c r="AE34" s="49" t="str">
        <f t="shared" si="7"/>
        <v/>
      </c>
      <c r="AF34" s="162"/>
      <c r="AG34" s="163"/>
      <c r="AH34" s="163"/>
      <c r="AI34" s="163"/>
      <c r="AJ34" s="163"/>
      <c r="AK34" s="163"/>
      <c r="AL34" s="164"/>
      <c r="AM34" s="162"/>
      <c r="AN34" s="163"/>
      <c r="AO34" s="163"/>
      <c r="AP34" s="163"/>
      <c r="AQ34" s="163"/>
      <c r="AR34" s="163"/>
      <c r="AS34" s="164"/>
      <c r="AT34" s="5"/>
      <c r="AY34" s="48">
        <f t="shared" si="3"/>
        <v>44319</v>
      </c>
      <c r="BA34" s="48">
        <f t="shared" si="8"/>
        <v>44319</v>
      </c>
      <c r="BF34" s="24" t="s">
        <v>81</v>
      </c>
      <c r="BG34" s="24">
        <v>12</v>
      </c>
      <c r="BH34" s="67">
        <f t="shared" si="6"/>
        <v>44166</v>
      </c>
      <c r="BI34" s="24" t="str">
        <f t="shared" si="5"/>
        <v>Dec 2020</v>
      </c>
    </row>
    <row r="35" spans="1:61" x14ac:dyDescent="0.25">
      <c r="A35" s="5"/>
      <c r="B35" s="181" t="s">
        <v>59</v>
      </c>
      <c r="C35" s="182"/>
      <c r="D35" s="182"/>
      <c r="E35" s="182"/>
      <c r="F35" s="182"/>
      <c r="G35" s="182"/>
      <c r="H35" s="182"/>
      <c r="I35" s="182"/>
      <c r="J35" s="182"/>
      <c r="K35" s="182"/>
      <c r="L35" s="182"/>
      <c r="M35" s="182"/>
      <c r="N35" s="182"/>
      <c r="O35" s="182"/>
      <c r="P35" s="182"/>
      <c r="Q35" s="183"/>
      <c r="R35" s="5"/>
      <c r="S35" s="5"/>
      <c r="T35" s="200"/>
      <c r="U35" s="201"/>
      <c r="V35" s="201"/>
      <c r="W35" s="201"/>
      <c r="X35" s="201"/>
      <c r="Y35" s="201"/>
      <c r="Z35" s="201"/>
      <c r="AA35" s="201"/>
      <c r="AB35" s="201"/>
      <c r="AC35" s="201"/>
      <c r="AD35" s="202"/>
      <c r="AE35" s="49" t="str">
        <f t="shared" si="7"/>
        <v/>
      </c>
      <c r="AF35" s="162"/>
      <c r="AG35" s="163"/>
      <c r="AH35" s="163"/>
      <c r="AI35" s="163"/>
      <c r="AJ35" s="163"/>
      <c r="AK35" s="163"/>
      <c r="AL35" s="164"/>
      <c r="AM35" s="162"/>
      <c r="AN35" s="163"/>
      <c r="AO35" s="163"/>
      <c r="AP35" s="163"/>
      <c r="AQ35" s="163"/>
      <c r="AR35" s="163"/>
      <c r="AS35" s="164"/>
      <c r="AT35" s="5"/>
      <c r="AY35" s="48">
        <f t="shared" si="3"/>
        <v>44347</v>
      </c>
      <c r="BA35" s="48">
        <f t="shared" si="8"/>
        <v>44347</v>
      </c>
    </row>
    <row r="36" spans="1:61" x14ac:dyDescent="0.25">
      <c r="A36" s="5"/>
      <c r="B36" s="184"/>
      <c r="C36" s="185"/>
      <c r="D36" s="185"/>
      <c r="E36" s="185"/>
      <c r="F36" s="185"/>
      <c r="G36" s="185"/>
      <c r="H36" s="185"/>
      <c r="I36" s="185"/>
      <c r="J36" s="185"/>
      <c r="K36" s="185"/>
      <c r="L36" s="185"/>
      <c r="M36" s="185"/>
      <c r="N36" s="185"/>
      <c r="O36" s="185"/>
      <c r="P36" s="185"/>
      <c r="Q36" s="186"/>
      <c r="R36" s="5"/>
      <c r="S36" s="5"/>
      <c r="T36" s="200"/>
      <c r="U36" s="201"/>
      <c r="V36" s="201"/>
      <c r="W36" s="201"/>
      <c r="X36" s="201"/>
      <c r="Y36" s="201"/>
      <c r="Z36" s="201"/>
      <c r="AA36" s="201"/>
      <c r="AB36" s="201"/>
      <c r="AC36" s="201"/>
      <c r="AD36" s="202"/>
      <c r="AE36" s="49" t="str">
        <f t="shared" si="7"/>
        <v/>
      </c>
      <c r="AF36" s="162"/>
      <c r="AG36" s="163"/>
      <c r="AH36" s="163"/>
      <c r="AI36" s="163"/>
      <c r="AJ36" s="163"/>
      <c r="AK36" s="163"/>
      <c r="AL36" s="164"/>
      <c r="AM36" s="162"/>
      <c r="AN36" s="163"/>
      <c r="AO36" s="163"/>
      <c r="AP36" s="163"/>
      <c r="AQ36" s="163"/>
      <c r="AR36" s="163"/>
      <c r="AS36" s="164"/>
      <c r="AT36" s="5"/>
      <c r="AY36" s="48">
        <f t="shared" si="3"/>
        <v>44438</v>
      </c>
      <c r="BA36" s="48">
        <f t="shared" si="8"/>
        <v>44438</v>
      </c>
    </row>
    <row r="37" spans="1:61" x14ac:dyDescent="0.25">
      <c r="A37" s="5"/>
      <c r="B37" s="5"/>
      <c r="C37" s="5"/>
      <c r="D37" s="5"/>
      <c r="E37" s="5"/>
      <c r="F37" s="5"/>
      <c r="G37" s="5"/>
      <c r="H37" s="5"/>
      <c r="I37" s="5"/>
      <c r="J37" s="5"/>
      <c r="K37" s="5"/>
      <c r="L37" s="5"/>
      <c r="M37" s="5"/>
      <c r="N37" s="5"/>
      <c r="O37" s="5"/>
      <c r="P37" s="5"/>
      <c r="Q37" s="5"/>
      <c r="R37" s="5"/>
      <c r="S37" s="5"/>
      <c r="T37" s="200"/>
      <c r="U37" s="201"/>
      <c r="V37" s="201"/>
      <c r="W37" s="201"/>
      <c r="X37" s="201"/>
      <c r="Y37" s="201"/>
      <c r="Z37" s="201"/>
      <c r="AA37" s="201"/>
      <c r="AB37" s="201"/>
      <c r="AC37" s="201"/>
      <c r="AD37" s="202"/>
      <c r="AE37" s="49" t="str">
        <f t="shared" si="7"/>
        <v/>
      </c>
      <c r="AF37" s="162"/>
      <c r="AG37" s="163"/>
      <c r="AH37" s="163"/>
      <c r="AI37" s="163"/>
      <c r="AJ37" s="163"/>
      <c r="AK37" s="163"/>
      <c r="AL37" s="164"/>
      <c r="AM37" s="162"/>
      <c r="AN37" s="163"/>
      <c r="AO37" s="163"/>
      <c r="AP37" s="163"/>
      <c r="AQ37" s="163"/>
      <c r="AR37" s="163"/>
      <c r="AS37" s="164"/>
      <c r="AT37" s="5"/>
      <c r="AY37" s="48">
        <f t="shared" si="3"/>
        <v>44557</v>
      </c>
      <c r="BA37" s="48">
        <f t="shared" si="8"/>
        <v>44557</v>
      </c>
    </row>
    <row r="38" spans="1:61" x14ac:dyDescent="0.25">
      <c r="A38" s="5"/>
      <c r="B38" s="5"/>
      <c r="C38" s="5"/>
      <c r="D38" s="5"/>
      <c r="E38" s="5"/>
      <c r="F38" s="5"/>
      <c r="G38" s="5"/>
      <c r="H38" s="5"/>
      <c r="I38" s="5"/>
      <c r="J38" s="5"/>
      <c r="K38" s="5"/>
      <c r="L38" s="5"/>
      <c r="M38" s="5"/>
      <c r="N38" s="5"/>
      <c r="O38" s="5"/>
      <c r="P38" s="5"/>
      <c r="Q38" s="5"/>
      <c r="R38" s="5"/>
      <c r="S38" s="5"/>
      <c r="T38" s="203"/>
      <c r="U38" s="204"/>
      <c r="V38" s="204"/>
      <c r="W38" s="204"/>
      <c r="X38" s="204"/>
      <c r="Y38" s="204"/>
      <c r="Z38" s="204"/>
      <c r="AA38" s="204"/>
      <c r="AB38" s="204"/>
      <c r="AC38" s="204"/>
      <c r="AD38" s="205"/>
      <c r="AE38" s="5" t="str">
        <f t="shared" si="7"/>
        <v/>
      </c>
      <c r="AF38" s="194"/>
      <c r="AG38" s="195"/>
      <c r="AH38" s="195"/>
      <c r="AI38" s="195"/>
      <c r="AJ38" s="195"/>
      <c r="AK38" s="195"/>
      <c r="AL38" s="196"/>
      <c r="AM38" s="194"/>
      <c r="AN38" s="195"/>
      <c r="AO38" s="195"/>
      <c r="AP38" s="195"/>
      <c r="AQ38" s="195"/>
      <c r="AR38" s="195"/>
      <c r="AS38" s="196"/>
      <c r="AT38" s="5"/>
      <c r="AY38" s="51">
        <f t="shared" si="3"/>
        <v>44558</v>
      </c>
      <c r="BA38" s="51">
        <f t="shared" si="8"/>
        <v>44558</v>
      </c>
    </row>
    <row r="39" spans="1:6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1:61" x14ac:dyDescent="0.25">
      <c r="A40" s="5"/>
      <c r="B40" s="159" t="s">
        <v>60</v>
      </c>
      <c r="C40" s="160"/>
      <c r="D40" s="160"/>
      <c r="E40" s="160"/>
      <c r="F40" s="160"/>
      <c r="G40" s="160"/>
      <c r="H40" s="160"/>
      <c r="I40" s="160"/>
      <c r="J40" s="160"/>
      <c r="K40" s="160"/>
      <c r="L40" s="160"/>
      <c r="M40" s="160"/>
      <c r="N40" s="160"/>
      <c r="O40" s="160"/>
      <c r="P40" s="160"/>
      <c r="Q40" s="160"/>
      <c r="R40" s="160"/>
      <c r="S40" s="160"/>
      <c r="T40" s="160"/>
      <c r="U40" s="160"/>
      <c r="V40" s="161"/>
      <c r="W40" s="5"/>
      <c r="X40" s="5"/>
      <c r="Y40" s="159" t="s">
        <v>61</v>
      </c>
      <c r="Z40" s="160"/>
      <c r="AA40" s="160"/>
      <c r="AB40" s="160"/>
      <c r="AC40" s="160"/>
      <c r="AD40" s="160"/>
      <c r="AE40" s="160"/>
      <c r="AF40" s="160"/>
      <c r="AG40" s="160"/>
      <c r="AH40" s="160"/>
      <c r="AI40" s="160"/>
      <c r="AJ40" s="160"/>
      <c r="AK40" s="160"/>
      <c r="AL40" s="160"/>
      <c r="AM40" s="160"/>
      <c r="AN40" s="160"/>
      <c r="AO40" s="160"/>
      <c r="AP40" s="160"/>
      <c r="AQ40" s="160"/>
      <c r="AR40" s="160"/>
      <c r="AS40" s="161"/>
      <c r="AT40" s="5"/>
    </row>
    <row r="41" spans="1:61" x14ac:dyDescent="0.25">
      <c r="A41" s="5"/>
      <c r="B41" s="150"/>
      <c r="C41" s="151"/>
      <c r="D41" s="151"/>
      <c r="E41" s="151"/>
      <c r="F41" s="151"/>
      <c r="G41" s="151"/>
      <c r="H41" s="151"/>
      <c r="I41" s="151"/>
      <c r="J41" s="151"/>
      <c r="K41" s="151"/>
      <c r="L41" s="151"/>
      <c r="M41" s="151"/>
      <c r="N41" s="151"/>
      <c r="O41" s="151"/>
      <c r="P41" s="151"/>
      <c r="Q41" s="151"/>
      <c r="R41" s="151"/>
      <c r="S41" s="151"/>
      <c r="T41" s="151"/>
      <c r="U41" s="151"/>
      <c r="V41" s="152"/>
      <c r="W41" s="5"/>
      <c r="X41" s="5"/>
      <c r="Y41" s="150"/>
      <c r="Z41" s="151"/>
      <c r="AA41" s="151"/>
      <c r="AB41" s="151"/>
      <c r="AC41" s="151"/>
      <c r="AD41" s="151"/>
      <c r="AE41" s="151"/>
      <c r="AF41" s="151"/>
      <c r="AG41" s="151"/>
      <c r="AH41" s="151"/>
      <c r="AI41" s="151"/>
      <c r="AJ41" s="151"/>
      <c r="AK41" s="151"/>
      <c r="AL41" s="151"/>
      <c r="AM41" s="151"/>
      <c r="AN41" s="151"/>
      <c r="AO41" s="151"/>
      <c r="AP41" s="151"/>
      <c r="AQ41" s="151"/>
      <c r="AR41" s="151"/>
      <c r="AS41" s="152"/>
      <c r="AT41" s="5"/>
    </row>
    <row r="42" spans="1:61" x14ac:dyDescent="0.25">
      <c r="A42" s="5"/>
      <c r="B42" s="153"/>
      <c r="C42" s="154"/>
      <c r="D42" s="154"/>
      <c r="E42" s="154"/>
      <c r="F42" s="154"/>
      <c r="G42" s="154"/>
      <c r="H42" s="154"/>
      <c r="I42" s="154"/>
      <c r="J42" s="154"/>
      <c r="K42" s="154"/>
      <c r="L42" s="154"/>
      <c r="M42" s="154"/>
      <c r="N42" s="154"/>
      <c r="O42" s="154"/>
      <c r="P42" s="154"/>
      <c r="Q42" s="154"/>
      <c r="R42" s="154"/>
      <c r="S42" s="154"/>
      <c r="T42" s="154"/>
      <c r="U42" s="154"/>
      <c r="V42" s="155"/>
      <c r="W42" s="5"/>
      <c r="X42" s="5"/>
      <c r="Y42" s="153"/>
      <c r="Z42" s="154"/>
      <c r="AA42" s="154"/>
      <c r="AB42" s="154"/>
      <c r="AC42" s="154"/>
      <c r="AD42" s="154"/>
      <c r="AE42" s="154"/>
      <c r="AF42" s="154"/>
      <c r="AG42" s="154"/>
      <c r="AH42" s="154"/>
      <c r="AI42" s="154"/>
      <c r="AJ42" s="154"/>
      <c r="AK42" s="154"/>
      <c r="AL42" s="154"/>
      <c r="AM42" s="154"/>
      <c r="AN42" s="154"/>
      <c r="AO42" s="154"/>
      <c r="AP42" s="154"/>
      <c r="AQ42" s="154"/>
      <c r="AR42" s="154"/>
      <c r="AS42" s="155"/>
      <c r="AT42" s="5"/>
    </row>
    <row r="43" spans="1:61" x14ac:dyDescent="0.25">
      <c r="A43" s="5"/>
      <c r="B43" s="153"/>
      <c r="C43" s="154"/>
      <c r="D43" s="154"/>
      <c r="E43" s="154"/>
      <c r="F43" s="154"/>
      <c r="G43" s="154"/>
      <c r="H43" s="154"/>
      <c r="I43" s="154"/>
      <c r="J43" s="154"/>
      <c r="K43" s="154"/>
      <c r="L43" s="154"/>
      <c r="M43" s="154"/>
      <c r="N43" s="154"/>
      <c r="O43" s="154"/>
      <c r="P43" s="154"/>
      <c r="Q43" s="154"/>
      <c r="R43" s="154"/>
      <c r="S43" s="154"/>
      <c r="T43" s="154"/>
      <c r="U43" s="154"/>
      <c r="V43" s="155"/>
      <c r="W43" s="5"/>
      <c r="X43" s="5"/>
      <c r="Y43" s="153"/>
      <c r="Z43" s="154"/>
      <c r="AA43" s="154"/>
      <c r="AB43" s="154"/>
      <c r="AC43" s="154"/>
      <c r="AD43" s="154"/>
      <c r="AE43" s="154"/>
      <c r="AF43" s="154"/>
      <c r="AG43" s="154"/>
      <c r="AH43" s="154"/>
      <c r="AI43" s="154"/>
      <c r="AJ43" s="154"/>
      <c r="AK43" s="154"/>
      <c r="AL43" s="154"/>
      <c r="AM43" s="154"/>
      <c r="AN43" s="154"/>
      <c r="AO43" s="154"/>
      <c r="AP43" s="154"/>
      <c r="AQ43" s="154"/>
      <c r="AR43" s="154"/>
      <c r="AS43" s="155"/>
      <c r="AT43" s="5"/>
    </row>
    <row r="44" spans="1:61" x14ac:dyDescent="0.25">
      <c r="A44" s="5"/>
      <c r="B44" s="153"/>
      <c r="C44" s="154"/>
      <c r="D44" s="154"/>
      <c r="E44" s="154"/>
      <c r="F44" s="154"/>
      <c r="G44" s="154"/>
      <c r="H44" s="154"/>
      <c r="I44" s="154"/>
      <c r="J44" s="154"/>
      <c r="K44" s="154"/>
      <c r="L44" s="154"/>
      <c r="M44" s="154"/>
      <c r="N44" s="154"/>
      <c r="O44" s="154"/>
      <c r="P44" s="154"/>
      <c r="Q44" s="154"/>
      <c r="R44" s="154"/>
      <c r="S44" s="154"/>
      <c r="T44" s="154"/>
      <c r="U44" s="154"/>
      <c r="V44" s="155"/>
      <c r="W44" s="5"/>
      <c r="X44" s="5"/>
      <c r="Y44" s="153"/>
      <c r="Z44" s="154"/>
      <c r="AA44" s="154"/>
      <c r="AB44" s="154"/>
      <c r="AC44" s="154"/>
      <c r="AD44" s="154"/>
      <c r="AE44" s="154"/>
      <c r="AF44" s="154"/>
      <c r="AG44" s="154"/>
      <c r="AH44" s="154"/>
      <c r="AI44" s="154"/>
      <c r="AJ44" s="154"/>
      <c r="AK44" s="154"/>
      <c r="AL44" s="154"/>
      <c r="AM44" s="154"/>
      <c r="AN44" s="154"/>
      <c r="AO44" s="154"/>
      <c r="AP44" s="154"/>
      <c r="AQ44" s="154"/>
      <c r="AR44" s="154"/>
      <c r="AS44" s="155"/>
      <c r="AT44" s="5"/>
    </row>
    <row r="45" spans="1:61" x14ac:dyDescent="0.25">
      <c r="A45" s="5"/>
      <c r="B45" s="153"/>
      <c r="C45" s="154"/>
      <c r="D45" s="154"/>
      <c r="E45" s="154"/>
      <c r="F45" s="154"/>
      <c r="G45" s="154"/>
      <c r="H45" s="154"/>
      <c r="I45" s="154"/>
      <c r="J45" s="154"/>
      <c r="K45" s="154"/>
      <c r="L45" s="154"/>
      <c r="M45" s="154"/>
      <c r="N45" s="154"/>
      <c r="O45" s="154"/>
      <c r="P45" s="154"/>
      <c r="Q45" s="154"/>
      <c r="R45" s="154"/>
      <c r="S45" s="154"/>
      <c r="T45" s="154"/>
      <c r="U45" s="154"/>
      <c r="V45" s="155"/>
      <c r="W45" s="5"/>
      <c r="X45" s="5"/>
      <c r="Y45" s="153"/>
      <c r="Z45" s="154"/>
      <c r="AA45" s="154"/>
      <c r="AB45" s="154"/>
      <c r="AC45" s="154"/>
      <c r="AD45" s="154"/>
      <c r="AE45" s="154"/>
      <c r="AF45" s="154"/>
      <c r="AG45" s="154"/>
      <c r="AH45" s="154"/>
      <c r="AI45" s="154"/>
      <c r="AJ45" s="154"/>
      <c r="AK45" s="154"/>
      <c r="AL45" s="154"/>
      <c r="AM45" s="154"/>
      <c r="AN45" s="154"/>
      <c r="AO45" s="154"/>
      <c r="AP45" s="154"/>
      <c r="AQ45" s="154"/>
      <c r="AR45" s="154"/>
      <c r="AS45" s="155"/>
      <c r="AT45" s="5"/>
    </row>
    <row r="46" spans="1:61" x14ac:dyDescent="0.25">
      <c r="A46" s="5"/>
      <c r="B46" s="153"/>
      <c r="C46" s="154"/>
      <c r="D46" s="154"/>
      <c r="E46" s="154"/>
      <c r="F46" s="154"/>
      <c r="G46" s="154"/>
      <c r="H46" s="154"/>
      <c r="I46" s="154"/>
      <c r="J46" s="154"/>
      <c r="K46" s="154"/>
      <c r="L46" s="154"/>
      <c r="M46" s="154"/>
      <c r="N46" s="154"/>
      <c r="O46" s="154"/>
      <c r="P46" s="154"/>
      <c r="Q46" s="154"/>
      <c r="R46" s="154"/>
      <c r="S46" s="154"/>
      <c r="T46" s="154"/>
      <c r="U46" s="154"/>
      <c r="V46" s="155"/>
      <c r="W46" s="5"/>
      <c r="X46" s="5"/>
      <c r="Y46" s="153"/>
      <c r="Z46" s="154"/>
      <c r="AA46" s="154"/>
      <c r="AB46" s="154"/>
      <c r="AC46" s="154"/>
      <c r="AD46" s="154"/>
      <c r="AE46" s="154"/>
      <c r="AF46" s="154"/>
      <c r="AG46" s="154"/>
      <c r="AH46" s="154"/>
      <c r="AI46" s="154"/>
      <c r="AJ46" s="154"/>
      <c r="AK46" s="154"/>
      <c r="AL46" s="154"/>
      <c r="AM46" s="154"/>
      <c r="AN46" s="154"/>
      <c r="AO46" s="154"/>
      <c r="AP46" s="154"/>
      <c r="AQ46" s="154"/>
      <c r="AR46" s="154"/>
      <c r="AS46" s="155"/>
      <c r="AT46" s="5"/>
    </row>
    <row r="47" spans="1:61" x14ac:dyDescent="0.25">
      <c r="A47" s="5"/>
      <c r="B47" s="156"/>
      <c r="C47" s="157"/>
      <c r="D47" s="157"/>
      <c r="E47" s="157"/>
      <c r="F47" s="157"/>
      <c r="G47" s="157"/>
      <c r="H47" s="157"/>
      <c r="I47" s="157"/>
      <c r="J47" s="157"/>
      <c r="K47" s="157"/>
      <c r="L47" s="157"/>
      <c r="M47" s="157"/>
      <c r="N47" s="157"/>
      <c r="O47" s="157"/>
      <c r="P47" s="157"/>
      <c r="Q47" s="157"/>
      <c r="R47" s="157"/>
      <c r="S47" s="157"/>
      <c r="T47" s="157"/>
      <c r="U47" s="157"/>
      <c r="V47" s="158"/>
      <c r="W47" s="5"/>
      <c r="X47" s="5"/>
      <c r="Y47" s="156"/>
      <c r="Z47" s="157"/>
      <c r="AA47" s="157"/>
      <c r="AB47" s="157"/>
      <c r="AC47" s="157"/>
      <c r="AD47" s="157"/>
      <c r="AE47" s="157"/>
      <c r="AF47" s="157"/>
      <c r="AG47" s="157"/>
      <c r="AH47" s="157"/>
      <c r="AI47" s="157"/>
      <c r="AJ47" s="157"/>
      <c r="AK47" s="157"/>
      <c r="AL47" s="157"/>
      <c r="AM47" s="157"/>
      <c r="AN47" s="157"/>
      <c r="AO47" s="157"/>
      <c r="AP47" s="157"/>
      <c r="AQ47" s="157"/>
      <c r="AR47" s="157"/>
      <c r="AS47" s="158"/>
      <c r="AT47" s="5"/>
    </row>
    <row r="48" spans="1:61" x14ac:dyDescent="0.25">
      <c r="A48" s="5"/>
      <c r="B48" s="159" t="s">
        <v>62</v>
      </c>
      <c r="C48" s="160"/>
      <c r="D48" s="160"/>
      <c r="E48" s="160"/>
      <c r="F48" s="160"/>
      <c r="G48" s="160"/>
      <c r="H48" s="160"/>
      <c r="I48" s="160"/>
      <c r="J48" s="160"/>
      <c r="K48" s="160"/>
      <c r="L48" s="160"/>
      <c r="M48" s="160"/>
      <c r="N48" s="160"/>
      <c r="O48" s="160"/>
      <c r="P48" s="160"/>
      <c r="Q48" s="160"/>
      <c r="R48" s="160"/>
      <c r="S48" s="160"/>
      <c r="T48" s="160"/>
      <c r="U48" s="160"/>
      <c r="V48" s="161"/>
      <c r="W48" s="5"/>
      <c r="X48" s="5"/>
      <c r="Y48" s="159" t="s">
        <v>96</v>
      </c>
      <c r="Z48" s="160"/>
      <c r="AA48" s="160"/>
      <c r="AB48" s="160"/>
      <c r="AC48" s="160"/>
      <c r="AD48" s="160"/>
      <c r="AE48" s="160"/>
      <c r="AF48" s="160"/>
      <c r="AG48" s="160"/>
      <c r="AH48" s="160"/>
      <c r="AI48" s="160"/>
      <c r="AJ48" s="160"/>
      <c r="AK48" s="160"/>
      <c r="AL48" s="160"/>
      <c r="AM48" s="160"/>
      <c r="AN48" s="160"/>
      <c r="AO48" s="160"/>
      <c r="AP48" s="160"/>
      <c r="AQ48" s="160"/>
      <c r="AR48" s="160"/>
      <c r="AS48" s="161"/>
      <c r="AT48" s="5"/>
    </row>
    <row r="49" spans="1:4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row>
    <row r="50" spans="1:4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row>
    <row r="51" spans="1:4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row>
    <row r="52" spans="1:4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row>
    <row r="53" spans="1:46" x14ac:dyDescent="0.25">
      <c r="A53" s="5"/>
      <c r="B53" s="187" t="s">
        <v>63</v>
      </c>
      <c r="C53" s="188"/>
      <c r="D53" s="188"/>
      <c r="E53" s="188"/>
      <c r="F53" s="188"/>
      <c r="G53" s="188"/>
      <c r="H53" s="188"/>
      <c r="I53" s="188"/>
      <c r="J53" s="188"/>
      <c r="K53" s="188"/>
      <c r="L53" s="188"/>
      <c r="M53" s="188"/>
      <c r="N53" s="188"/>
      <c r="O53" s="188"/>
      <c r="P53" s="188"/>
      <c r="Q53" s="188"/>
      <c r="R53" s="188"/>
      <c r="S53" s="188"/>
      <c r="T53" s="188"/>
      <c r="U53" s="188"/>
      <c r="V53" s="189"/>
      <c r="W53" s="5"/>
      <c r="X53" s="5"/>
      <c r="Y53" s="5"/>
      <c r="Z53" s="5"/>
      <c r="AA53" s="5"/>
      <c r="AB53" s="5"/>
      <c r="AC53" s="5"/>
      <c r="AD53" s="5"/>
      <c r="AE53" s="5"/>
      <c r="AF53" s="5"/>
      <c r="AG53" s="5"/>
      <c r="AH53" s="5"/>
      <c r="AI53" s="5"/>
      <c r="AJ53" s="5"/>
      <c r="AK53" s="5"/>
      <c r="AL53" s="5"/>
      <c r="AM53" s="5"/>
      <c r="AN53" s="5"/>
      <c r="AO53" s="5"/>
      <c r="AP53" s="5"/>
      <c r="AQ53" s="5"/>
      <c r="AR53" s="5"/>
      <c r="AS53" s="5"/>
      <c r="AT53" s="5"/>
    </row>
    <row r="54" spans="1:46" x14ac:dyDescent="0.25">
      <c r="A54" s="5"/>
      <c r="B54" s="190"/>
      <c r="C54" s="191"/>
      <c r="D54" s="191"/>
      <c r="E54" s="191"/>
      <c r="F54" s="191"/>
      <c r="G54" s="191"/>
      <c r="H54" s="191"/>
      <c r="I54" s="191"/>
      <c r="J54" s="191"/>
      <c r="K54" s="191"/>
      <c r="L54" s="191"/>
      <c r="M54" s="191"/>
      <c r="N54" s="191"/>
      <c r="O54" s="191"/>
      <c r="P54" s="191"/>
      <c r="Q54" s="191"/>
      <c r="R54" s="191"/>
      <c r="S54" s="191"/>
      <c r="T54" s="191"/>
      <c r="U54" s="191"/>
      <c r="V54" s="192"/>
      <c r="W54" s="5"/>
      <c r="X54" s="5"/>
      <c r="Y54" s="193" t="s">
        <v>64</v>
      </c>
      <c r="Z54" s="193"/>
      <c r="AA54" s="193"/>
      <c r="AB54" s="193"/>
      <c r="AC54" s="193"/>
      <c r="AD54" s="193"/>
      <c r="AE54" s="193"/>
      <c r="AF54" s="193"/>
      <c r="AG54" s="193"/>
      <c r="AH54" s="193"/>
      <c r="AI54" s="193"/>
      <c r="AJ54" s="193"/>
      <c r="AK54" s="193"/>
      <c r="AL54" s="193"/>
      <c r="AM54" s="193"/>
      <c r="AN54" s="193"/>
      <c r="AO54" s="193"/>
      <c r="AP54" s="193"/>
      <c r="AQ54" s="193"/>
      <c r="AR54" s="193"/>
      <c r="AS54" s="193"/>
      <c r="AT54" s="5"/>
    </row>
    <row r="55" spans="1:4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row>
    <row r="56" spans="1:46" hidden="1" x14ac:dyDescent="0.25"/>
    <row r="57" spans="1:46" hidden="1" x14ac:dyDescent="0.25"/>
    <row r="58" spans="1:46" hidden="1" x14ac:dyDescent="0.25"/>
  </sheetData>
  <sheetProtection algorithmName="SHA-512" hashValue="SxQp5mwr69BM/2ZtsQcCWgmAnAzi4txbr6uJSqui+ak88cje8mhoqk5D43Ev2Wvp4/1/vO+prFSPI5AnGVXPow==" saltValue="pJcgPw6CWzLkj9d8LQlc6Q==" spinCount="100000" sheet="1" objects="1" scenarios="1" sort="0"/>
  <sortState xmlns:xlrd2="http://schemas.microsoft.com/office/spreadsheetml/2017/richdata2" ref="AO17:AS26">
    <sortCondition ref="AO17"/>
  </sortState>
  <mergeCells count="64">
    <mergeCell ref="B2:AS3"/>
    <mergeCell ref="B5:AS5"/>
    <mergeCell ref="Y17:AA17"/>
    <mergeCell ref="AO16:AS16"/>
    <mergeCell ref="AO17:AS17"/>
    <mergeCell ref="B10:AS10"/>
    <mergeCell ref="B7:G7"/>
    <mergeCell ref="H7:AS7"/>
    <mergeCell ref="B8:G8"/>
    <mergeCell ref="H8:AS8"/>
    <mergeCell ref="B9:AS9"/>
    <mergeCell ref="B11:AS11"/>
    <mergeCell ref="B14:AS14"/>
    <mergeCell ref="B16:G16"/>
    <mergeCell ref="H16:Q16"/>
    <mergeCell ref="AO23:AS23"/>
    <mergeCell ref="T18:X18"/>
    <mergeCell ref="Y18:AA18"/>
    <mergeCell ref="T20:X20"/>
    <mergeCell ref="Y20:AA20"/>
    <mergeCell ref="AO20:AS20"/>
    <mergeCell ref="B53:V54"/>
    <mergeCell ref="Y54:AS54"/>
    <mergeCell ref="AF37:AL37"/>
    <mergeCell ref="AM37:AS37"/>
    <mergeCell ref="AF38:AL38"/>
    <mergeCell ref="AM38:AS38"/>
    <mergeCell ref="B40:V40"/>
    <mergeCell ref="Y40:AS40"/>
    <mergeCell ref="T28:AD38"/>
    <mergeCell ref="AF28:AS28"/>
    <mergeCell ref="B29:Q33"/>
    <mergeCell ref="AF30:AL30"/>
    <mergeCell ref="AM30:AS30"/>
    <mergeCell ref="AF31:AL31"/>
    <mergeCell ref="AM31:AS31"/>
    <mergeCell ref="AF32:AL32"/>
    <mergeCell ref="B48:V48"/>
    <mergeCell ref="Y48:AS48"/>
    <mergeCell ref="AF33:AL33"/>
    <mergeCell ref="AM33:AS33"/>
    <mergeCell ref="AF34:AL34"/>
    <mergeCell ref="AM34:AS34"/>
    <mergeCell ref="B35:Q36"/>
    <mergeCell ref="AF35:AL35"/>
    <mergeCell ref="AM35:AS35"/>
    <mergeCell ref="AF36:AL36"/>
    <mergeCell ref="AM36:AS36"/>
    <mergeCell ref="AO24:AS24"/>
    <mergeCell ref="AO25:AS25"/>
    <mergeCell ref="AD16:AL26"/>
    <mergeCell ref="AO26:AS26"/>
    <mergeCell ref="B41:V47"/>
    <mergeCell ref="Y41:AS47"/>
    <mergeCell ref="B28:Q28"/>
    <mergeCell ref="AM32:AS32"/>
    <mergeCell ref="B18:Q20"/>
    <mergeCell ref="T23:AA23"/>
    <mergeCell ref="T22:AA22"/>
    <mergeCell ref="Y19:AA19"/>
    <mergeCell ref="AO18:AS18"/>
    <mergeCell ref="AO19:AS19"/>
    <mergeCell ref="AO21:AS21"/>
    <mergeCell ref="AO22:AS22"/>
  </mergeCells>
  <phoneticPr fontId="12" type="noConversion"/>
  <conditionalFormatting sqref="AE31:AE38">
    <cfRule type="expression" dxfId="9" priority="2">
      <formula>AE31="✓"</formula>
    </cfRule>
    <cfRule type="expression" dxfId="8" priority="3">
      <formula>AE31="✕"</formula>
    </cfRule>
  </conditionalFormatting>
  <conditionalFormatting sqref="AO17:AS26">
    <cfRule type="expression" dxfId="7" priority="1">
      <formula>$AW17="X"</formula>
    </cfRule>
  </conditionalFormatting>
  <dataValidations count="1">
    <dataValidation type="list" allowBlank="1" showInputMessage="1" showErrorMessage="1" sqref="Y18:AA18" xr:uid="{B55059B6-4F72-4371-A487-3293629D7043}">
      <formula1>$BF$22:$BF$34</formula1>
    </dataValidation>
  </dataValidations>
  <hyperlinks>
    <hyperlink ref="B35:Q36" r:id="rId1" display="Watch the demo on YouTube" xr:uid="{7CEB23DB-80E2-4A62-89AC-7A52408E6838}"/>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C9B0-4E66-4166-AECB-5CD34FC10644}">
  <sheetPr>
    <tabColor rgb="FFFFC000"/>
  </sheetPr>
  <dimension ref="A1:AH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5.7109375" style="1" customWidth="1"/>
    <col min="4" max="4" width="64.140625" style="1" customWidth="1"/>
    <col min="5" max="5" width="14.28515625" style="1" customWidth="1"/>
    <col min="6" max="6" width="11.42578125" style="1" customWidth="1"/>
    <col min="7" max="7" width="14.42578125" style="1" customWidth="1"/>
    <col min="8" max="8" width="14.28515625" style="1" customWidth="1"/>
    <col min="9" max="10" width="11.42578125" style="1" customWidth="1"/>
    <col min="11" max="11" width="2.85546875" style="1" customWidth="1"/>
    <col min="12" max="12" width="10" style="1" customWidth="1"/>
    <col min="13" max="13" width="2.85546875" style="1" customWidth="1"/>
    <col min="14" max="14" width="10" style="1" customWidth="1"/>
    <col min="15" max="15" width="2.85546875" style="1" customWidth="1"/>
    <col min="16" max="17" width="2.85546875" style="1" hidden="1" customWidth="1"/>
    <col min="18" max="18" width="8.5703125" style="1" hidden="1" customWidth="1"/>
    <col min="19" max="19" width="2.85546875" style="1" hidden="1" customWidth="1"/>
    <col min="20" max="20" width="71.42578125" style="1" hidden="1" customWidth="1"/>
    <col min="21" max="21" width="2.85546875" style="1" hidden="1" customWidth="1"/>
    <col min="22" max="22" width="14.28515625" style="1" hidden="1" customWidth="1"/>
    <col min="23" max="23" width="2.85546875" style="1" hidden="1" customWidth="1"/>
    <col min="24" max="24" width="8.5703125" style="1" hidden="1" customWidth="1"/>
    <col min="25" max="25" width="2.85546875" style="1" hidden="1" customWidth="1"/>
    <col min="26" max="28" width="11.42578125" style="1" hidden="1" customWidth="1"/>
    <col min="29" max="29" width="2.85546875" style="1" hidden="1" customWidth="1"/>
    <col min="30" max="31" width="25.7109375" style="1" hidden="1" customWidth="1"/>
    <col min="32" max="32" width="2.85546875" style="1" hidden="1" customWidth="1"/>
    <col min="33" max="33" width="8.5703125" style="1" hidden="1" customWidth="1"/>
    <col min="34" max="34" width="2.85546875" style="1" hidden="1" customWidth="1"/>
    <col min="35" max="16384" width="9.140625" style="1" hidden="1"/>
  </cols>
  <sheetData>
    <row r="1" spans="1:33" x14ac:dyDescent="0.25">
      <c r="A1" s="5"/>
      <c r="B1" s="5"/>
      <c r="C1" s="5"/>
      <c r="D1" s="5"/>
      <c r="E1" s="5"/>
      <c r="F1" s="5"/>
      <c r="G1" s="5"/>
      <c r="H1" s="5"/>
      <c r="I1" s="5"/>
      <c r="J1" s="5"/>
      <c r="K1" s="5"/>
      <c r="L1" s="5"/>
      <c r="M1" s="5"/>
      <c r="N1" s="5"/>
      <c r="O1" s="5"/>
    </row>
    <row r="2" spans="1:33" x14ac:dyDescent="0.25">
      <c r="A2" s="5"/>
      <c r="B2" s="261" t="s">
        <v>13</v>
      </c>
      <c r="C2" s="262"/>
      <c r="D2" s="263"/>
      <c r="E2" s="5"/>
      <c r="F2" s="241" t="s">
        <v>14</v>
      </c>
      <c r="G2" s="242"/>
      <c r="H2" s="242"/>
      <c r="I2" s="242"/>
      <c r="J2" s="243"/>
      <c r="K2" s="5"/>
      <c r="L2" s="138" t="s">
        <v>144</v>
      </c>
      <c r="M2" s="139"/>
      <c r="N2" s="140"/>
      <c r="O2" s="5"/>
      <c r="V2" s="25"/>
      <c r="Z2" s="65">
        <f>'Intro &amp; Setup'!$T$23</f>
        <v>43831</v>
      </c>
    </row>
    <row r="3" spans="1:33" x14ac:dyDescent="0.25">
      <c r="A3" s="5"/>
      <c r="B3" s="264"/>
      <c r="C3" s="265"/>
      <c r="D3" s="266"/>
      <c r="E3" s="5"/>
      <c r="F3" s="244"/>
      <c r="G3" s="245"/>
      <c r="H3" s="245"/>
      <c r="I3" s="245"/>
      <c r="J3" s="246"/>
      <c r="K3" s="5"/>
      <c r="L3" s="141"/>
      <c r="M3" s="252"/>
      <c r="N3" s="143"/>
      <c r="O3" s="5"/>
      <c r="V3" s="22" t="s">
        <v>15</v>
      </c>
      <c r="Z3" s="67">
        <f>IFERROR(DATE(YEAR(Z2)+1, MONTH(Z2), DAY(Z2)-1), "")</f>
        <v>44196</v>
      </c>
    </row>
    <row r="4" spans="1:33" x14ac:dyDescent="0.25">
      <c r="A4" s="5"/>
      <c r="B4" s="250" t="str">
        <f>'Intro &amp; Setup'!$H$16</f>
        <v>Your Name</v>
      </c>
      <c r="C4" s="250"/>
      <c r="D4" s="250"/>
      <c r="E4" s="5"/>
      <c r="F4" s="244"/>
      <c r="G4" s="245"/>
      <c r="H4" s="245"/>
      <c r="I4" s="245"/>
      <c r="J4" s="246"/>
      <c r="K4" s="5"/>
      <c r="L4" s="141"/>
      <c r="M4" s="252"/>
      <c r="N4" s="143"/>
      <c r="O4" s="5"/>
      <c r="V4" s="24" t="s">
        <v>16</v>
      </c>
    </row>
    <row r="5" spans="1:33" x14ac:dyDescent="0.25">
      <c r="A5" s="5"/>
      <c r="B5" s="5"/>
      <c r="C5" s="5"/>
      <c r="D5" s="5"/>
      <c r="E5" s="5"/>
      <c r="F5" s="247"/>
      <c r="G5" s="248"/>
      <c r="H5" s="248"/>
      <c r="I5" s="248"/>
      <c r="J5" s="249"/>
      <c r="K5" s="5"/>
      <c r="L5" s="141"/>
      <c r="M5" s="252"/>
      <c r="N5" s="143"/>
      <c r="O5" s="5"/>
    </row>
    <row r="6" spans="1:33" x14ac:dyDescent="0.25">
      <c r="A6" s="5"/>
      <c r="B6" s="251" t="str">
        <f>IF($AG$8=0, "", "Out of Range")</f>
        <v/>
      </c>
      <c r="C6" s="251"/>
      <c r="D6" s="5"/>
      <c r="E6" s="5"/>
      <c r="F6" s="5"/>
      <c r="G6" s="5"/>
      <c r="H6" s="5"/>
      <c r="I6" s="5"/>
      <c r="J6" s="5"/>
      <c r="K6" s="5"/>
      <c r="L6" s="144"/>
      <c r="M6" s="145"/>
      <c r="N6" s="146"/>
      <c r="O6" s="5"/>
      <c r="V6" s="25"/>
    </row>
    <row r="7" spans="1:33" x14ac:dyDescent="0.25">
      <c r="A7" s="5"/>
      <c r="B7" s="253" t="s">
        <v>10</v>
      </c>
      <c r="C7" s="254"/>
      <c r="D7" s="255" t="s">
        <v>11</v>
      </c>
      <c r="E7" s="256"/>
      <c r="F7" s="256"/>
      <c r="G7" s="257"/>
      <c r="H7" s="258" t="s">
        <v>12</v>
      </c>
      <c r="I7" s="259"/>
      <c r="J7" s="260"/>
      <c r="K7" s="5"/>
      <c r="L7" s="5"/>
      <c r="M7" s="5"/>
      <c r="N7" s="5"/>
      <c r="O7" s="5"/>
      <c r="V7" s="22" t="s">
        <v>17</v>
      </c>
    </row>
    <row r="8" spans="1:33" x14ac:dyDescent="0.25">
      <c r="A8" s="5"/>
      <c r="B8" s="240" t="str">
        <f>IF($R$8=0, "", "DUPLICATES")</f>
        <v/>
      </c>
      <c r="C8" s="240"/>
      <c r="D8" s="240"/>
      <c r="E8" s="27" t="str">
        <f>IF($X$8=0, "", "MISSING")</f>
        <v/>
      </c>
      <c r="F8" s="5"/>
      <c r="G8" s="5"/>
      <c r="H8" s="5"/>
      <c r="I8" s="5"/>
      <c r="J8" s="5"/>
      <c r="K8" s="5"/>
      <c r="L8" s="129" t="s">
        <v>145</v>
      </c>
      <c r="M8" s="5"/>
      <c r="N8" s="129" t="s">
        <v>145</v>
      </c>
      <c r="O8" s="5"/>
      <c r="R8" s="25">
        <f>COUNTIF($R$11:$R$2510, "X")</f>
        <v>0</v>
      </c>
      <c r="V8" s="24" t="s">
        <v>18</v>
      </c>
      <c r="X8" s="25">
        <f>COUNTIF($X$11:$X$2510, "X")</f>
        <v>0</v>
      </c>
      <c r="AA8" s="25" t="s">
        <v>95</v>
      </c>
      <c r="AG8" s="25">
        <f>COUNTIF($AG$11:$AG$2510, "X")</f>
        <v>0</v>
      </c>
    </row>
    <row r="9" spans="1:33" x14ac:dyDescent="0.25">
      <c r="A9" s="5"/>
      <c r="B9" s="2" t="s">
        <v>0</v>
      </c>
      <c r="C9" s="3" t="s">
        <v>1</v>
      </c>
      <c r="D9" s="3" t="s">
        <v>2</v>
      </c>
      <c r="E9" s="3" t="s">
        <v>3</v>
      </c>
      <c r="F9" s="3" t="s">
        <v>4</v>
      </c>
      <c r="G9" s="3" t="s">
        <v>5</v>
      </c>
      <c r="H9" s="3" t="s">
        <v>8</v>
      </c>
      <c r="I9" s="3" t="s">
        <v>6</v>
      </c>
      <c r="J9" s="4" t="s">
        <v>7</v>
      </c>
      <c r="K9" s="5"/>
      <c r="L9" s="130" t="s">
        <v>146</v>
      </c>
      <c r="M9" s="5"/>
      <c r="N9" s="130" t="s">
        <v>147</v>
      </c>
      <c r="O9" s="5"/>
      <c r="V9" s="26" t="s">
        <v>19</v>
      </c>
    </row>
    <row r="10" spans="1:33" x14ac:dyDescent="0.25">
      <c r="A10" s="5"/>
      <c r="B10" s="6"/>
      <c r="C10" s="7"/>
      <c r="D10" s="7"/>
      <c r="E10" s="7"/>
      <c r="F10" s="7"/>
      <c r="G10" s="7"/>
      <c r="H10" s="7"/>
      <c r="I10" s="7"/>
      <c r="J10" s="8"/>
      <c r="K10" s="5"/>
      <c r="L10" s="131"/>
      <c r="M10" s="5"/>
      <c r="N10" s="131"/>
      <c r="O10" s="5"/>
      <c r="V10" s="25"/>
      <c r="Z10" s="26" t="s">
        <v>93</v>
      </c>
      <c r="AA10" s="26" t="s">
        <v>23</v>
      </c>
      <c r="AB10" s="26" t="s">
        <v>94</v>
      </c>
      <c r="AD10" s="26" t="s">
        <v>130</v>
      </c>
      <c r="AE10" s="26" t="s">
        <v>135</v>
      </c>
    </row>
    <row r="11" spans="1:33" x14ac:dyDescent="0.25">
      <c r="A11" s="5"/>
      <c r="B11" s="9">
        <v>43831</v>
      </c>
      <c r="C11" s="10">
        <v>0.23913000000000001</v>
      </c>
      <c r="D11" s="28" t="s">
        <v>9</v>
      </c>
      <c r="E11" s="11" t="s">
        <v>83</v>
      </c>
      <c r="F11" s="11" t="s">
        <v>15</v>
      </c>
      <c r="G11" s="29" t="s">
        <v>17</v>
      </c>
      <c r="H11" s="12">
        <v>23519</v>
      </c>
      <c r="I11" s="12">
        <v>1</v>
      </c>
      <c r="J11" s="13">
        <v>114</v>
      </c>
      <c r="K11" s="5"/>
      <c r="L11" s="132">
        <f>IFERROR(($I11+$J11)/$H11, "")</f>
        <v>4.8896636761767082E-3</v>
      </c>
      <c r="M11" s="5"/>
      <c r="N11" s="22">
        <f>IF($L11="", "", COUNTIF($L$11:$L$2510, "&gt;"&amp;$L11)+1+COUNTIF($L$11:$L11, $L11)-1)</f>
        <v>3</v>
      </c>
      <c r="O11" s="5"/>
      <c r="R11" s="22" t="str">
        <f>IF($T11="", "", IF(COUNTIF($T$11:$T$2510, $T11)&gt;1, "X", ""))</f>
        <v/>
      </c>
      <c r="T11" s="19" t="str">
        <f>IF(AND($B11="", $C11="", $D11=""), "", CONCATENATE(TEXT($B11, "dd mmm yyyy"), " - ", TEXT($C11, "hh:mm"), " - ", $D11))</f>
        <v>01 Jan 2020 - 05:44 - The first line of each post you post</v>
      </c>
      <c r="V11" s="53" t="str">
        <f>IF('Intro &amp; Setup'!$AO17="", "", 'Intro &amp; Setup'!$AO17)</f>
        <v>Advertising</v>
      </c>
      <c r="W11" s="1">
        <v>1</v>
      </c>
      <c r="X11" s="22" t="str">
        <f>IF($E11="", "", IF(COUNTIF($V$11:$V$20, $E11)=0, "X", ""))</f>
        <v/>
      </c>
      <c r="Z11" s="56" t="str">
        <f>IF($B11="", "", TEXT($B11, "mmm yyyy"))</f>
        <v>Jan 2020</v>
      </c>
      <c r="AA11" s="57" t="str">
        <f>IF($B11="", "", IF(COUNTIF('Intro &amp; Setup'!$AY$23:$AY$38, $B11)&gt;0, "BH", TEXT($B11, "ddd")))</f>
        <v>BH</v>
      </c>
      <c r="AB11" s="58" t="str">
        <f>IF($C11="", "", REPLACE(TEXT($C11, "hh:mm"), 4, 2, "00"))</f>
        <v>05:00</v>
      </c>
      <c r="AD11" s="22" t="str">
        <f>IF(OR($AB11="", $E11=""), "", CONCATENATE($AB11, " - ", $E11))</f>
        <v>05:00 - Advertising</v>
      </c>
      <c r="AE11" s="22" t="str">
        <f>IF(OR($AA11="", $E11=""), "", CONCATENATE($AA11, " - ", $E11))</f>
        <v>BH - Advertising</v>
      </c>
      <c r="AG11" s="22" t="str">
        <f>IF($B11="", "", IF(OR($B11&lt;$Z$2, $B11&gt;$Z$3), "X", ""))</f>
        <v/>
      </c>
    </row>
    <row r="12" spans="1:33" x14ac:dyDescent="0.25">
      <c r="A12" s="5"/>
      <c r="B12" s="14">
        <v>43831</v>
      </c>
      <c r="C12" s="15">
        <v>0.28000000000000003</v>
      </c>
      <c r="D12" s="30" t="s">
        <v>9</v>
      </c>
      <c r="E12" s="16" t="s">
        <v>91</v>
      </c>
      <c r="F12" s="16" t="s">
        <v>97</v>
      </c>
      <c r="G12" s="31" t="s">
        <v>17</v>
      </c>
      <c r="H12" s="17">
        <v>4047</v>
      </c>
      <c r="I12" s="17">
        <v>89</v>
      </c>
      <c r="J12" s="18">
        <v>122</v>
      </c>
      <c r="K12" s="5"/>
      <c r="L12" s="133">
        <f t="shared" ref="L12:L75" si="0">IFERROR(($I12+$J12)/$H12, "")</f>
        <v>5.2137385717815669E-2</v>
      </c>
      <c r="M12" s="5"/>
      <c r="N12" s="23">
        <f>IF($L12="", "", COUNTIF($L$11:$L$2510, "&gt;"&amp;$L12)+1+COUNTIF($L$11:$L12, $L12)-1)</f>
        <v>2</v>
      </c>
      <c r="O12" s="5"/>
      <c r="R12" s="23" t="str">
        <f t="shared" ref="R12:R75" si="1">IF($T12="", "", IF(COUNTIF($T$11:$T$2510, $T12)&gt;1, "X", ""))</f>
        <v/>
      </c>
      <c r="T12" s="20" t="str">
        <f t="shared" ref="T12:T75" si="2">IF(AND($B12="", $C12="", $D12=""), "", CONCATENATE(TEXT($B12, "dd mmm yyyy"), " - ", TEXT($C12, "hh:mm"), " - ", $D12))</f>
        <v>01 Jan 2020 - 06:43 - The first line of each post you post</v>
      </c>
      <c r="V12" s="54" t="str">
        <f>IF('Intro &amp; Setup'!$AO18="", "", 'Intro &amp; Setup'!$AO18)</f>
        <v>Blog Post</v>
      </c>
      <c r="W12" s="1">
        <v>2</v>
      </c>
      <c r="X12" s="23" t="str">
        <f t="shared" ref="X12:X75" si="3">IF($E12="", "", IF(COUNTIF($V$11:$V$20, $E12)=0, "X", ""))</f>
        <v/>
      </c>
      <c r="Z12" s="59" t="str">
        <f t="shared" ref="Z12:Z75" si="4">IF($B12="", "", TEXT($B12, "mmm yyyy"))</f>
        <v>Jan 2020</v>
      </c>
      <c r="AA12" s="60" t="str">
        <f>IF($B12="", "", IF(COUNTIF('Intro &amp; Setup'!$AY$23:$AY$38, $B12)&gt;0, "BH", TEXT($B12, "ddd")))</f>
        <v>BH</v>
      </c>
      <c r="AB12" s="61" t="str">
        <f t="shared" ref="AB12:AB75" si="5">IF($C12="", "", REPLACE(TEXT($C12, "hh:mm"), 4, 2, "00"))</f>
        <v>06:00</v>
      </c>
      <c r="AD12" s="23" t="str">
        <f t="shared" ref="AD12:AD75" si="6">IF(OR($AB12="", $E12=""), "", CONCATENATE($AB12, " - ", $E12))</f>
        <v>06:00 - Blog Post</v>
      </c>
      <c r="AE12" s="23" t="str">
        <f t="shared" ref="AE12:AE75" si="7">IF(OR($AA12="", $E12=""), "", CONCATENATE($AA12, " - ", $E12))</f>
        <v>BH - Blog Post</v>
      </c>
      <c r="AG12" s="23" t="str">
        <f t="shared" ref="AG12:AG75" si="8">IF($B12="", "", IF(OR($B12&lt;$Z$2, $B12&gt;$Z$3), "X", ""))</f>
        <v/>
      </c>
    </row>
    <row r="13" spans="1:33" x14ac:dyDescent="0.25">
      <c r="A13" s="5"/>
      <c r="B13" s="14">
        <v>43831</v>
      </c>
      <c r="C13" s="15">
        <v>0.33254</v>
      </c>
      <c r="D13" s="30" t="s">
        <v>9</v>
      </c>
      <c r="E13" s="16" t="s">
        <v>88</v>
      </c>
      <c r="F13" s="16" t="s">
        <v>97</v>
      </c>
      <c r="G13" s="31" t="s">
        <v>18</v>
      </c>
      <c r="H13" s="17">
        <v>60548</v>
      </c>
      <c r="I13" s="17">
        <v>67</v>
      </c>
      <c r="J13" s="18">
        <v>58</v>
      </c>
      <c r="K13" s="5"/>
      <c r="L13" s="133">
        <f t="shared" si="0"/>
        <v>2.064477769703376E-3</v>
      </c>
      <c r="M13" s="5"/>
      <c r="N13" s="23">
        <f>IF($L13="", "", COUNTIF($L$11:$L$2510, "&gt;"&amp;$L13)+1+COUNTIF($L$11:$L13, $L13)-1)</f>
        <v>9</v>
      </c>
      <c r="O13" s="5"/>
      <c r="R13" s="23" t="str">
        <f t="shared" si="1"/>
        <v/>
      </c>
      <c r="T13" s="20" t="str">
        <f t="shared" si="2"/>
        <v>01 Jan 2020 - 07:58 - The first line of each post you post</v>
      </c>
      <c r="V13" s="54" t="str">
        <f>IF('Intro &amp; Setup'!$AO19="", "", 'Intro &amp; Setup'!$AO19)</f>
        <v>Brand</v>
      </c>
      <c r="W13" s="1">
        <v>3</v>
      </c>
      <c r="X13" s="23" t="str">
        <f t="shared" si="3"/>
        <v/>
      </c>
      <c r="Z13" s="59" t="str">
        <f t="shared" si="4"/>
        <v>Jan 2020</v>
      </c>
      <c r="AA13" s="60" t="str">
        <f>IF($B13="", "", IF(COUNTIF('Intro &amp; Setup'!$AY$23:$AY$38, $B13)&gt;0, "BH", TEXT($B13, "ddd")))</f>
        <v>BH</v>
      </c>
      <c r="AB13" s="61" t="str">
        <f t="shared" si="5"/>
        <v>07:00</v>
      </c>
      <c r="AD13" s="23" t="str">
        <f t="shared" si="6"/>
        <v>07:00 - Trending</v>
      </c>
      <c r="AE13" s="23" t="str">
        <f t="shared" si="7"/>
        <v>BH - Trending</v>
      </c>
      <c r="AG13" s="23" t="str">
        <f t="shared" si="8"/>
        <v/>
      </c>
    </row>
    <row r="14" spans="1:33" x14ac:dyDescent="0.25">
      <c r="A14" s="5"/>
      <c r="B14" s="14">
        <v>43831</v>
      </c>
      <c r="C14" s="15">
        <v>0.40931000000000001</v>
      </c>
      <c r="D14" s="30" t="s">
        <v>9</v>
      </c>
      <c r="E14" s="16" t="s">
        <v>90</v>
      </c>
      <c r="F14" s="16" t="s">
        <v>15</v>
      </c>
      <c r="G14" s="31" t="s">
        <v>17</v>
      </c>
      <c r="H14" s="17">
        <v>58574</v>
      </c>
      <c r="I14" s="17">
        <v>34</v>
      </c>
      <c r="J14" s="18">
        <v>157</v>
      </c>
      <c r="K14" s="5"/>
      <c r="L14" s="133">
        <f t="shared" si="0"/>
        <v>3.2608324512582373E-3</v>
      </c>
      <c r="M14" s="5"/>
      <c r="N14" s="23">
        <f>IF($L14="", "", COUNTIF($L$11:$L$2510, "&gt;"&amp;$L14)+1+COUNTIF($L$11:$L14, $L14)-1)</f>
        <v>6</v>
      </c>
      <c r="O14" s="5"/>
      <c r="R14" s="23" t="str">
        <f t="shared" si="1"/>
        <v/>
      </c>
      <c r="T14" s="20" t="str">
        <f t="shared" si="2"/>
        <v>01 Jan 2020 - 09:49 - The first line of each post you post</v>
      </c>
      <c r="V14" s="54" t="str">
        <f>IF('Intro &amp; Setup'!$AO20="", "", 'Intro &amp; Setup'!$AO20)</f>
        <v>Business Info</v>
      </c>
      <c r="W14" s="1">
        <v>4</v>
      </c>
      <c r="X14" s="23" t="str">
        <f t="shared" si="3"/>
        <v/>
      </c>
      <c r="Z14" s="59" t="str">
        <f t="shared" si="4"/>
        <v>Jan 2020</v>
      </c>
      <c r="AA14" s="60" t="str">
        <f>IF($B14="", "", IF(COUNTIF('Intro &amp; Setup'!$AY$23:$AY$38, $B14)&gt;0, "BH", TEXT($B14, "ddd")))</f>
        <v>BH</v>
      </c>
      <c r="AB14" s="61" t="str">
        <f t="shared" si="5"/>
        <v>09:00</v>
      </c>
      <c r="AD14" s="23" t="str">
        <f t="shared" si="6"/>
        <v>09:00 - Fun</v>
      </c>
      <c r="AE14" s="23" t="str">
        <f t="shared" si="7"/>
        <v>BH - Fun</v>
      </c>
      <c r="AG14" s="23" t="str">
        <f t="shared" si="8"/>
        <v/>
      </c>
    </row>
    <row r="15" spans="1:33" x14ac:dyDescent="0.25">
      <c r="A15" s="5"/>
      <c r="B15" s="14">
        <v>43831</v>
      </c>
      <c r="C15" s="15">
        <v>0.74892000000000003</v>
      </c>
      <c r="D15" s="30" t="s">
        <v>9</v>
      </c>
      <c r="E15" s="16" t="s">
        <v>90</v>
      </c>
      <c r="F15" s="16" t="s">
        <v>97</v>
      </c>
      <c r="G15" s="31" t="s">
        <v>18</v>
      </c>
      <c r="H15" s="17">
        <v>92337</v>
      </c>
      <c r="I15" s="17">
        <v>84</v>
      </c>
      <c r="J15" s="18">
        <v>150</v>
      </c>
      <c r="K15" s="5"/>
      <c r="L15" s="133">
        <f t="shared" si="0"/>
        <v>2.5341953929627343E-3</v>
      </c>
      <c r="M15" s="5"/>
      <c r="N15" s="23">
        <f>IF($L15="", "", COUNTIF($L$11:$L$2510, "&gt;"&amp;$L15)+1+COUNTIF($L$11:$L15, $L15)-1)</f>
        <v>8</v>
      </c>
      <c r="O15" s="5"/>
      <c r="R15" s="23" t="str">
        <f t="shared" si="1"/>
        <v/>
      </c>
      <c r="T15" s="20" t="str">
        <f t="shared" si="2"/>
        <v>01 Jan 2020 - 17:58 - The first line of each post you post</v>
      </c>
      <c r="V15" s="54" t="str">
        <f>IF('Intro &amp; Setup'!$AO21="", "", 'Intro &amp; Setup'!$AO21)</f>
        <v>Fun</v>
      </c>
      <c r="W15" s="1">
        <v>5</v>
      </c>
      <c r="X15" s="23" t="str">
        <f t="shared" si="3"/>
        <v/>
      </c>
      <c r="Z15" s="59" t="str">
        <f t="shared" si="4"/>
        <v>Jan 2020</v>
      </c>
      <c r="AA15" s="60" t="str">
        <f>IF($B15="", "", IF(COUNTIF('Intro &amp; Setup'!$AY$23:$AY$38, $B15)&gt;0, "BH", TEXT($B15, "ddd")))</f>
        <v>BH</v>
      </c>
      <c r="AB15" s="61" t="str">
        <f t="shared" si="5"/>
        <v>17:00</v>
      </c>
      <c r="AD15" s="23" t="str">
        <f t="shared" si="6"/>
        <v>17:00 - Fun</v>
      </c>
      <c r="AE15" s="23" t="str">
        <f t="shared" si="7"/>
        <v>BH - Fun</v>
      </c>
      <c r="AG15" s="23" t="str">
        <f t="shared" si="8"/>
        <v/>
      </c>
    </row>
    <row r="16" spans="1:33" x14ac:dyDescent="0.25">
      <c r="A16" s="5"/>
      <c r="B16" s="14">
        <v>43831</v>
      </c>
      <c r="C16" s="15">
        <v>0.85235000000000005</v>
      </c>
      <c r="D16" s="30" t="s">
        <v>9</v>
      </c>
      <c r="E16" s="16" t="s">
        <v>92</v>
      </c>
      <c r="F16" s="16" t="s">
        <v>97</v>
      </c>
      <c r="G16" s="31" t="s">
        <v>18</v>
      </c>
      <c r="H16" s="17">
        <v>63482</v>
      </c>
      <c r="I16" s="17">
        <v>70</v>
      </c>
      <c r="J16" s="18">
        <v>97</v>
      </c>
      <c r="K16" s="5"/>
      <c r="L16" s="133">
        <f t="shared" si="0"/>
        <v>2.6306669607132731E-3</v>
      </c>
      <c r="M16" s="5"/>
      <c r="N16" s="23">
        <f>IF($L16="", "", COUNTIF($L$11:$L$2510, "&gt;"&amp;$L16)+1+COUNTIF($L$11:$L16, $L16)-1)</f>
        <v>7</v>
      </c>
      <c r="O16" s="5"/>
      <c r="R16" s="23" t="str">
        <f t="shared" si="1"/>
        <v/>
      </c>
      <c r="T16" s="20" t="str">
        <f t="shared" si="2"/>
        <v>01 Jan 2020 - 20:27 - The first line of each post you post</v>
      </c>
      <c r="V16" s="54" t="str">
        <f>IF('Intro &amp; Setup'!$AO22="", "", 'Intro &amp; Setup'!$AO22)</f>
        <v>Funny</v>
      </c>
      <c r="W16" s="1">
        <v>6</v>
      </c>
      <c r="X16" s="23" t="str">
        <f t="shared" si="3"/>
        <v/>
      </c>
      <c r="Z16" s="59" t="str">
        <f t="shared" si="4"/>
        <v>Jan 2020</v>
      </c>
      <c r="AA16" s="60" t="str">
        <f>IF($B16="", "", IF(COUNTIF('Intro &amp; Setup'!$AY$23:$AY$38, $B16)&gt;0, "BH", TEXT($B16, "ddd")))</f>
        <v>BH</v>
      </c>
      <c r="AB16" s="61" t="str">
        <f t="shared" si="5"/>
        <v>20:00</v>
      </c>
      <c r="AD16" s="23" t="str">
        <f t="shared" si="6"/>
        <v>20:00 - New Product</v>
      </c>
      <c r="AE16" s="23" t="str">
        <f t="shared" si="7"/>
        <v>BH - New Product</v>
      </c>
      <c r="AG16" s="23" t="str">
        <f t="shared" si="8"/>
        <v/>
      </c>
    </row>
    <row r="17" spans="1:33" x14ac:dyDescent="0.25">
      <c r="A17" s="5"/>
      <c r="B17" s="14">
        <v>43831</v>
      </c>
      <c r="C17" s="15">
        <v>0.88799000000000006</v>
      </c>
      <c r="D17" s="30" t="s">
        <v>9</v>
      </c>
      <c r="E17" s="16" t="s">
        <v>83</v>
      </c>
      <c r="F17" s="16" t="s">
        <v>15</v>
      </c>
      <c r="G17" s="31" t="s">
        <v>18</v>
      </c>
      <c r="H17" s="17">
        <v>66394</v>
      </c>
      <c r="I17" s="17">
        <v>46</v>
      </c>
      <c r="J17" s="18">
        <v>73</v>
      </c>
      <c r="K17" s="5"/>
      <c r="L17" s="133">
        <f t="shared" si="0"/>
        <v>1.7923306322860499E-3</v>
      </c>
      <c r="M17" s="5"/>
      <c r="N17" s="23">
        <f>IF($L17="", "", COUNTIF($L$11:$L$2510, "&gt;"&amp;$L17)+1+COUNTIF($L$11:$L17, $L17)-1)</f>
        <v>10</v>
      </c>
      <c r="O17" s="5"/>
      <c r="R17" s="23" t="str">
        <f t="shared" si="1"/>
        <v/>
      </c>
      <c r="T17" s="20" t="str">
        <f t="shared" si="2"/>
        <v>01 Jan 2020 - 21:18 - The first line of each post you post</v>
      </c>
      <c r="V17" s="54" t="str">
        <f>IF('Intro &amp; Setup'!$AO23="", "", 'Intro &amp; Setup'!$AO23)</f>
        <v>New Product</v>
      </c>
      <c r="W17" s="1">
        <v>7</v>
      </c>
      <c r="X17" s="23" t="str">
        <f t="shared" si="3"/>
        <v/>
      </c>
      <c r="Z17" s="59" t="str">
        <f t="shared" si="4"/>
        <v>Jan 2020</v>
      </c>
      <c r="AA17" s="60" t="str">
        <f>IF($B17="", "", IF(COUNTIF('Intro &amp; Setup'!$AY$23:$AY$38, $B17)&gt;0, "BH", TEXT($B17, "ddd")))</f>
        <v>BH</v>
      </c>
      <c r="AB17" s="61" t="str">
        <f t="shared" si="5"/>
        <v>21:00</v>
      </c>
      <c r="AD17" s="23" t="str">
        <f t="shared" si="6"/>
        <v>21:00 - Advertising</v>
      </c>
      <c r="AE17" s="23" t="str">
        <f t="shared" si="7"/>
        <v>BH - Advertising</v>
      </c>
      <c r="AG17" s="23" t="str">
        <f t="shared" si="8"/>
        <v/>
      </c>
    </row>
    <row r="18" spans="1:33" x14ac:dyDescent="0.25">
      <c r="A18" s="5"/>
      <c r="B18" s="14">
        <v>43832</v>
      </c>
      <c r="C18" s="15">
        <v>1.762E-2</v>
      </c>
      <c r="D18" s="30" t="s">
        <v>9</v>
      </c>
      <c r="E18" s="16" t="s">
        <v>85</v>
      </c>
      <c r="F18" s="16" t="s">
        <v>15</v>
      </c>
      <c r="G18" s="31" t="s">
        <v>97</v>
      </c>
      <c r="H18" s="17">
        <v>41578</v>
      </c>
      <c r="I18" s="17">
        <v>57</v>
      </c>
      <c r="J18" s="18">
        <v>79</v>
      </c>
      <c r="K18" s="5"/>
      <c r="L18" s="133">
        <f t="shared" si="0"/>
        <v>3.2709606041656644E-3</v>
      </c>
      <c r="M18" s="5"/>
      <c r="N18" s="23">
        <f>IF($L18="", "", COUNTIF($L$11:$L$2510, "&gt;"&amp;$L18)+1+COUNTIF($L$11:$L18, $L18)-1)</f>
        <v>5</v>
      </c>
      <c r="O18" s="5"/>
      <c r="R18" s="23" t="str">
        <f t="shared" si="1"/>
        <v/>
      </c>
      <c r="T18" s="20" t="str">
        <f t="shared" si="2"/>
        <v>02 Jan 2020 - 00:25 - The first line of each post you post</v>
      </c>
      <c r="V18" s="54" t="str">
        <f>IF('Intro &amp; Setup'!$AO24="", "", 'Intro &amp; Setup'!$AO24)</f>
        <v>Personal</v>
      </c>
      <c r="W18" s="1">
        <v>8</v>
      </c>
      <c r="X18" s="23" t="str">
        <f t="shared" si="3"/>
        <v/>
      </c>
      <c r="Z18" s="59" t="str">
        <f t="shared" si="4"/>
        <v>Jan 2020</v>
      </c>
      <c r="AA18" s="60" t="str">
        <f>IF($B18="", "", IF(COUNTIF('Intro &amp; Setup'!$AY$23:$AY$38, $B18)&gt;0, "BH", TEXT($B18, "ddd")))</f>
        <v>Thu</v>
      </c>
      <c r="AB18" s="61" t="str">
        <f t="shared" si="5"/>
        <v>00:00</v>
      </c>
      <c r="AD18" s="23" t="str">
        <f t="shared" si="6"/>
        <v>00:00 - Funny</v>
      </c>
      <c r="AE18" s="23" t="str">
        <f t="shared" si="7"/>
        <v>Thu - Funny</v>
      </c>
      <c r="AG18" s="23" t="str">
        <f t="shared" si="8"/>
        <v/>
      </c>
    </row>
    <row r="19" spans="1:33" x14ac:dyDescent="0.25">
      <c r="A19" s="5"/>
      <c r="B19" s="14">
        <v>43832</v>
      </c>
      <c r="C19" s="15">
        <v>0.41932000000000003</v>
      </c>
      <c r="D19" s="30" t="s">
        <v>9</v>
      </c>
      <c r="E19" s="16" t="s">
        <v>91</v>
      </c>
      <c r="F19" s="16" t="s">
        <v>15</v>
      </c>
      <c r="G19" s="31" t="s">
        <v>18</v>
      </c>
      <c r="H19" s="17">
        <v>2009</v>
      </c>
      <c r="I19" s="17">
        <v>10</v>
      </c>
      <c r="J19" s="18">
        <v>152</v>
      </c>
      <c r="K19" s="5"/>
      <c r="L19" s="133">
        <f t="shared" si="0"/>
        <v>8.0637132901941258E-2</v>
      </c>
      <c r="M19" s="5"/>
      <c r="N19" s="23">
        <f>IF($L19="", "", COUNTIF($L$11:$L$2510, "&gt;"&amp;$L19)+1+COUNTIF($L$11:$L19, $L19)-1)</f>
        <v>1</v>
      </c>
      <c r="O19" s="5"/>
      <c r="R19" s="23" t="str">
        <f t="shared" si="1"/>
        <v/>
      </c>
      <c r="T19" s="20" t="str">
        <f t="shared" si="2"/>
        <v>02 Jan 2020 - 10:03 - The first line of each post you post</v>
      </c>
      <c r="V19" s="54" t="str">
        <f>IF('Intro &amp; Setup'!$AO25="", "", 'Intro &amp; Setup'!$AO25)</f>
        <v>Provocative</v>
      </c>
      <c r="W19" s="1">
        <v>9</v>
      </c>
      <c r="X19" s="23" t="str">
        <f t="shared" si="3"/>
        <v/>
      </c>
      <c r="Z19" s="59" t="str">
        <f t="shared" si="4"/>
        <v>Jan 2020</v>
      </c>
      <c r="AA19" s="60" t="str">
        <f>IF($B19="", "", IF(COUNTIF('Intro &amp; Setup'!$AY$23:$AY$38, $B19)&gt;0, "BH", TEXT($B19, "ddd")))</f>
        <v>Thu</v>
      </c>
      <c r="AB19" s="61" t="str">
        <f t="shared" si="5"/>
        <v>10:00</v>
      </c>
      <c r="AD19" s="23" t="str">
        <f t="shared" si="6"/>
        <v>10:00 - Blog Post</v>
      </c>
      <c r="AE19" s="23" t="str">
        <f t="shared" si="7"/>
        <v>Thu - Blog Post</v>
      </c>
      <c r="AG19" s="23" t="str">
        <f t="shared" si="8"/>
        <v/>
      </c>
    </row>
    <row r="20" spans="1:33" x14ac:dyDescent="0.25">
      <c r="A20" s="5"/>
      <c r="B20" s="14">
        <v>43832</v>
      </c>
      <c r="C20" s="15">
        <v>0.42276000000000002</v>
      </c>
      <c r="D20" s="30" t="s">
        <v>9</v>
      </c>
      <c r="E20" s="16" t="s">
        <v>92</v>
      </c>
      <c r="F20" s="16" t="s">
        <v>15</v>
      </c>
      <c r="G20" s="31" t="s">
        <v>18</v>
      </c>
      <c r="H20" s="17">
        <v>87608</v>
      </c>
      <c r="I20" s="17">
        <v>64</v>
      </c>
      <c r="J20" s="18">
        <v>236</v>
      </c>
      <c r="K20" s="5"/>
      <c r="L20" s="133">
        <f t="shared" si="0"/>
        <v>3.4243448086932701E-3</v>
      </c>
      <c r="M20" s="5"/>
      <c r="N20" s="23">
        <f>IF($L20="", "", COUNTIF($L$11:$L$2510, "&gt;"&amp;$L20)+1+COUNTIF($L$11:$L20, $L20)-1)</f>
        <v>4</v>
      </c>
      <c r="O20" s="5"/>
      <c r="R20" s="23" t="str">
        <f t="shared" si="1"/>
        <v/>
      </c>
      <c r="T20" s="20" t="str">
        <f t="shared" si="2"/>
        <v>02 Jan 2020 - 10:08 - The first line of each post you post</v>
      </c>
      <c r="V20" s="55" t="str">
        <f>IF('Intro &amp; Setup'!$AO26="", "", 'Intro &amp; Setup'!$AO26)</f>
        <v>Trending</v>
      </c>
      <c r="W20" s="1">
        <v>10</v>
      </c>
      <c r="X20" s="23" t="str">
        <f t="shared" si="3"/>
        <v/>
      </c>
      <c r="Z20" s="59" t="str">
        <f t="shared" si="4"/>
        <v>Jan 2020</v>
      </c>
      <c r="AA20" s="60" t="str">
        <f>IF($B20="", "", IF(COUNTIF('Intro &amp; Setup'!$AY$23:$AY$38, $B20)&gt;0, "BH", TEXT($B20, "ddd")))</f>
        <v>Thu</v>
      </c>
      <c r="AB20" s="61" t="str">
        <f t="shared" si="5"/>
        <v>10:00</v>
      </c>
      <c r="AD20" s="23" t="str">
        <f t="shared" si="6"/>
        <v>10:00 - New Product</v>
      </c>
      <c r="AE20" s="23" t="str">
        <f t="shared" si="7"/>
        <v>Thu - New Product</v>
      </c>
      <c r="AG20" s="23" t="str">
        <f t="shared" si="8"/>
        <v/>
      </c>
    </row>
    <row r="21" spans="1:33" x14ac:dyDescent="0.25">
      <c r="A21" s="5"/>
      <c r="B21" s="108"/>
      <c r="C21" s="109"/>
      <c r="D21" s="110"/>
      <c r="E21" s="111"/>
      <c r="F21" s="111"/>
      <c r="G21" s="112"/>
      <c r="H21" s="113"/>
      <c r="I21" s="113"/>
      <c r="J21" s="114"/>
      <c r="K21" s="5"/>
      <c r="L21" s="133" t="str">
        <f t="shared" si="0"/>
        <v/>
      </c>
      <c r="M21" s="5"/>
      <c r="N21" s="23" t="str">
        <f>IF($L21="", "", COUNTIF($L$11:$L$2510, "&gt;"&amp;$L21)+1+COUNTIF($L$11:$L21, $L21)-1)</f>
        <v/>
      </c>
      <c r="O21" s="5"/>
      <c r="R21" s="23" t="str">
        <f t="shared" si="1"/>
        <v/>
      </c>
      <c r="T21" s="20" t="str">
        <f t="shared" si="2"/>
        <v/>
      </c>
      <c r="X21" s="23" t="str">
        <f t="shared" si="3"/>
        <v/>
      </c>
      <c r="Z21" s="59" t="str">
        <f t="shared" si="4"/>
        <v/>
      </c>
      <c r="AA21" s="60" t="str">
        <f>IF($B21="", "", IF(COUNTIF('Intro &amp; Setup'!$AY$23:$AY$38, $B21)&gt;0, "BH", TEXT($B21, "ddd")))</f>
        <v/>
      </c>
      <c r="AB21" s="61" t="str">
        <f t="shared" si="5"/>
        <v/>
      </c>
      <c r="AD21" s="23" t="str">
        <f t="shared" si="6"/>
        <v/>
      </c>
      <c r="AE21" s="23" t="str">
        <f t="shared" si="7"/>
        <v/>
      </c>
      <c r="AG21" s="23" t="str">
        <f t="shared" si="8"/>
        <v/>
      </c>
    </row>
    <row r="22" spans="1:33" x14ac:dyDescent="0.25">
      <c r="A22" s="5"/>
      <c r="B22" s="115"/>
      <c r="C22" s="116"/>
      <c r="D22" s="117"/>
      <c r="E22" s="118"/>
      <c r="F22" s="118"/>
      <c r="G22" s="119"/>
      <c r="H22" s="120"/>
      <c r="I22" s="120"/>
      <c r="J22" s="121"/>
      <c r="K22" s="5"/>
      <c r="L22" s="133" t="str">
        <f t="shared" si="0"/>
        <v/>
      </c>
      <c r="M22" s="5"/>
      <c r="N22" s="23" t="str">
        <f>IF($L22="", "", COUNTIF($L$11:$L$2510, "&gt;"&amp;$L22)+1+COUNTIF($L$11:$L22, $L22)-1)</f>
        <v/>
      </c>
      <c r="O22" s="5"/>
      <c r="R22" s="23" t="str">
        <f t="shared" si="1"/>
        <v/>
      </c>
      <c r="T22" s="20" t="str">
        <f t="shared" si="2"/>
        <v/>
      </c>
      <c r="X22" s="23" t="str">
        <f t="shared" si="3"/>
        <v/>
      </c>
      <c r="Z22" s="59" t="str">
        <f t="shared" si="4"/>
        <v/>
      </c>
      <c r="AA22" s="60" t="str">
        <f>IF($B22="", "", IF(COUNTIF('Intro &amp; Setup'!$AY$23:$AY$38, $B22)&gt;0, "BH", TEXT($B22, "ddd")))</f>
        <v/>
      </c>
      <c r="AB22" s="61" t="str">
        <f t="shared" si="5"/>
        <v/>
      </c>
      <c r="AD22" s="23" t="str">
        <f t="shared" si="6"/>
        <v/>
      </c>
      <c r="AE22" s="23" t="str">
        <f t="shared" si="7"/>
        <v/>
      </c>
      <c r="AG22" s="23" t="str">
        <f t="shared" si="8"/>
        <v/>
      </c>
    </row>
    <row r="23" spans="1:33" x14ac:dyDescent="0.25">
      <c r="A23" s="5"/>
      <c r="B23" s="115"/>
      <c r="C23" s="116"/>
      <c r="D23" s="117"/>
      <c r="E23" s="118"/>
      <c r="F23" s="118"/>
      <c r="G23" s="119"/>
      <c r="H23" s="120"/>
      <c r="I23" s="120"/>
      <c r="J23" s="121"/>
      <c r="K23" s="5"/>
      <c r="L23" s="133" t="str">
        <f t="shared" si="0"/>
        <v/>
      </c>
      <c r="M23" s="5"/>
      <c r="N23" s="23" t="str">
        <f>IF($L23="", "", COUNTIF($L$11:$L$2510, "&gt;"&amp;$L23)+1+COUNTIF($L$11:$L23, $L23)-1)</f>
        <v/>
      </c>
      <c r="O23" s="5"/>
      <c r="R23" s="23" t="str">
        <f t="shared" si="1"/>
        <v/>
      </c>
      <c r="T23" s="20" t="str">
        <f t="shared" si="2"/>
        <v/>
      </c>
      <c r="X23" s="23" t="str">
        <f t="shared" si="3"/>
        <v/>
      </c>
      <c r="Z23" s="59" t="str">
        <f t="shared" si="4"/>
        <v/>
      </c>
      <c r="AA23" s="60" t="str">
        <f>IF($B23="", "", IF(COUNTIF('Intro &amp; Setup'!$AY$23:$AY$38, $B23)&gt;0, "BH", TEXT($B23, "ddd")))</f>
        <v/>
      </c>
      <c r="AB23" s="61" t="str">
        <f t="shared" si="5"/>
        <v/>
      </c>
      <c r="AD23" s="23" t="str">
        <f t="shared" si="6"/>
        <v/>
      </c>
      <c r="AE23" s="23" t="str">
        <f t="shared" si="7"/>
        <v/>
      </c>
      <c r="AG23" s="23" t="str">
        <f t="shared" si="8"/>
        <v/>
      </c>
    </row>
    <row r="24" spans="1:33" x14ac:dyDescent="0.25">
      <c r="A24" s="5"/>
      <c r="B24" s="115"/>
      <c r="C24" s="116"/>
      <c r="D24" s="117"/>
      <c r="E24" s="118"/>
      <c r="F24" s="118"/>
      <c r="G24" s="119"/>
      <c r="H24" s="120"/>
      <c r="I24" s="120"/>
      <c r="J24" s="121"/>
      <c r="K24" s="5"/>
      <c r="L24" s="133" t="str">
        <f t="shared" si="0"/>
        <v/>
      </c>
      <c r="M24" s="5"/>
      <c r="N24" s="23" t="str">
        <f>IF($L24="", "", COUNTIF($L$11:$L$2510, "&gt;"&amp;$L24)+1+COUNTIF($L$11:$L24, $L24)-1)</f>
        <v/>
      </c>
      <c r="O24" s="5"/>
      <c r="R24" s="23" t="str">
        <f t="shared" si="1"/>
        <v/>
      </c>
      <c r="T24" s="20" t="str">
        <f t="shared" si="2"/>
        <v/>
      </c>
      <c r="X24" s="23" t="str">
        <f t="shared" si="3"/>
        <v/>
      </c>
      <c r="Z24" s="59" t="str">
        <f t="shared" si="4"/>
        <v/>
      </c>
      <c r="AA24" s="60" t="str">
        <f>IF($B24="", "", IF(COUNTIF('Intro &amp; Setup'!$AY$23:$AY$38, $B24)&gt;0, "BH", TEXT($B24, "ddd")))</f>
        <v/>
      </c>
      <c r="AB24" s="61" t="str">
        <f t="shared" si="5"/>
        <v/>
      </c>
      <c r="AD24" s="23" t="str">
        <f t="shared" si="6"/>
        <v/>
      </c>
      <c r="AE24" s="23" t="str">
        <f t="shared" si="7"/>
        <v/>
      </c>
      <c r="AG24" s="23" t="str">
        <f t="shared" si="8"/>
        <v/>
      </c>
    </row>
    <row r="25" spans="1:33" x14ac:dyDescent="0.25">
      <c r="A25" s="5"/>
      <c r="B25" s="115"/>
      <c r="C25" s="116"/>
      <c r="D25" s="117"/>
      <c r="E25" s="118"/>
      <c r="F25" s="118"/>
      <c r="G25" s="119"/>
      <c r="H25" s="120"/>
      <c r="I25" s="120"/>
      <c r="J25" s="121"/>
      <c r="K25" s="5"/>
      <c r="L25" s="133" t="str">
        <f t="shared" si="0"/>
        <v/>
      </c>
      <c r="M25" s="5"/>
      <c r="N25" s="23" t="str">
        <f>IF($L25="", "", COUNTIF($L$11:$L$2510, "&gt;"&amp;$L25)+1+COUNTIF($L$11:$L25, $L25)-1)</f>
        <v/>
      </c>
      <c r="O25" s="5"/>
      <c r="R25" s="23" t="str">
        <f t="shared" si="1"/>
        <v/>
      </c>
      <c r="T25" s="20" t="str">
        <f t="shared" si="2"/>
        <v/>
      </c>
      <c r="X25" s="23" t="str">
        <f t="shared" si="3"/>
        <v/>
      </c>
      <c r="Z25" s="59" t="str">
        <f t="shared" si="4"/>
        <v/>
      </c>
      <c r="AA25" s="60" t="str">
        <f>IF($B25="", "", IF(COUNTIF('Intro &amp; Setup'!$AY$23:$AY$38, $B25)&gt;0, "BH", TEXT($B25, "ddd")))</f>
        <v/>
      </c>
      <c r="AB25" s="61" t="str">
        <f t="shared" si="5"/>
        <v/>
      </c>
      <c r="AD25" s="23" t="str">
        <f t="shared" si="6"/>
        <v/>
      </c>
      <c r="AE25" s="23" t="str">
        <f t="shared" si="7"/>
        <v/>
      </c>
      <c r="AG25" s="23" t="str">
        <f t="shared" si="8"/>
        <v/>
      </c>
    </row>
    <row r="26" spans="1:33" x14ac:dyDescent="0.25">
      <c r="A26" s="5"/>
      <c r="B26" s="115"/>
      <c r="C26" s="116"/>
      <c r="D26" s="117"/>
      <c r="E26" s="118"/>
      <c r="F26" s="118"/>
      <c r="G26" s="119"/>
      <c r="H26" s="120"/>
      <c r="I26" s="120"/>
      <c r="J26" s="121"/>
      <c r="K26" s="5"/>
      <c r="L26" s="133" t="str">
        <f t="shared" si="0"/>
        <v/>
      </c>
      <c r="M26" s="5"/>
      <c r="N26" s="23" t="str">
        <f>IF($L26="", "", COUNTIF($L$11:$L$2510, "&gt;"&amp;$L26)+1+COUNTIF($L$11:$L26, $L26)-1)</f>
        <v/>
      </c>
      <c r="O26" s="5"/>
      <c r="R26" s="23" t="str">
        <f t="shared" si="1"/>
        <v/>
      </c>
      <c r="T26" s="20" t="str">
        <f t="shared" si="2"/>
        <v/>
      </c>
      <c r="X26" s="23" t="str">
        <f t="shared" si="3"/>
        <v/>
      </c>
      <c r="Z26" s="59" t="str">
        <f t="shared" si="4"/>
        <v/>
      </c>
      <c r="AA26" s="60" t="str">
        <f>IF($B26="", "", IF(COUNTIF('Intro &amp; Setup'!$AY$23:$AY$38, $B26)&gt;0, "BH", TEXT($B26, "ddd")))</f>
        <v/>
      </c>
      <c r="AB26" s="61" t="str">
        <f t="shared" si="5"/>
        <v/>
      </c>
      <c r="AD26" s="23" t="str">
        <f t="shared" si="6"/>
        <v/>
      </c>
      <c r="AE26" s="23" t="str">
        <f t="shared" si="7"/>
        <v/>
      </c>
      <c r="AG26" s="23" t="str">
        <f t="shared" si="8"/>
        <v/>
      </c>
    </row>
    <row r="27" spans="1:33" x14ac:dyDescent="0.25">
      <c r="A27" s="5"/>
      <c r="B27" s="115"/>
      <c r="C27" s="116"/>
      <c r="D27" s="117"/>
      <c r="E27" s="118"/>
      <c r="F27" s="118"/>
      <c r="G27" s="119"/>
      <c r="H27" s="120"/>
      <c r="I27" s="120"/>
      <c r="J27" s="121"/>
      <c r="K27" s="5"/>
      <c r="L27" s="133" t="str">
        <f t="shared" si="0"/>
        <v/>
      </c>
      <c r="M27" s="5"/>
      <c r="N27" s="23" t="str">
        <f>IF($L27="", "", COUNTIF($L$11:$L$2510, "&gt;"&amp;$L27)+1+COUNTIF($L$11:$L27, $L27)-1)</f>
        <v/>
      </c>
      <c r="O27" s="5"/>
      <c r="R27" s="23" t="str">
        <f t="shared" si="1"/>
        <v/>
      </c>
      <c r="T27" s="20" t="str">
        <f t="shared" si="2"/>
        <v/>
      </c>
      <c r="X27" s="23" t="str">
        <f t="shared" si="3"/>
        <v/>
      </c>
      <c r="Z27" s="59" t="str">
        <f t="shared" si="4"/>
        <v/>
      </c>
      <c r="AA27" s="60" t="str">
        <f>IF($B27="", "", IF(COUNTIF('Intro &amp; Setup'!$AY$23:$AY$38, $B27)&gt;0, "BH", TEXT($B27, "ddd")))</f>
        <v/>
      </c>
      <c r="AB27" s="61" t="str">
        <f t="shared" si="5"/>
        <v/>
      </c>
      <c r="AD27" s="23" t="str">
        <f t="shared" si="6"/>
        <v/>
      </c>
      <c r="AE27" s="23" t="str">
        <f t="shared" si="7"/>
        <v/>
      </c>
      <c r="AG27" s="23" t="str">
        <f t="shared" si="8"/>
        <v/>
      </c>
    </row>
    <row r="28" spans="1:33" x14ac:dyDescent="0.25">
      <c r="A28" s="5"/>
      <c r="B28" s="115"/>
      <c r="C28" s="116"/>
      <c r="D28" s="117"/>
      <c r="E28" s="118"/>
      <c r="F28" s="118"/>
      <c r="G28" s="119"/>
      <c r="H28" s="120"/>
      <c r="I28" s="120"/>
      <c r="J28" s="121"/>
      <c r="K28" s="5"/>
      <c r="L28" s="133" t="str">
        <f t="shared" si="0"/>
        <v/>
      </c>
      <c r="M28" s="5"/>
      <c r="N28" s="23" t="str">
        <f>IF($L28="", "", COUNTIF($L$11:$L$2510, "&gt;"&amp;$L28)+1+COUNTIF($L$11:$L28, $L28)-1)</f>
        <v/>
      </c>
      <c r="O28" s="5"/>
      <c r="R28" s="23" t="str">
        <f t="shared" si="1"/>
        <v/>
      </c>
      <c r="T28" s="20" t="str">
        <f t="shared" si="2"/>
        <v/>
      </c>
      <c r="X28" s="23" t="str">
        <f t="shared" si="3"/>
        <v/>
      </c>
      <c r="Z28" s="59" t="str">
        <f t="shared" si="4"/>
        <v/>
      </c>
      <c r="AA28" s="60" t="str">
        <f>IF($B28="", "", IF(COUNTIF('Intro &amp; Setup'!$AY$23:$AY$38, $B28)&gt;0, "BH", TEXT($B28, "ddd")))</f>
        <v/>
      </c>
      <c r="AB28" s="61" t="str">
        <f t="shared" si="5"/>
        <v/>
      </c>
      <c r="AD28" s="23" t="str">
        <f t="shared" si="6"/>
        <v/>
      </c>
      <c r="AE28" s="23" t="str">
        <f t="shared" si="7"/>
        <v/>
      </c>
      <c r="AG28" s="23" t="str">
        <f t="shared" si="8"/>
        <v/>
      </c>
    </row>
    <row r="29" spans="1:33" x14ac:dyDescent="0.25">
      <c r="A29" s="5"/>
      <c r="B29" s="115"/>
      <c r="C29" s="116"/>
      <c r="D29" s="117"/>
      <c r="E29" s="118"/>
      <c r="F29" s="118"/>
      <c r="G29" s="119"/>
      <c r="H29" s="120"/>
      <c r="I29" s="120"/>
      <c r="J29" s="121"/>
      <c r="K29" s="5"/>
      <c r="L29" s="133" t="str">
        <f t="shared" si="0"/>
        <v/>
      </c>
      <c r="M29" s="5"/>
      <c r="N29" s="23" t="str">
        <f>IF($L29="", "", COUNTIF($L$11:$L$2510, "&gt;"&amp;$L29)+1+COUNTIF($L$11:$L29, $L29)-1)</f>
        <v/>
      </c>
      <c r="O29" s="5"/>
      <c r="R29" s="23" t="str">
        <f t="shared" si="1"/>
        <v/>
      </c>
      <c r="T29" s="20" t="str">
        <f t="shared" si="2"/>
        <v/>
      </c>
      <c r="X29" s="23" t="str">
        <f t="shared" si="3"/>
        <v/>
      </c>
      <c r="Z29" s="59" t="str">
        <f t="shared" si="4"/>
        <v/>
      </c>
      <c r="AA29" s="60" t="str">
        <f>IF($B29="", "", IF(COUNTIF('Intro &amp; Setup'!$AY$23:$AY$38, $B29)&gt;0, "BH", TEXT($B29, "ddd")))</f>
        <v/>
      </c>
      <c r="AB29" s="61" t="str">
        <f t="shared" si="5"/>
        <v/>
      </c>
      <c r="AD29" s="23" t="str">
        <f t="shared" si="6"/>
        <v/>
      </c>
      <c r="AE29" s="23" t="str">
        <f t="shared" si="7"/>
        <v/>
      </c>
      <c r="AG29" s="23" t="str">
        <f t="shared" si="8"/>
        <v/>
      </c>
    </row>
    <row r="30" spans="1:33" x14ac:dyDescent="0.25">
      <c r="A30" s="5"/>
      <c r="B30" s="115"/>
      <c r="C30" s="116"/>
      <c r="D30" s="117"/>
      <c r="E30" s="118"/>
      <c r="F30" s="118"/>
      <c r="G30" s="119"/>
      <c r="H30" s="120"/>
      <c r="I30" s="120"/>
      <c r="J30" s="121"/>
      <c r="K30" s="5"/>
      <c r="L30" s="133" t="str">
        <f t="shared" si="0"/>
        <v/>
      </c>
      <c r="M30" s="5"/>
      <c r="N30" s="23" t="str">
        <f>IF($L30="", "", COUNTIF($L$11:$L$2510, "&gt;"&amp;$L30)+1+COUNTIF($L$11:$L30, $L30)-1)</f>
        <v/>
      </c>
      <c r="O30" s="5"/>
      <c r="R30" s="23" t="str">
        <f t="shared" si="1"/>
        <v/>
      </c>
      <c r="T30" s="20" t="str">
        <f t="shared" si="2"/>
        <v/>
      </c>
      <c r="X30" s="23" t="str">
        <f t="shared" si="3"/>
        <v/>
      </c>
      <c r="Z30" s="59" t="str">
        <f t="shared" si="4"/>
        <v/>
      </c>
      <c r="AA30" s="60" t="str">
        <f>IF($B30="", "", IF(COUNTIF('Intro &amp; Setup'!$AY$23:$AY$38, $B30)&gt;0, "BH", TEXT($B30, "ddd")))</f>
        <v/>
      </c>
      <c r="AB30" s="61" t="str">
        <f t="shared" si="5"/>
        <v/>
      </c>
      <c r="AD30" s="23" t="str">
        <f t="shared" si="6"/>
        <v/>
      </c>
      <c r="AE30" s="23" t="str">
        <f t="shared" si="7"/>
        <v/>
      </c>
      <c r="AG30" s="23" t="str">
        <f t="shared" si="8"/>
        <v/>
      </c>
    </row>
    <row r="31" spans="1:33" x14ac:dyDescent="0.25">
      <c r="A31" s="5"/>
      <c r="B31" s="115"/>
      <c r="C31" s="116"/>
      <c r="D31" s="117"/>
      <c r="E31" s="118"/>
      <c r="F31" s="118"/>
      <c r="G31" s="119"/>
      <c r="H31" s="120"/>
      <c r="I31" s="120"/>
      <c r="J31" s="121"/>
      <c r="K31" s="5"/>
      <c r="L31" s="133" t="str">
        <f t="shared" si="0"/>
        <v/>
      </c>
      <c r="M31" s="5"/>
      <c r="N31" s="23" t="str">
        <f>IF($L31="", "", COUNTIF($L$11:$L$2510, "&gt;"&amp;$L31)+1+COUNTIF($L$11:$L31, $L31)-1)</f>
        <v/>
      </c>
      <c r="O31" s="5"/>
      <c r="R31" s="23" t="str">
        <f t="shared" si="1"/>
        <v/>
      </c>
      <c r="T31" s="20" t="str">
        <f t="shared" si="2"/>
        <v/>
      </c>
      <c r="X31" s="23" t="str">
        <f t="shared" si="3"/>
        <v/>
      </c>
      <c r="Z31" s="59" t="str">
        <f t="shared" si="4"/>
        <v/>
      </c>
      <c r="AA31" s="60" t="str">
        <f>IF($B31="", "", IF(COUNTIF('Intro &amp; Setup'!$AY$23:$AY$38, $B31)&gt;0, "BH", TEXT($B31, "ddd")))</f>
        <v/>
      </c>
      <c r="AB31" s="61" t="str">
        <f t="shared" si="5"/>
        <v/>
      </c>
      <c r="AD31" s="23" t="str">
        <f t="shared" si="6"/>
        <v/>
      </c>
      <c r="AE31" s="23" t="str">
        <f t="shared" si="7"/>
        <v/>
      </c>
      <c r="AG31" s="23" t="str">
        <f t="shared" si="8"/>
        <v/>
      </c>
    </row>
    <row r="32" spans="1:33" x14ac:dyDescent="0.25">
      <c r="A32" s="5"/>
      <c r="B32" s="115"/>
      <c r="C32" s="116"/>
      <c r="D32" s="117"/>
      <c r="E32" s="118"/>
      <c r="F32" s="118"/>
      <c r="G32" s="119"/>
      <c r="H32" s="120"/>
      <c r="I32" s="120"/>
      <c r="J32" s="121"/>
      <c r="K32" s="5"/>
      <c r="L32" s="133" t="str">
        <f t="shared" si="0"/>
        <v/>
      </c>
      <c r="M32" s="5"/>
      <c r="N32" s="23" t="str">
        <f>IF($L32="", "", COUNTIF($L$11:$L$2510, "&gt;"&amp;$L32)+1+COUNTIF($L$11:$L32, $L32)-1)</f>
        <v/>
      </c>
      <c r="O32" s="5"/>
      <c r="R32" s="23" t="str">
        <f t="shared" si="1"/>
        <v/>
      </c>
      <c r="T32" s="20" t="str">
        <f t="shared" si="2"/>
        <v/>
      </c>
      <c r="X32" s="23" t="str">
        <f t="shared" si="3"/>
        <v/>
      </c>
      <c r="Z32" s="59" t="str">
        <f t="shared" si="4"/>
        <v/>
      </c>
      <c r="AA32" s="60" t="str">
        <f>IF($B32="", "", IF(COUNTIF('Intro &amp; Setup'!$AY$23:$AY$38, $B32)&gt;0, "BH", TEXT($B32, "ddd")))</f>
        <v/>
      </c>
      <c r="AB32" s="61" t="str">
        <f t="shared" si="5"/>
        <v/>
      </c>
      <c r="AD32" s="23" t="str">
        <f t="shared" si="6"/>
        <v/>
      </c>
      <c r="AE32" s="23" t="str">
        <f t="shared" si="7"/>
        <v/>
      </c>
      <c r="AG32" s="23" t="str">
        <f t="shared" si="8"/>
        <v/>
      </c>
    </row>
    <row r="33" spans="1:33" x14ac:dyDescent="0.25">
      <c r="A33" s="5"/>
      <c r="B33" s="115"/>
      <c r="C33" s="116"/>
      <c r="D33" s="117"/>
      <c r="E33" s="118"/>
      <c r="F33" s="118"/>
      <c r="G33" s="119"/>
      <c r="H33" s="120"/>
      <c r="I33" s="120"/>
      <c r="J33" s="121"/>
      <c r="K33" s="5"/>
      <c r="L33" s="133" t="str">
        <f t="shared" si="0"/>
        <v/>
      </c>
      <c r="M33" s="5"/>
      <c r="N33" s="23" t="str">
        <f>IF($L33="", "", COUNTIF($L$11:$L$2510, "&gt;"&amp;$L33)+1+COUNTIF($L$11:$L33, $L33)-1)</f>
        <v/>
      </c>
      <c r="O33" s="5"/>
      <c r="R33" s="23" t="str">
        <f t="shared" si="1"/>
        <v/>
      </c>
      <c r="T33" s="20" t="str">
        <f t="shared" si="2"/>
        <v/>
      </c>
      <c r="X33" s="23" t="str">
        <f t="shared" si="3"/>
        <v/>
      </c>
      <c r="Z33" s="59" t="str">
        <f t="shared" si="4"/>
        <v/>
      </c>
      <c r="AA33" s="60" t="str">
        <f>IF($B33="", "", IF(COUNTIF('Intro &amp; Setup'!$AY$23:$AY$38, $B33)&gt;0, "BH", TEXT($B33, "ddd")))</f>
        <v/>
      </c>
      <c r="AB33" s="61" t="str">
        <f t="shared" si="5"/>
        <v/>
      </c>
      <c r="AD33" s="23" t="str">
        <f t="shared" si="6"/>
        <v/>
      </c>
      <c r="AE33" s="23" t="str">
        <f t="shared" si="7"/>
        <v/>
      </c>
      <c r="AG33" s="23" t="str">
        <f t="shared" si="8"/>
        <v/>
      </c>
    </row>
    <row r="34" spans="1:33" x14ac:dyDescent="0.25">
      <c r="A34" s="5"/>
      <c r="B34" s="115"/>
      <c r="C34" s="116"/>
      <c r="D34" s="117"/>
      <c r="E34" s="118"/>
      <c r="F34" s="118"/>
      <c r="G34" s="119"/>
      <c r="H34" s="120"/>
      <c r="I34" s="120"/>
      <c r="J34" s="121"/>
      <c r="K34" s="5"/>
      <c r="L34" s="133" t="str">
        <f t="shared" si="0"/>
        <v/>
      </c>
      <c r="M34" s="5"/>
      <c r="N34" s="23" t="str">
        <f>IF($L34="", "", COUNTIF($L$11:$L$2510, "&gt;"&amp;$L34)+1+COUNTIF($L$11:$L34, $L34)-1)</f>
        <v/>
      </c>
      <c r="O34" s="5"/>
      <c r="R34" s="23" t="str">
        <f t="shared" si="1"/>
        <v/>
      </c>
      <c r="T34" s="20" t="str">
        <f t="shared" si="2"/>
        <v/>
      </c>
      <c r="X34" s="23" t="str">
        <f t="shared" si="3"/>
        <v/>
      </c>
      <c r="Z34" s="59" t="str">
        <f t="shared" si="4"/>
        <v/>
      </c>
      <c r="AA34" s="60" t="str">
        <f>IF($B34="", "", IF(COUNTIF('Intro &amp; Setup'!$AY$23:$AY$38, $B34)&gt;0, "BH", TEXT($B34, "ddd")))</f>
        <v/>
      </c>
      <c r="AB34" s="61" t="str">
        <f t="shared" si="5"/>
        <v/>
      </c>
      <c r="AD34" s="23" t="str">
        <f t="shared" si="6"/>
        <v/>
      </c>
      <c r="AE34" s="23" t="str">
        <f t="shared" si="7"/>
        <v/>
      </c>
      <c r="AG34" s="23" t="str">
        <f t="shared" si="8"/>
        <v/>
      </c>
    </row>
    <row r="35" spans="1:33" x14ac:dyDescent="0.25">
      <c r="A35" s="5"/>
      <c r="B35" s="115"/>
      <c r="C35" s="116"/>
      <c r="D35" s="117"/>
      <c r="E35" s="118"/>
      <c r="F35" s="118"/>
      <c r="G35" s="119"/>
      <c r="H35" s="120"/>
      <c r="I35" s="120"/>
      <c r="J35" s="121"/>
      <c r="K35" s="5"/>
      <c r="L35" s="133" t="str">
        <f t="shared" si="0"/>
        <v/>
      </c>
      <c r="M35" s="5"/>
      <c r="N35" s="23" t="str">
        <f>IF($L35="", "", COUNTIF($L$11:$L$2510, "&gt;"&amp;$L35)+1+COUNTIF($L$11:$L35, $L35)-1)</f>
        <v/>
      </c>
      <c r="O35" s="5"/>
      <c r="R35" s="23" t="str">
        <f t="shared" si="1"/>
        <v/>
      </c>
      <c r="T35" s="20" t="str">
        <f t="shared" si="2"/>
        <v/>
      </c>
      <c r="X35" s="23" t="str">
        <f t="shared" si="3"/>
        <v/>
      </c>
      <c r="Z35" s="59" t="str">
        <f t="shared" si="4"/>
        <v/>
      </c>
      <c r="AA35" s="60" t="str">
        <f>IF($B35="", "", IF(COUNTIF('Intro &amp; Setup'!$AY$23:$AY$38, $B35)&gt;0, "BH", TEXT($B35, "ddd")))</f>
        <v/>
      </c>
      <c r="AB35" s="61" t="str">
        <f t="shared" si="5"/>
        <v/>
      </c>
      <c r="AD35" s="23" t="str">
        <f t="shared" si="6"/>
        <v/>
      </c>
      <c r="AE35" s="23" t="str">
        <f t="shared" si="7"/>
        <v/>
      </c>
      <c r="AG35" s="23" t="str">
        <f t="shared" si="8"/>
        <v/>
      </c>
    </row>
    <row r="36" spans="1:33" x14ac:dyDescent="0.25">
      <c r="A36" s="5"/>
      <c r="B36" s="115"/>
      <c r="C36" s="116"/>
      <c r="D36" s="117"/>
      <c r="E36" s="118"/>
      <c r="F36" s="118"/>
      <c r="G36" s="119"/>
      <c r="H36" s="120"/>
      <c r="I36" s="120"/>
      <c r="J36" s="121"/>
      <c r="K36" s="5"/>
      <c r="L36" s="133" t="str">
        <f t="shared" si="0"/>
        <v/>
      </c>
      <c r="M36" s="5"/>
      <c r="N36" s="23" t="str">
        <f>IF($L36="", "", COUNTIF($L$11:$L$2510, "&gt;"&amp;$L36)+1+COUNTIF($L$11:$L36, $L36)-1)</f>
        <v/>
      </c>
      <c r="O36" s="5"/>
      <c r="R36" s="23" t="str">
        <f t="shared" si="1"/>
        <v/>
      </c>
      <c r="T36" s="20" t="str">
        <f t="shared" si="2"/>
        <v/>
      </c>
      <c r="X36" s="23" t="str">
        <f t="shared" si="3"/>
        <v/>
      </c>
      <c r="Z36" s="59" t="str">
        <f t="shared" si="4"/>
        <v/>
      </c>
      <c r="AA36" s="60" t="str">
        <f>IF($B36="", "", IF(COUNTIF('Intro &amp; Setup'!$AY$23:$AY$38, $B36)&gt;0, "BH", TEXT($B36, "ddd")))</f>
        <v/>
      </c>
      <c r="AB36" s="61" t="str">
        <f t="shared" si="5"/>
        <v/>
      </c>
      <c r="AD36" s="23" t="str">
        <f t="shared" si="6"/>
        <v/>
      </c>
      <c r="AE36" s="23" t="str">
        <f t="shared" si="7"/>
        <v/>
      </c>
      <c r="AG36" s="23" t="str">
        <f t="shared" si="8"/>
        <v/>
      </c>
    </row>
    <row r="37" spans="1:33" x14ac:dyDescent="0.25">
      <c r="A37" s="5"/>
      <c r="B37" s="115"/>
      <c r="C37" s="116"/>
      <c r="D37" s="117"/>
      <c r="E37" s="118"/>
      <c r="F37" s="118"/>
      <c r="G37" s="119"/>
      <c r="H37" s="120"/>
      <c r="I37" s="120"/>
      <c r="J37" s="121"/>
      <c r="K37" s="5"/>
      <c r="L37" s="133" t="str">
        <f t="shared" si="0"/>
        <v/>
      </c>
      <c r="M37" s="5"/>
      <c r="N37" s="23" t="str">
        <f>IF($L37="", "", COUNTIF($L$11:$L$2510, "&gt;"&amp;$L37)+1+COUNTIF($L$11:$L37, $L37)-1)</f>
        <v/>
      </c>
      <c r="O37" s="5"/>
      <c r="R37" s="23" t="str">
        <f t="shared" si="1"/>
        <v/>
      </c>
      <c r="T37" s="20" t="str">
        <f t="shared" si="2"/>
        <v/>
      </c>
      <c r="X37" s="23" t="str">
        <f t="shared" si="3"/>
        <v/>
      </c>
      <c r="Z37" s="59" t="str">
        <f t="shared" si="4"/>
        <v/>
      </c>
      <c r="AA37" s="60" t="str">
        <f>IF($B37="", "", IF(COUNTIF('Intro &amp; Setup'!$AY$23:$AY$38, $B37)&gt;0, "BH", TEXT($B37, "ddd")))</f>
        <v/>
      </c>
      <c r="AB37" s="61" t="str">
        <f t="shared" si="5"/>
        <v/>
      </c>
      <c r="AD37" s="23" t="str">
        <f t="shared" si="6"/>
        <v/>
      </c>
      <c r="AE37" s="23" t="str">
        <f t="shared" si="7"/>
        <v/>
      </c>
      <c r="AG37" s="23" t="str">
        <f t="shared" si="8"/>
        <v/>
      </c>
    </row>
    <row r="38" spans="1:33" x14ac:dyDescent="0.25">
      <c r="A38" s="5"/>
      <c r="B38" s="115"/>
      <c r="C38" s="116"/>
      <c r="D38" s="117"/>
      <c r="E38" s="118"/>
      <c r="F38" s="118"/>
      <c r="G38" s="119"/>
      <c r="H38" s="120"/>
      <c r="I38" s="120"/>
      <c r="J38" s="121"/>
      <c r="K38" s="5"/>
      <c r="L38" s="133" t="str">
        <f t="shared" si="0"/>
        <v/>
      </c>
      <c r="M38" s="5"/>
      <c r="N38" s="23" t="str">
        <f>IF($L38="", "", COUNTIF($L$11:$L$2510, "&gt;"&amp;$L38)+1+COUNTIF($L$11:$L38, $L38)-1)</f>
        <v/>
      </c>
      <c r="O38" s="5"/>
      <c r="R38" s="23" t="str">
        <f t="shared" si="1"/>
        <v/>
      </c>
      <c r="T38" s="20" t="str">
        <f t="shared" si="2"/>
        <v/>
      </c>
      <c r="X38" s="23" t="str">
        <f t="shared" si="3"/>
        <v/>
      </c>
      <c r="Z38" s="59" t="str">
        <f t="shared" si="4"/>
        <v/>
      </c>
      <c r="AA38" s="60" t="str">
        <f>IF($B38="", "", IF(COUNTIF('Intro &amp; Setup'!$AY$23:$AY$38, $B38)&gt;0, "BH", TEXT($B38, "ddd")))</f>
        <v/>
      </c>
      <c r="AB38" s="61" t="str">
        <f t="shared" si="5"/>
        <v/>
      </c>
      <c r="AD38" s="23" t="str">
        <f t="shared" si="6"/>
        <v/>
      </c>
      <c r="AE38" s="23" t="str">
        <f t="shared" si="7"/>
        <v/>
      </c>
      <c r="AG38" s="23" t="str">
        <f t="shared" si="8"/>
        <v/>
      </c>
    </row>
    <row r="39" spans="1:33" x14ac:dyDescent="0.25">
      <c r="A39" s="5"/>
      <c r="B39" s="115"/>
      <c r="C39" s="116"/>
      <c r="D39" s="117"/>
      <c r="E39" s="118"/>
      <c r="F39" s="118"/>
      <c r="G39" s="119"/>
      <c r="H39" s="120"/>
      <c r="I39" s="120"/>
      <c r="J39" s="121"/>
      <c r="K39" s="5"/>
      <c r="L39" s="133" t="str">
        <f t="shared" si="0"/>
        <v/>
      </c>
      <c r="M39" s="5"/>
      <c r="N39" s="23" t="str">
        <f>IF($L39="", "", COUNTIF($L$11:$L$2510, "&gt;"&amp;$L39)+1+COUNTIF($L$11:$L39, $L39)-1)</f>
        <v/>
      </c>
      <c r="O39" s="5"/>
      <c r="R39" s="23" t="str">
        <f t="shared" si="1"/>
        <v/>
      </c>
      <c r="T39" s="20" t="str">
        <f t="shared" si="2"/>
        <v/>
      </c>
      <c r="X39" s="23" t="str">
        <f t="shared" si="3"/>
        <v/>
      </c>
      <c r="Z39" s="59" t="str">
        <f t="shared" si="4"/>
        <v/>
      </c>
      <c r="AA39" s="60" t="str">
        <f>IF($B39="", "", IF(COUNTIF('Intro &amp; Setup'!$AY$23:$AY$38, $B39)&gt;0, "BH", TEXT($B39, "ddd")))</f>
        <v/>
      </c>
      <c r="AB39" s="61" t="str">
        <f t="shared" si="5"/>
        <v/>
      </c>
      <c r="AD39" s="23" t="str">
        <f t="shared" si="6"/>
        <v/>
      </c>
      <c r="AE39" s="23" t="str">
        <f t="shared" si="7"/>
        <v/>
      </c>
      <c r="AG39" s="23" t="str">
        <f t="shared" si="8"/>
        <v/>
      </c>
    </row>
    <row r="40" spans="1:33" x14ac:dyDescent="0.25">
      <c r="A40" s="5"/>
      <c r="B40" s="115"/>
      <c r="C40" s="116"/>
      <c r="D40" s="117"/>
      <c r="E40" s="118"/>
      <c r="F40" s="118"/>
      <c r="G40" s="119"/>
      <c r="H40" s="120"/>
      <c r="I40" s="120"/>
      <c r="J40" s="121"/>
      <c r="K40" s="5"/>
      <c r="L40" s="133" t="str">
        <f t="shared" si="0"/>
        <v/>
      </c>
      <c r="M40" s="5"/>
      <c r="N40" s="23" t="str">
        <f>IF($L40="", "", COUNTIF($L$11:$L$2510, "&gt;"&amp;$L40)+1+COUNTIF($L$11:$L40, $L40)-1)</f>
        <v/>
      </c>
      <c r="O40" s="5"/>
      <c r="R40" s="23" t="str">
        <f t="shared" si="1"/>
        <v/>
      </c>
      <c r="T40" s="20" t="str">
        <f t="shared" si="2"/>
        <v/>
      </c>
      <c r="X40" s="23" t="str">
        <f t="shared" si="3"/>
        <v/>
      </c>
      <c r="Z40" s="59" t="str">
        <f t="shared" si="4"/>
        <v/>
      </c>
      <c r="AA40" s="60" t="str">
        <f>IF($B40="", "", IF(COUNTIF('Intro &amp; Setup'!$AY$23:$AY$38, $B40)&gt;0, "BH", TEXT($B40, "ddd")))</f>
        <v/>
      </c>
      <c r="AB40" s="61" t="str">
        <f t="shared" si="5"/>
        <v/>
      </c>
      <c r="AD40" s="23" t="str">
        <f t="shared" si="6"/>
        <v/>
      </c>
      <c r="AE40" s="23" t="str">
        <f t="shared" si="7"/>
        <v/>
      </c>
      <c r="AG40" s="23" t="str">
        <f t="shared" si="8"/>
        <v/>
      </c>
    </row>
    <row r="41" spans="1:33" x14ac:dyDescent="0.25">
      <c r="A41" s="5"/>
      <c r="B41" s="115"/>
      <c r="C41" s="116"/>
      <c r="D41" s="117"/>
      <c r="E41" s="118"/>
      <c r="F41" s="118"/>
      <c r="G41" s="119"/>
      <c r="H41" s="120"/>
      <c r="I41" s="120"/>
      <c r="J41" s="121"/>
      <c r="K41" s="5"/>
      <c r="L41" s="133" t="str">
        <f t="shared" si="0"/>
        <v/>
      </c>
      <c r="M41" s="5"/>
      <c r="N41" s="23" t="str">
        <f>IF($L41="", "", COUNTIF($L$11:$L$2510, "&gt;"&amp;$L41)+1+COUNTIF($L$11:$L41, $L41)-1)</f>
        <v/>
      </c>
      <c r="O41" s="5"/>
      <c r="R41" s="23" t="str">
        <f t="shared" si="1"/>
        <v/>
      </c>
      <c r="T41" s="20" t="str">
        <f t="shared" si="2"/>
        <v/>
      </c>
      <c r="X41" s="23" t="str">
        <f t="shared" si="3"/>
        <v/>
      </c>
      <c r="Z41" s="59" t="str">
        <f t="shared" si="4"/>
        <v/>
      </c>
      <c r="AA41" s="60" t="str">
        <f>IF($B41="", "", IF(COUNTIF('Intro &amp; Setup'!$AY$23:$AY$38, $B41)&gt;0, "BH", TEXT($B41, "ddd")))</f>
        <v/>
      </c>
      <c r="AB41" s="61" t="str">
        <f t="shared" si="5"/>
        <v/>
      </c>
      <c r="AD41" s="23" t="str">
        <f t="shared" si="6"/>
        <v/>
      </c>
      <c r="AE41" s="23" t="str">
        <f t="shared" si="7"/>
        <v/>
      </c>
      <c r="AG41" s="23" t="str">
        <f t="shared" si="8"/>
        <v/>
      </c>
    </row>
    <row r="42" spans="1:33" x14ac:dyDescent="0.25">
      <c r="A42" s="5"/>
      <c r="B42" s="115"/>
      <c r="C42" s="116"/>
      <c r="D42" s="117"/>
      <c r="E42" s="118"/>
      <c r="F42" s="118"/>
      <c r="G42" s="119"/>
      <c r="H42" s="120"/>
      <c r="I42" s="120"/>
      <c r="J42" s="121"/>
      <c r="K42" s="5"/>
      <c r="L42" s="133" t="str">
        <f t="shared" si="0"/>
        <v/>
      </c>
      <c r="M42" s="5"/>
      <c r="N42" s="23" t="str">
        <f>IF($L42="", "", COUNTIF($L$11:$L$2510, "&gt;"&amp;$L42)+1+COUNTIF($L$11:$L42, $L42)-1)</f>
        <v/>
      </c>
      <c r="O42" s="5"/>
      <c r="R42" s="23" t="str">
        <f t="shared" si="1"/>
        <v/>
      </c>
      <c r="T42" s="20" t="str">
        <f t="shared" si="2"/>
        <v/>
      </c>
      <c r="X42" s="23" t="str">
        <f t="shared" si="3"/>
        <v/>
      </c>
      <c r="Z42" s="59" t="str">
        <f t="shared" si="4"/>
        <v/>
      </c>
      <c r="AA42" s="60" t="str">
        <f>IF($B42="", "", IF(COUNTIF('Intro &amp; Setup'!$AY$23:$AY$38, $B42)&gt;0, "BH", TEXT($B42, "ddd")))</f>
        <v/>
      </c>
      <c r="AB42" s="61" t="str">
        <f t="shared" si="5"/>
        <v/>
      </c>
      <c r="AD42" s="23" t="str">
        <f t="shared" si="6"/>
        <v/>
      </c>
      <c r="AE42" s="23" t="str">
        <f t="shared" si="7"/>
        <v/>
      </c>
      <c r="AG42" s="23" t="str">
        <f t="shared" si="8"/>
        <v/>
      </c>
    </row>
    <row r="43" spans="1:33" x14ac:dyDescent="0.25">
      <c r="A43" s="5"/>
      <c r="B43" s="115"/>
      <c r="C43" s="116"/>
      <c r="D43" s="117"/>
      <c r="E43" s="118"/>
      <c r="F43" s="118"/>
      <c r="G43" s="119"/>
      <c r="H43" s="120"/>
      <c r="I43" s="120"/>
      <c r="J43" s="121"/>
      <c r="K43" s="5"/>
      <c r="L43" s="133" t="str">
        <f t="shared" si="0"/>
        <v/>
      </c>
      <c r="M43" s="5"/>
      <c r="N43" s="23" t="str">
        <f>IF($L43="", "", COUNTIF($L$11:$L$2510, "&gt;"&amp;$L43)+1+COUNTIF($L$11:$L43, $L43)-1)</f>
        <v/>
      </c>
      <c r="O43" s="5"/>
      <c r="R43" s="23" t="str">
        <f t="shared" si="1"/>
        <v/>
      </c>
      <c r="T43" s="20" t="str">
        <f t="shared" si="2"/>
        <v/>
      </c>
      <c r="X43" s="23" t="str">
        <f t="shared" si="3"/>
        <v/>
      </c>
      <c r="Z43" s="59" t="str">
        <f t="shared" si="4"/>
        <v/>
      </c>
      <c r="AA43" s="60" t="str">
        <f>IF($B43="", "", IF(COUNTIF('Intro &amp; Setup'!$AY$23:$AY$38, $B43)&gt;0, "BH", TEXT($B43, "ddd")))</f>
        <v/>
      </c>
      <c r="AB43" s="61" t="str">
        <f t="shared" si="5"/>
        <v/>
      </c>
      <c r="AD43" s="23" t="str">
        <f t="shared" si="6"/>
        <v/>
      </c>
      <c r="AE43" s="23" t="str">
        <f t="shared" si="7"/>
        <v/>
      </c>
      <c r="AG43" s="23" t="str">
        <f t="shared" si="8"/>
        <v/>
      </c>
    </row>
    <row r="44" spans="1:33" x14ac:dyDescent="0.25">
      <c r="A44" s="5"/>
      <c r="B44" s="115"/>
      <c r="C44" s="116"/>
      <c r="D44" s="117"/>
      <c r="E44" s="118"/>
      <c r="F44" s="118"/>
      <c r="G44" s="119"/>
      <c r="H44" s="120"/>
      <c r="I44" s="120"/>
      <c r="J44" s="121"/>
      <c r="K44" s="5"/>
      <c r="L44" s="133" t="str">
        <f t="shared" si="0"/>
        <v/>
      </c>
      <c r="M44" s="5"/>
      <c r="N44" s="23" t="str">
        <f>IF($L44="", "", COUNTIF($L$11:$L$2510, "&gt;"&amp;$L44)+1+COUNTIF($L$11:$L44, $L44)-1)</f>
        <v/>
      </c>
      <c r="O44" s="5"/>
      <c r="R44" s="23" t="str">
        <f t="shared" si="1"/>
        <v/>
      </c>
      <c r="T44" s="20" t="str">
        <f t="shared" si="2"/>
        <v/>
      </c>
      <c r="X44" s="23" t="str">
        <f t="shared" si="3"/>
        <v/>
      </c>
      <c r="Z44" s="59" t="str">
        <f t="shared" si="4"/>
        <v/>
      </c>
      <c r="AA44" s="60" t="str">
        <f>IF($B44="", "", IF(COUNTIF('Intro &amp; Setup'!$AY$23:$AY$38, $B44)&gt;0, "BH", TEXT($B44, "ddd")))</f>
        <v/>
      </c>
      <c r="AB44" s="61" t="str">
        <f t="shared" si="5"/>
        <v/>
      </c>
      <c r="AD44" s="23" t="str">
        <f t="shared" si="6"/>
        <v/>
      </c>
      <c r="AE44" s="23" t="str">
        <f t="shared" si="7"/>
        <v/>
      </c>
      <c r="AG44" s="23" t="str">
        <f t="shared" si="8"/>
        <v/>
      </c>
    </row>
    <row r="45" spans="1:33" x14ac:dyDescent="0.25">
      <c r="A45" s="5"/>
      <c r="B45" s="115"/>
      <c r="C45" s="116"/>
      <c r="D45" s="117"/>
      <c r="E45" s="118"/>
      <c r="F45" s="118"/>
      <c r="G45" s="119"/>
      <c r="H45" s="120"/>
      <c r="I45" s="120"/>
      <c r="J45" s="121"/>
      <c r="K45" s="5"/>
      <c r="L45" s="133" t="str">
        <f t="shared" si="0"/>
        <v/>
      </c>
      <c r="M45" s="5"/>
      <c r="N45" s="23" t="str">
        <f>IF($L45="", "", COUNTIF($L$11:$L$2510, "&gt;"&amp;$L45)+1+COUNTIF($L$11:$L45, $L45)-1)</f>
        <v/>
      </c>
      <c r="O45" s="5"/>
      <c r="R45" s="23" t="str">
        <f t="shared" si="1"/>
        <v/>
      </c>
      <c r="T45" s="20" t="str">
        <f t="shared" si="2"/>
        <v/>
      </c>
      <c r="X45" s="23" t="str">
        <f t="shared" si="3"/>
        <v/>
      </c>
      <c r="Z45" s="59" t="str">
        <f t="shared" si="4"/>
        <v/>
      </c>
      <c r="AA45" s="60" t="str">
        <f>IF($B45="", "", IF(COUNTIF('Intro &amp; Setup'!$AY$23:$AY$38, $B45)&gt;0, "BH", TEXT($B45, "ddd")))</f>
        <v/>
      </c>
      <c r="AB45" s="61" t="str">
        <f t="shared" si="5"/>
        <v/>
      </c>
      <c r="AD45" s="23" t="str">
        <f t="shared" si="6"/>
        <v/>
      </c>
      <c r="AE45" s="23" t="str">
        <f t="shared" si="7"/>
        <v/>
      </c>
      <c r="AG45" s="23" t="str">
        <f t="shared" si="8"/>
        <v/>
      </c>
    </row>
    <row r="46" spans="1:33" x14ac:dyDescent="0.25">
      <c r="A46" s="5"/>
      <c r="B46" s="115"/>
      <c r="C46" s="116"/>
      <c r="D46" s="117"/>
      <c r="E46" s="118"/>
      <c r="F46" s="118"/>
      <c r="G46" s="119"/>
      <c r="H46" s="120"/>
      <c r="I46" s="120"/>
      <c r="J46" s="121"/>
      <c r="K46" s="5"/>
      <c r="L46" s="133" t="str">
        <f t="shared" si="0"/>
        <v/>
      </c>
      <c r="M46" s="5"/>
      <c r="N46" s="23" t="str">
        <f>IF($L46="", "", COUNTIF($L$11:$L$2510, "&gt;"&amp;$L46)+1+COUNTIF($L$11:$L46, $L46)-1)</f>
        <v/>
      </c>
      <c r="O46" s="5"/>
      <c r="R46" s="23" t="str">
        <f t="shared" si="1"/>
        <v/>
      </c>
      <c r="T46" s="20" t="str">
        <f t="shared" si="2"/>
        <v/>
      </c>
      <c r="X46" s="23" t="str">
        <f t="shared" si="3"/>
        <v/>
      </c>
      <c r="Z46" s="59" t="str">
        <f t="shared" si="4"/>
        <v/>
      </c>
      <c r="AA46" s="60" t="str">
        <f>IF($B46="", "", IF(COUNTIF('Intro &amp; Setup'!$AY$23:$AY$38, $B46)&gt;0, "BH", TEXT($B46, "ddd")))</f>
        <v/>
      </c>
      <c r="AB46" s="61" t="str">
        <f t="shared" si="5"/>
        <v/>
      </c>
      <c r="AD46" s="23" t="str">
        <f t="shared" si="6"/>
        <v/>
      </c>
      <c r="AE46" s="23" t="str">
        <f t="shared" si="7"/>
        <v/>
      </c>
      <c r="AG46" s="23" t="str">
        <f t="shared" si="8"/>
        <v/>
      </c>
    </row>
    <row r="47" spans="1:33" x14ac:dyDescent="0.25">
      <c r="A47" s="5"/>
      <c r="B47" s="115"/>
      <c r="C47" s="116"/>
      <c r="D47" s="117"/>
      <c r="E47" s="118"/>
      <c r="F47" s="118"/>
      <c r="G47" s="119"/>
      <c r="H47" s="120"/>
      <c r="I47" s="120"/>
      <c r="J47" s="121"/>
      <c r="K47" s="5"/>
      <c r="L47" s="133" t="str">
        <f t="shared" si="0"/>
        <v/>
      </c>
      <c r="M47" s="5"/>
      <c r="N47" s="23" t="str">
        <f>IF($L47="", "", COUNTIF($L$11:$L$2510, "&gt;"&amp;$L47)+1+COUNTIF($L$11:$L47, $L47)-1)</f>
        <v/>
      </c>
      <c r="O47" s="5"/>
      <c r="R47" s="23" t="str">
        <f t="shared" si="1"/>
        <v/>
      </c>
      <c r="T47" s="20" t="str">
        <f t="shared" si="2"/>
        <v/>
      </c>
      <c r="X47" s="23" t="str">
        <f t="shared" si="3"/>
        <v/>
      </c>
      <c r="Z47" s="59" t="str">
        <f t="shared" si="4"/>
        <v/>
      </c>
      <c r="AA47" s="60" t="str">
        <f>IF($B47="", "", IF(COUNTIF('Intro &amp; Setup'!$AY$23:$AY$38, $B47)&gt;0, "BH", TEXT($B47, "ddd")))</f>
        <v/>
      </c>
      <c r="AB47" s="61" t="str">
        <f t="shared" si="5"/>
        <v/>
      </c>
      <c r="AD47" s="23" t="str">
        <f t="shared" si="6"/>
        <v/>
      </c>
      <c r="AE47" s="23" t="str">
        <f t="shared" si="7"/>
        <v/>
      </c>
      <c r="AG47" s="23" t="str">
        <f t="shared" si="8"/>
        <v/>
      </c>
    </row>
    <row r="48" spans="1:33" x14ac:dyDescent="0.25">
      <c r="A48" s="5"/>
      <c r="B48" s="115"/>
      <c r="C48" s="116"/>
      <c r="D48" s="117"/>
      <c r="E48" s="118"/>
      <c r="F48" s="118"/>
      <c r="G48" s="119"/>
      <c r="H48" s="120"/>
      <c r="I48" s="120"/>
      <c r="J48" s="121"/>
      <c r="K48" s="5"/>
      <c r="L48" s="133" t="str">
        <f t="shared" si="0"/>
        <v/>
      </c>
      <c r="M48" s="5"/>
      <c r="N48" s="23" t="str">
        <f>IF($L48="", "", COUNTIF($L$11:$L$2510, "&gt;"&amp;$L48)+1+COUNTIF($L$11:$L48, $L48)-1)</f>
        <v/>
      </c>
      <c r="O48" s="5"/>
      <c r="R48" s="23" t="str">
        <f t="shared" si="1"/>
        <v/>
      </c>
      <c r="T48" s="20" t="str">
        <f t="shared" si="2"/>
        <v/>
      </c>
      <c r="X48" s="23" t="str">
        <f t="shared" si="3"/>
        <v/>
      </c>
      <c r="Z48" s="59" t="str">
        <f t="shared" si="4"/>
        <v/>
      </c>
      <c r="AA48" s="60" t="str">
        <f>IF($B48="", "", IF(COUNTIF('Intro &amp; Setup'!$AY$23:$AY$38, $B48)&gt;0, "BH", TEXT($B48, "ddd")))</f>
        <v/>
      </c>
      <c r="AB48" s="61" t="str">
        <f t="shared" si="5"/>
        <v/>
      </c>
      <c r="AD48" s="23" t="str">
        <f t="shared" si="6"/>
        <v/>
      </c>
      <c r="AE48" s="23" t="str">
        <f t="shared" si="7"/>
        <v/>
      </c>
      <c r="AG48" s="23" t="str">
        <f t="shared" si="8"/>
        <v/>
      </c>
    </row>
    <row r="49" spans="1:33" x14ac:dyDescent="0.25">
      <c r="A49" s="5"/>
      <c r="B49" s="115"/>
      <c r="C49" s="116"/>
      <c r="D49" s="117"/>
      <c r="E49" s="118"/>
      <c r="F49" s="118"/>
      <c r="G49" s="119"/>
      <c r="H49" s="120"/>
      <c r="I49" s="120"/>
      <c r="J49" s="121"/>
      <c r="K49" s="5"/>
      <c r="L49" s="133" t="str">
        <f t="shared" si="0"/>
        <v/>
      </c>
      <c r="M49" s="5"/>
      <c r="N49" s="23" t="str">
        <f>IF($L49="", "", COUNTIF($L$11:$L$2510, "&gt;"&amp;$L49)+1+COUNTIF($L$11:$L49, $L49)-1)</f>
        <v/>
      </c>
      <c r="O49" s="5"/>
      <c r="R49" s="23" t="str">
        <f t="shared" si="1"/>
        <v/>
      </c>
      <c r="T49" s="20" t="str">
        <f t="shared" si="2"/>
        <v/>
      </c>
      <c r="X49" s="23" t="str">
        <f t="shared" si="3"/>
        <v/>
      </c>
      <c r="Z49" s="59" t="str">
        <f t="shared" si="4"/>
        <v/>
      </c>
      <c r="AA49" s="60" t="str">
        <f>IF($B49="", "", IF(COUNTIF('Intro &amp; Setup'!$AY$23:$AY$38, $B49)&gt;0, "BH", TEXT($B49, "ddd")))</f>
        <v/>
      </c>
      <c r="AB49" s="61" t="str">
        <f t="shared" si="5"/>
        <v/>
      </c>
      <c r="AD49" s="23" t="str">
        <f t="shared" si="6"/>
        <v/>
      </c>
      <c r="AE49" s="23" t="str">
        <f t="shared" si="7"/>
        <v/>
      </c>
      <c r="AG49" s="23" t="str">
        <f t="shared" si="8"/>
        <v/>
      </c>
    </row>
    <row r="50" spans="1:33" x14ac:dyDescent="0.25">
      <c r="A50" s="5"/>
      <c r="B50" s="115"/>
      <c r="C50" s="116"/>
      <c r="D50" s="117"/>
      <c r="E50" s="118"/>
      <c r="F50" s="118"/>
      <c r="G50" s="119"/>
      <c r="H50" s="120"/>
      <c r="I50" s="120"/>
      <c r="J50" s="121"/>
      <c r="K50" s="5"/>
      <c r="L50" s="133" t="str">
        <f t="shared" si="0"/>
        <v/>
      </c>
      <c r="M50" s="5"/>
      <c r="N50" s="23" t="str">
        <f>IF($L50="", "", COUNTIF($L$11:$L$2510, "&gt;"&amp;$L50)+1+COUNTIF($L$11:$L50, $L50)-1)</f>
        <v/>
      </c>
      <c r="O50" s="5"/>
      <c r="R50" s="23" t="str">
        <f t="shared" si="1"/>
        <v/>
      </c>
      <c r="T50" s="20" t="str">
        <f t="shared" si="2"/>
        <v/>
      </c>
      <c r="X50" s="23" t="str">
        <f t="shared" si="3"/>
        <v/>
      </c>
      <c r="Z50" s="59" t="str">
        <f t="shared" si="4"/>
        <v/>
      </c>
      <c r="AA50" s="60" t="str">
        <f>IF($B50="", "", IF(COUNTIF('Intro &amp; Setup'!$AY$23:$AY$38, $B50)&gt;0, "BH", TEXT($B50, "ddd")))</f>
        <v/>
      </c>
      <c r="AB50" s="61" t="str">
        <f t="shared" si="5"/>
        <v/>
      </c>
      <c r="AD50" s="23" t="str">
        <f t="shared" si="6"/>
        <v/>
      </c>
      <c r="AE50" s="23" t="str">
        <f t="shared" si="7"/>
        <v/>
      </c>
      <c r="AG50" s="23" t="str">
        <f t="shared" si="8"/>
        <v/>
      </c>
    </row>
    <row r="51" spans="1:33" x14ac:dyDescent="0.25">
      <c r="A51" s="5"/>
      <c r="B51" s="115"/>
      <c r="C51" s="116"/>
      <c r="D51" s="117"/>
      <c r="E51" s="118"/>
      <c r="F51" s="118"/>
      <c r="G51" s="119"/>
      <c r="H51" s="120"/>
      <c r="I51" s="120"/>
      <c r="J51" s="121"/>
      <c r="K51" s="5"/>
      <c r="L51" s="133" t="str">
        <f t="shared" si="0"/>
        <v/>
      </c>
      <c r="M51" s="5"/>
      <c r="N51" s="23" t="str">
        <f>IF($L51="", "", COUNTIF($L$11:$L$2510, "&gt;"&amp;$L51)+1+COUNTIF($L$11:$L51, $L51)-1)</f>
        <v/>
      </c>
      <c r="O51" s="5"/>
      <c r="R51" s="23" t="str">
        <f t="shared" si="1"/>
        <v/>
      </c>
      <c r="T51" s="20" t="str">
        <f t="shared" si="2"/>
        <v/>
      </c>
      <c r="X51" s="23" t="str">
        <f t="shared" si="3"/>
        <v/>
      </c>
      <c r="Z51" s="59" t="str">
        <f t="shared" si="4"/>
        <v/>
      </c>
      <c r="AA51" s="60" t="str">
        <f>IF($B51="", "", IF(COUNTIF('Intro &amp; Setup'!$AY$23:$AY$38, $B51)&gt;0, "BH", TEXT($B51, "ddd")))</f>
        <v/>
      </c>
      <c r="AB51" s="61" t="str">
        <f t="shared" si="5"/>
        <v/>
      </c>
      <c r="AD51" s="23" t="str">
        <f t="shared" si="6"/>
        <v/>
      </c>
      <c r="AE51" s="23" t="str">
        <f t="shared" si="7"/>
        <v/>
      </c>
      <c r="AG51" s="23" t="str">
        <f t="shared" si="8"/>
        <v/>
      </c>
    </row>
    <row r="52" spans="1:33" x14ac:dyDescent="0.25">
      <c r="A52" s="5"/>
      <c r="B52" s="115"/>
      <c r="C52" s="116"/>
      <c r="D52" s="117"/>
      <c r="E52" s="118"/>
      <c r="F52" s="118"/>
      <c r="G52" s="119"/>
      <c r="H52" s="120"/>
      <c r="I52" s="120"/>
      <c r="J52" s="121"/>
      <c r="K52" s="5"/>
      <c r="L52" s="133" t="str">
        <f t="shared" si="0"/>
        <v/>
      </c>
      <c r="M52" s="5"/>
      <c r="N52" s="23" t="str">
        <f>IF($L52="", "", COUNTIF($L$11:$L$2510, "&gt;"&amp;$L52)+1+COUNTIF($L$11:$L52, $L52)-1)</f>
        <v/>
      </c>
      <c r="O52" s="5"/>
      <c r="R52" s="23" t="str">
        <f t="shared" si="1"/>
        <v/>
      </c>
      <c r="T52" s="20" t="str">
        <f t="shared" si="2"/>
        <v/>
      </c>
      <c r="X52" s="23" t="str">
        <f t="shared" si="3"/>
        <v/>
      </c>
      <c r="Z52" s="59" t="str">
        <f t="shared" si="4"/>
        <v/>
      </c>
      <c r="AA52" s="60" t="str">
        <f>IF($B52="", "", IF(COUNTIF('Intro &amp; Setup'!$AY$23:$AY$38, $B52)&gt;0, "BH", TEXT($B52, "ddd")))</f>
        <v/>
      </c>
      <c r="AB52" s="61" t="str">
        <f t="shared" si="5"/>
        <v/>
      </c>
      <c r="AD52" s="23" t="str">
        <f t="shared" si="6"/>
        <v/>
      </c>
      <c r="AE52" s="23" t="str">
        <f t="shared" si="7"/>
        <v/>
      </c>
      <c r="AG52" s="23" t="str">
        <f t="shared" si="8"/>
        <v/>
      </c>
    </row>
    <row r="53" spans="1:33" x14ac:dyDescent="0.25">
      <c r="A53" s="5"/>
      <c r="B53" s="115"/>
      <c r="C53" s="116"/>
      <c r="D53" s="117"/>
      <c r="E53" s="118"/>
      <c r="F53" s="118"/>
      <c r="G53" s="119"/>
      <c r="H53" s="120"/>
      <c r="I53" s="120"/>
      <c r="J53" s="121"/>
      <c r="K53" s="5"/>
      <c r="L53" s="133" t="str">
        <f t="shared" si="0"/>
        <v/>
      </c>
      <c r="M53" s="5"/>
      <c r="N53" s="23" t="str">
        <f>IF($L53="", "", COUNTIF($L$11:$L$2510, "&gt;"&amp;$L53)+1+COUNTIF($L$11:$L53, $L53)-1)</f>
        <v/>
      </c>
      <c r="O53" s="5"/>
      <c r="R53" s="23" t="str">
        <f t="shared" si="1"/>
        <v/>
      </c>
      <c r="T53" s="20" t="str">
        <f t="shared" si="2"/>
        <v/>
      </c>
      <c r="X53" s="23" t="str">
        <f t="shared" si="3"/>
        <v/>
      </c>
      <c r="Z53" s="59" t="str">
        <f t="shared" si="4"/>
        <v/>
      </c>
      <c r="AA53" s="60" t="str">
        <f>IF($B53="", "", IF(COUNTIF('Intro &amp; Setup'!$AY$23:$AY$38, $B53)&gt;0, "BH", TEXT($B53, "ddd")))</f>
        <v/>
      </c>
      <c r="AB53" s="61" t="str">
        <f t="shared" si="5"/>
        <v/>
      </c>
      <c r="AD53" s="23" t="str">
        <f t="shared" si="6"/>
        <v/>
      </c>
      <c r="AE53" s="23" t="str">
        <f t="shared" si="7"/>
        <v/>
      </c>
      <c r="AG53" s="23" t="str">
        <f t="shared" si="8"/>
        <v/>
      </c>
    </row>
    <row r="54" spans="1:33" x14ac:dyDescent="0.25">
      <c r="A54" s="5"/>
      <c r="B54" s="115"/>
      <c r="C54" s="116"/>
      <c r="D54" s="117"/>
      <c r="E54" s="118"/>
      <c r="F54" s="118"/>
      <c r="G54" s="119"/>
      <c r="H54" s="120"/>
      <c r="I54" s="120"/>
      <c r="J54" s="121"/>
      <c r="K54" s="5"/>
      <c r="L54" s="133" t="str">
        <f t="shared" si="0"/>
        <v/>
      </c>
      <c r="M54" s="5"/>
      <c r="N54" s="23" t="str">
        <f>IF($L54="", "", COUNTIF($L$11:$L$2510, "&gt;"&amp;$L54)+1+COUNTIF($L$11:$L54, $L54)-1)</f>
        <v/>
      </c>
      <c r="O54" s="5"/>
      <c r="R54" s="23" t="str">
        <f t="shared" si="1"/>
        <v/>
      </c>
      <c r="T54" s="20" t="str">
        <f t="shared" si="2"/>
        <v/>
      </c>
      <c r="X54" s="23" t="str">
        <f t="shared" si="3"/>
        <v/>
      </c>
      <c r="Z54" s="59" t="str">
        <f t="shared" si="4"/>
        <v/>
      </c>
      <c r="AA54" s="60" t="str">
        <f>IF($B54="", "", IF(COUNTIF('Intro &amp; Setup'!$AY$23:$AY$38, $B54)&gt;0, "BH", TEXT($B54, "ddd")))</f>
        <v/>
      </c>
      <c r="AB54" s="61" t="str">
        <f t="shared" si="5"/>
        <v/>
      </c>
      <c r="AD54" s="23" t="str">
        <f t="shared" si="6"/>
        <v/>
      </c>
      <c r="AE54" s="23" t="str">
        <f t="shared" si="7"/>
        <v/>
      </c>
      <c r="AG54" s="23" t="str">
        <f t="shared" si="8"/>
        <v/>
      </c>
    </row>
    <row r="55" spans="1:33" x14ac:dyDescent="0.25">
      <c r="A55" s="5"/>
      <c r="B55" s="115"/>
      <c r="C55" s="116"/>
      <c r="D55" s="117"/>
      <c r="E55" s="118"/>
      <c r="F55" s="118"/>
      <c r="G55" s="119"/>
      <c r="H55" s="120"/>
      <c r="I55" s="120"/>
      <c r="J55" s="121"/>
      <c r="K55" s="5"/>
      <c r="L55" s="133" t="str">
        <f t="shared" si="0"/>
        <v/>
      </c>
      <c r="M55" s="5"/>
      <c r="N55" s="23" t="str">
        <f>IF($L55="", "", COUNTIF($L$11:$L$2510, "&gt;"&amp;$L55)+1+COUNTIF($L$11:$L55, $L55)-1)</f>
        <v/>
      </c>
      <c r="O55" s="5"/>
      <c r="R55" s="23" t="str">
        <f t="shared" si="1"/>
        <v/>
      </c>
      <c r="T55" s="20" t="str">
        <f t="shared" si="2"/>
        <v/>
      </c>
      <c r="X55" s="23" t="str">
        <f t="shared" si="3"/>
        <v/>
      </c>
      <c r="Z55" s="59" t="str">
        <f t="shared" si="4"/>
        <v/>
      </c>
      <c r="AA55" s="60" t="str">
        <f>IF($B55="", "", IF(COUNTIF('Intro &amp; Setup'!$AY$23:$AY$38, $B55)&gt;0, "BH", TEXT($B55, "ddd")))</f>
        <v/>
      </c>
      <c r="AB55" s="61" t="str">
        <f t="shared" si="5"/>
        <v/>
      </c>
      <c r="AD55" s="23" t="str">
        <f t="shared" si="6"/>
        <v/>
      </c>
      <c r="AE55" s="23" t="str">
        <f t="shared" si="7"/>
        <v/>
      </c>
      <c r="AG55" s="23" t="str">
        <f t="shared" si="8"/>
        <v/>
      </c>
    </row>
    <row r="56" spans="1:33" x14ac:dyDescent="0.25">
      <c r="A56" s="5"/>
      <c r="B56" s="115"/>
      <c r="C56" s="116"/>
      <c r="D56" s="117"/>
      <c r="E56" s="118"/>
      <c r="F56" s="118"/>
      <c r="G56" s="119"/>
      <c r="H56" s="120"/>
      <c r="I56" s="120"/>
      <c r="J56" s="121"/>
      <c r="K56" s="5"/>
      <c r="L56" s="133" t="str">
        <f t="shared" si="0"/>
        <v/>
      </c>
      <c r="M56" s="5"/>
      <c r="N56" s="23" t="str">
        <f>IF($L56="", "", COUNTIF($L$11:$L$2510, "&gt;"&amp;$L56)+1+COUNTIF($L$11:$L56, $L56)-1)</f>
        <v/>
      </c>
      <c r="O56" s="5"/>
      <c r="R56" s="23" t="str">
        <f t="shared" si="1"/>
        <v/>
      </c>
      <c r="T56" s="20" t="str">
        <f t="shared" si="2"/>
        <v/>
      </c>
      <c r="X56" s="23" t="str">
        <f t="shared" si="3"/>
        <v/>
      </c>
      <c r="Z56" s="59" t="str">
        <f t="shared" si="4"/>
        <v/>
      </c>
      <c r="AA56" s="60" t="str">
        <f>IF($B56="", "", IF(COUNTIF('Intro &amp; Setup'!$AY$23:$AY$38, $B56)&gt;0, "BH", TEXT($B56, "ddd")))</f>
        <v/>
      </c>
      <c r="AB56" s="61" t="str">
        <f t="shared" si="5"/>
        <v/>
      </c>
      <c r="AD56" s="23" t="str">
        <f t="shared" si="6"/>
        <v/>
      </c>
      <c r="AE56" s="23" t="str">
        <f t="shared" si="7"/>
        <v/>
      </c>
      <c r="AG56" s="23" t="str">
        <f t="shared" si="8"/>
        <v/>
      </c>
    </row>
    <row r="57" spans="1:33" x14ac:dyDescent="0.25">
      <c r="A57" s="5"/>
      <c r="B57" s="115"/>
      <c r="C57" s="116"/>
      <c r="D57" s="117"/>
      <c r="E57" s="118"/>
      <c r="F57" s="118"/>
      <c r="G57" s="119"/>
      <c r="H57" s="120"/>
      <c r="I57" s="120"/>
      <c r="J57" s="121"/>
      <c r="K57" s="5"/>
      <c r="L57" s="133" t="str">
        <f t="shared" si="0"/>
        <v/>
      </c>
      <c r="M57" s="5"/>
      <c r="N57" s="23" t="str">
        <f>IF($L57="", "", COUNTIF($L$11:$L$2510, "&gt;"&amp;$L57)+1+COUNTIF($L$11:$L57, $L57)-1)</f>
        <v/>
      </c>
      <c r="O57" s="5"/>
      <c r="R57" s="23" t="str">
        <f t="shared" si="1"/>
        <v/>
      </c>
      <c r="T57" s="20" t="str">
        <f t="shared" si="2"/>
        <v/>
      </c>
      <c r="X57" s="23" t="str">
        <f t="shared" si="3"/>
        <v/>
      </c>
      <c r="Z57" s="59" t="str">
        <f t="shared" si="4"/>
        <v/>
      </c>
      <c r="AA57" s="60" t="str">
        <f>IF($B57="", "", IF(COUNTIF('Intro &amp; Setup'!$AY$23:$AY$38, $B57)&gt;0, "BH", TEXT($B57, "ddd")))</f>
        <v/>
      </c>
      <c r="AB57" s="61" t="str">
        <f t="shared" si="5"/>
        <v/>
      </c>
      <c r="AD57" s="23" t="str">
        <f t="shared" si="6"/>
        <v/>
      </c>
      <c r="AE57" s="23" t="str">
        <f t="shared" si="7"/>
        <v/>
      </c>
      <c r="AG57" s="23" t="str">
        <f t="shared" si="8"/>
        <v/>
      </c>
    </row>
    <row r="58" spans="1:33" x14ac:dyDescent="0.25">
      <c r="A58" s="5"/>
      <c r="B58" s="115"/>
      <c r="C58" s="116"/>
      <c r="D58" s="117"/>
      <c r="E58" s="118"/>
      <c r="F58" s="118"/>
      <c r="G58" s="119"/>
      <c r="H58" s="120"/>
      <c r="I58" s="120"/>
      <c r="J58" s="121"/>
      <c r="K58" s="5"/>
      <c r="L58" s="133" t="str">
        <f t="shared" si="0"/>
        <v/>
      </c>
      <c r="M58" s="5"/>
      <c r="N58" s="23" t="str">
        <f>IF($L58="", "", COUNTIF($L$11:$L$2510, "&gt;"&amp;$L58)+1+COUNTIF($L$11:$L58, $L58)-1)</f>
        <v/>
      </c>
      <c r="O58" s="5"/>
      <c r="R58" s="23" t="str">
        <f t="shared" si="1"/>
        <v/>
      </c>
      <c r="T58" s="20" t="str">
        <f t="shared" si="2"/>
        <v/>
      </c>
      <c r="X58" s="23" t="str">
        <f t="shared" si="3"/>
        <v/>
      </c>
      <c r="Z58" s="59" t="str">
        <f t="shared" si="4"/>
        <v/>
      </c>
      <c r="AA58" s="60" t="str">
        <f>IF($B58="", "", IF(COUNTIF('Intro &amp; Setup'!$AY$23:$AY$38, $B58)&gt;0, "BH", TEXT($B58, "ddd")))</f>
        <v/>
      </c>
      <c r="AB58" s="61" t="str">
        <f t="shared" si="5"/>
        <v/>
      </c>
      <c r="AD58" s="23" t="str">
        <f t="shared" si="6"/>
        <v/>
      </c>
      <c r="AE58" s="23" t="str">
        <f t="shared" si="7"/>
        <v/>
      </c>
      <c r="AG58" s="23" t="str">
        <f t="shared" si="8"/>
        <v/>
      </c>
    </row>
    <row r="59" spans="1:33" x14ac:dyDescent="0.25">
      <c r="A59" s="5"/>
      <c r="B59" s="115"/>
      <c r="C59" s="116"/>
      <c r="D59" s="117"/>
      <c r="E59" s="118"/>
      <c r="F59" s="118"/>
      <c r="G59" s="119"/>
      <c r="H59" s="120"/>
      <c r="I59" s="120"/>
      <c r="J59" s="121"/>
      <c r="K59" s="5"/>
      <c r="L59" s="133" t="str">
        <f t="shared" si="0"/>
        <v/>
      </c>
      <c r="M59" s="5"/>
      <c r="N59" s="23" t="str">
        <f>IF($L59="", "", COUNTIF($L$11:$L$2510, "&gt;"&amp;$L59)+1+COUNTIF($L$11:$L59, $L59)-1)</f>
        <v/>
      </c>
      <c r="O59" s="5"/>
      <c r="R59" s="23" t="str">
        <f t="shared" si="1"/>
        <v/>
      </c>
      <c r="T59" s="20" t="str">
        <f t="shared" si="2"/>
        <v/>
      </c>
      <c r="X59" s="23" t="str">
        <f t="shared" si="3"/>
        <v/>
      </c>
      <c r="Z59" s="59" t="str">
        <f t="shared" si="4"/>
        <v/>
      </c>
      <c r="AA59" s="60" t="str">
        <f>IF($B59="", "", IF(COUNTIF('Intro &amp; Setup'!$AY$23:$AY$38, $B59)&gt;0, "BH", TEXT($B59, "ddd")))</f>
        <v/>
      </c>
      <c r="AB59" s="61" t="str">
        <f t="shared" si="5"/>
        <v/>
      </c>
      <c r="AD59" s="23" t="str">
        <f t="shared" si="6"/>
        <v/>
      </c>
      <c r="AE59" s="23" t="str">
        <f t="shared" si="7"/>
        <v/>
      </c>
      <c r="AG59" s="23" t="str">
        <f t="shared" si="8"/>
        <v/>
      </c>
    </row>
    <row r="60" spans="1:33" x14ac:dyDescent="0.25">
      <c r="A60" s="5"/>
      <c r="B60" s="115"/>
      <c r="C60" s="116"/>
      <c r="D60" s="117"/>
      <c r="E60" s="118"/>
      <c r="F60" s="118"/>
      <c r="G60" s="119"/>
      <c r="H60" s="120"/>
      <c r="I60" s="120"/>
      <c r="J60" s="121"/>
      <c r="K60" s="5"/>
      <c r="L60" s="133" t="str">
        <f t="shared" si="0"/>
        <v/>
      </c>
      <c r="M60" s="5"/>
      <c r="N60" s="23" t="str">
        <f>IF($L60="", "", COUNTIF($L$11:$L$2510, "&gt;"&amp;$L60)+1+COUNTIF($L$11:$L60, $L60)-1)</f>
        <v/>
      </c>
      <c r="O60" s="5"/>
      <c r="R60" s="23" t="str">
        <f t="shared" si="1"/>
        <v/>
      </c>
      <c r="T60" s="20" t="str">
        <f t="shared" si="2"/>
        <v/>
      </c>
      <c r="X60" s="23" t="str">
        <f t="shared" si="3"/>
        <v/>
      </c>
      <c r="Z60" s="59" t="str">
        <f t="shared" si="4"/>
        <v/>
      </c>
      <c r="AA60" s="60" t="str">
        <f>IF($B60="", "", IF(COUNTIF('Intro &amp; Setup'!$AY$23:$AY$38, $B60)&gt;0, "BH", TEXT($B60, "ddd")))</f>
        <v/>
      </c>
      <c r="AB60" s="61" t="str">
        <f t="shared" si="5"/>
        <v/>
      </c>
      <c r="AD60" s="23" t="str">
        <f t="shared" si="6"/>
        <v/>
      </c>
      <c r="AE60" s="23" t="str">
        <f t="shared" si="7"/>
        <v/>
      </c>
      <c r="AG60" s="23" t="str">
        <f t="shared" si="8"/>
        <v/>
      </c>
    </row>
    <row r="61" spans="1:33" x14ac:dyDescent="0.25">
      <c r="A61" s="5"/>
      <c r="B61" s="115"/>
      <c r="C61" s="116"/>
      <c r="D61" s="117"/>
      <c r="E61" s="118"/>
      <c r="F61" s="118"/>
      <c r="G61" s="119"/>
      <c r="H61" s="120"/>
      <c r="I61" s="120"/>
      <c r="J61" s="121"/>
      <c r="K61" s="5"/>
      <c r="L61" s="133" t="str">
        <f t="shared" si="0"/>
        <v/>
      </c>
      <c r="M61" s="5"/>
      <c r="N61" s="23" t="str">
        <f>IF($L61="", "", COUNTIF($L$11:$L$2510, "&gt;"&amp;$L61)+1+COUNTIF($L$11:$L61, $L61)-1)</f>
        <v/>
      </c>
      <c r="O61" s="5"/>
      <c r="R61" s="23" t="str">
        <f t="shared" si="1"/>
        <v/>
      </c>
      <c r="T61" s="20" t="str">
        <f t="shared" si="2"/>
        <v/>
      </c>
      <c r="X61" s="23" t="str">
        <f t="shared" si="3"/>
        <v/>
      </c>
      <c r="Z61" s="59" t="str">
        <f t="shared" si="4"/>
        <v/>
      </c>
      <c r="AA61" s="60" t="str">
        <f>IF($B61="", "", IF(COUNTIF('Intro &amp; Setup'!$AY$23:$AY$38, $B61)&gt;0, "BH", TEXT($B61, "ddd")))</f>
        <v/>
      </c>
      <c r="AB61" s="61" t="str">
        <f t="shared" si="5"/>
        <v/>
      </c>
      <c r="AD61" s="23" t="str">
        <f t="shared" si="6"/>
        <v/>
      </c>
      <c r="AE61" s="23" t="str">
        <f t="shared" si="7"/>
        <v/>
      </c>
      <c r="AG61" s="23" t="str">
        <f t="shared" si="8"/>
        <v/>
      </c>
    </row>
    <row r="62" spans="1:33" x14ac:dyDescent="0.25">
      <c r="A62" s="5"/>
      <c r="B62" s="115"/>
      <c r="C62" s="116"/>
      <c r="D62" s="117"/>
      <c r="E62" s="118"/>
      <c r="F62" s="118"/>
      <c r="G62" s="119"/>
      <c r="H62" s="120"/>
      <c r="I62" s="120"/>
      <c r="J62" s="121"/>
      <c r="K62" s="5"/>
      <c r="L62" s="133" t="str">
        <f t="shared" si="0"/>
        <v/>
      </c>
      <c r="M62" s="5"/>
      <c r="N62" s="23" t="str">
        <f>IF($L62="", "", COUNTIF($L$11:$L$2510, "&gt;"&amp;$L62)+1+COUNTIF($L$11:$L62, $L62)-1)</f>
        <v/>
      </c>
      <c r="O62" s="5"/>
      <c r="R62" s="23" t="str">
        <f t="shared" si="1"/>
        <v/>
      </c>
      <c r="T62" s="20" t="str">
        <f t="shared" si="2"/>
        <v/>
      </c>
      <c r="X62" s="23" t="str">
        <f t="shared" si="3"/>
        <v/>
      </c>
      <c r="Z62" s="59" t="str">
        <f t="shared" si="4"/>
        <v/>
      </c>
      <c r="AA62" s="60" t="str">
        <f>IF($B62="", "", IF(COUNTIF('Intro &amp; Setup'!$AY$23:$AY$38, $B62)&gt;0, "BH", TEXT($B62, "ddd")))</f>
        <v/>
      </c>
      <c r="AB62" s="61" t="str">
        <f t="shared" si="5"/>
        <v/>
      </c>
      <c r="AD62" s="23" t="str">
        <f t="shared" si="6"/>
        <v/>
      </c>
      <c r="AE62" s="23" t="str">
        <f t="shared" si="7"/>
        <v/>
      </c>
      <c r="AG62" s="23" t="str">
        <f t="shared" si="8"/>
        <v/>
      </c>
    </row>
    <row r="63" spans="1:33" x14ac:dyDescent="0.25">
      <c r="A63" s="5"/>
      <c r="B63" s="115"/>
      <c r="C63" s="116"/>
      <c r="D63" s="117"/>
      <c r="E63" s="118"/>
      <c r="F63" s="118"/>
      <c r="G63" s="119"/>
      <c r="H63" s="120"/>
      <c r="I63" s="120"/>
      <c r="J63" s="121"/>
      <c r="K63" s="5"/>
      <c r="L63" s="133" t="str">
        <f t="shared" si="0"/>
        <v/>
      </c>
      <c r="M63" s="5"/>
      <c r="N63" s="23" t="str">
        <f>IF($L63="", "", COUNTIF($L$11:$L$2510, "&gt;"&amp;$L63)+1+COUNTIF($L$11:$L63, $L63)-1)</f>
        <v/>
      </c>
      <c r="O63" s="5"/>
      <c r="R63" s="23" t="str">
        <f t="shared" si="1"/>
        <v/>
      </c>
      <c r="T63" s="20" t="str">
        <f t="shared" si="2"/>
        <v/>
      </c>
      <c r="X63" s="23" t="str">
        <f t="shared" si="3"/>
        <v/>
      </c>
      <c r="Z63" s="59" t="str">
        <f t="shared" si="4"/>
        <v/>
      </c>
      <c r="AA63" s="60" t="str">
        <f>IF($B63="", "", IF(COUNTIF('Intro &amp; Setup'!$AY$23:$AY$38, $B63)&gt;0, "BH", TEXT($B63, "ddd")))</f>
        <v/>
      </c>
      <c r="AB63" s="61" t="str">
        <f t="shared" si="5"/>
        <v/>
      </c>
      <c r="AD63" s="23" t="str">
        <f t="shared" si="6"/>
        <v/>
      </c>
      <c r="AE63" s="23" t="str">
        <f t="shared" si="7"/>
        <v/>
      </c>
      <c r="AG63" s="23" t="str">
        <f t="shared" si="8"/>
        <v/>
      </c>
    </row>
    <row r="64" spans="1:33" x14ac:dyDescent="0.25">
      <c r="A64" s="5"/>
      <c r="B64" s="115"/>
      <c r="C64" s="116"/>
      <c r="D64" s="117"/>
      <c r="E64" s="118"/>
      <c r="F64" s="118"/>
      <c r="G64" s="119"/>
      <c r="H64" s="120"/>
      <c r="I64" s="120"/>
      <c r="J64" s="121"/>
      <c r="K64" s="5"/>
      <c r="L64" s="133" t="str">
        <f t="shared" si="0"/>
        <v/>
      </c>
      <c r="M64" s="5"/>
      <c r="N64" s="23" t="str">
        <f>IF($L64="", "", COUNTIF($L$11:$L$2510, "&gt;"&amp;$L64)+1+COUNTIF($L$11:$L64, $L64)-1)</f>
        <v/>
      </c>
      <c r="O64" s="5"/>
      <c r="R64" s="23" t="str">
        <f t="shared" si="1"/>
        <v/>
      </c>
      <c r="T64" s="20" t="str">
        <f t="shared" si="2"/>
        <v/>
      </c>
      <c r="X64" s="23" t="str">
        <f t="shared" si="3"/>
        <v/>
      </c>
      <c r="Z64" s="59" t="str">
        <f t="shared" si="4"/>
        <v/>
      </c>
      <c r="AA64" s="60" t="str">
        <f>IF($B64="", "", IF(COUNTIF('Intro &amp; Setup'!$AY$23:$AY$38, $B64)&gt;0, "BH", TEXT($B64, "ddd")))</f>
        <v/>
      </c>
      <c r="AB64" s="61" t="str">
        <f t="shared" si="5"/>
        <v/>
      </c>
      <c r="AD64" s="23" t="str">
        <f t="shared" si="6"/>
        <v/>
      </c>
      <c r="AE64" s="23" t="str">
        <f t="shared" si="7"/>
        <v/>
      </c>
      <c r="AG64" s="23" t="str">
        <f t="shared" si="8"/>
        <v/>
      </c>
    </row>
    <row r="65" spans="1:33" x14ac:dyDescent="0.25">
      <c r="A65" s="5"/>
      <c r="B65" s="115"/>
      <c r="C65" s="116"/>
      <c r="D65" s="117"/>
      <c r="E65" s="118"/>
      <c r="F65" s="118"/>
      <c r="G65" s="119"/>
      <c r="H65" s="120"/>
      <c r="I65" s="120"/>
      <c r="J65" s="121"/>
      <c r="K65" s="5"/>
      <c r="L65" s="133" t="str">
        <f t="shared" si="0"/>
        <v/>
      </c>
      <c r="M65" s="5"/>
      <c r="N65" s="23" t="str">
        <f>IF($L65="", "", COUNTIF($L$11:$L$2510, "&gt;"&amp;$L65)+1+COUNTIF($L$11:$L65, $L65)-1)</f>
        <v/>
      </c>
      <c r="O65" s="5"/>
      <c r="R65" s="23" t="str">
        <f t="shared" si="1"/>
        <v/>
      </c>
      <c r="T65" s="20" t="str">
        <f t="shared" si="2"/>
        <v/>
      </c>
      <c r="X65" s="23" t="str">
        <f t="shared" si="3"/>
        <v/>
      </c>
      <c r="Z65" s="59" t="str">
        <f t="shared" si="4"/>
        <v/>
      </c>
      <c r="AA65" s="60" t="str">
        <f>IF($B65="", "", IF(COUNTIF('Intro &amp; Setup'!$AY$23:$AY$38, $B65)&gt;0, "BH", TEXT($B65, "ddd")))</f>
        <v/>
      </c>
      <c r="AB65" s="61" t="str">
        <f t="shared" si="5"/>
        <v/>
      </c>
      <c r="AD65" s="23" t="str">
        <f t="shared" si="6"/>
        <v/>
      </c>
      <c r="AE65" s="23" t="str">
        <f t="shared" si="7"/>
        <v/>
      </c>
      <c r="AG65" s="23" t="str">
        <f t="shared" si="8"/>
        <v/>
      </c>
    </row>
    <row r="66" spans="1:33" x14ac:dyDescent="0.25">
      <c r="A66" s="5"/>
      <c r="B66" s="115"/>
      <c r="C66" s="116"/>
      <c r="D66" s="117"/>
      <c r="E66" s="118"/>
      <c r="F66" s="118"/>
      <c r="G66" s="119"/>
      <c r="H66" s="120"/>
      <c r="I66" s="120"/>
      <c r="J66" s="121"/>
      <c r="K66" s="5"/>
      <c r="L66" s="133" t="str">
        <f t="shared" si="0"/>
        <v/>
      </c>
      <c r="M66" s="5"/>
      <c r="N66" s="23" t="str">
        <f>IF($L66="", "", COUNTIF($L$11:$L$2510, "&gt;"&amp;$L66)+1+COUNTIF($L$11:$L66, $L66)-1)</f>
        <v/>
      </c>
      <c r="O66" s="5"/>
      <c r="R66" s="23" t="str">
        <f t="shared" si="1"/>
        <v/>
      </c>
      <c r="T66" s="20" t="str">
        <f t="shared" si="2"/>
        <v/>
      </c>
      <c r="X66" s="23" t="str">
        <f t="shared" si="3"/>
        <v/>
      </c>
      <c r="Z66" s="59" t="str">
        <f t="shared" si="4"/>
        <v/>
      </c>
      <c r="AA66" s="60" t="str">
        <f>IF($B66="", "", IF(COUNTIF('Intro &amp; Setup'!$AY$23:$AY$38, $B66)&gt;0, "BH", TEXT($B66, "ddd")))</f>
        <v/>
      </c>
      <c r="AB66" s="61" t="str">
        <f t="shared" si="5"/>
        <v/>
      </c>
      <c r="AD66" s="23" t="str">
        <f t="shared" si="6"/>
        <v/>
      </c>
      <c r="AE66" s="23" t="str">
        <f t="shared" si="7"/>
        <v/>
      </c>
      <c r="AG66" s="23" t="str">
        <f t="shared" si="8"/>
        <v/>
      </c>
    </row>
    <row r="67" spans="1:33" x14ac:dyDescent="0.25">
      <c r="A67" s="5"/>
      <c r="B67" s="115"/>
      <c r="C67" s="116"/>
      <c r="D67" s="117"/>
      <c r="E67" s="118"/>
      <c r="F67" s="118"/>
      <c r="G67" s="119"/>
      <c r="H67" s="120"/>
      <c r="I67" s="120"/>
      <c r="J67" s="121"/>
      <c r="K67" s="5"/>
      <c r="L67" s="133" t="str">
        <f t="shared" si="0"/>
        <v/>
      </c>
      <c r="M67" s="5"/>
      <c r="N67" s="23" t="str">
        <f>IF($L67="", "", COUNTIF($L$11:$L$2510, "&gt;"&amp;$L67)+1+COUNTIF($L$11:$L67, $L67)-1)</f>
        <v/>
      </c>
      <c r="O67" s="5"/>
      <c r="R67" s="23" t="str">
        <f t="shared" si="1"/>
        <v/>
      </c>
      <c r="T67" s="20" t="str">
        <f t="shared" si="2"/>
        <v/>
      </c>
      <c r="X67" s="23" t="str">
        <f t="shared" si="3"/>
        <v/>
      </c>
      <c r="Z67" s="59" t="str">
        <f t="shared" si="4"/>
        <v/>
      </c>
      <c r="AA67" s="60" t="str">
        <f>IF($B67="", "", IF(COUNTIF('Intro &amp; Setup'!$AY$23:$AY$38, $B67)&gt;0, "BH", TEXT($B67, "ddd")))</f>
        <v/>
      </c>
      <c r="AB67" s="61" t="str">
        <f t="shared" si="5"/>
        <v/>
      </c>
      <c r="AD67" s="23" t="str">
        <f t="shared" si="6"/>
        <v/>
      </c>
      <c r="AE67" s="23" t="str">
        <f t="shared" si="7"/>
        <v/>
      </c>
      <c r="AG67" s="23" t="str">
        <f t="shared" si="8"/>
        <v/>
      </c>
    </row>
    <row r="68" spans="1:33" x14ac:dyDescent="0.25">
      <c r="A68" s="5"/>
      <c r="B68" s="115"/>
      <c r="C68" s="116"/>
      <c r="D68" s="117"/>
      <c r="E68" s="118"/>
      <c r="F68" s="118"/>
      <c r="G68" s="119"/>
      <c r="H68" s="120"/>
      <c r="I68" s="120"/>
      <c r="J68" s="121"/>
      <c r="K68" s="5"/>
      <c r="L68" s="133" t="str">
        <f t="shared" si="0"/>
        <v/>
      </c>
      <c r="M68" s="5"/>
      <c r="N68" s="23" t="str">
        <f>IF($L68="", "", COUNTIF($L$11:$L$2510, "&gt;"&amp;$L68)+1+COUNTIF($L$11:$L68, $L68)-1)</f>
        <v/>
      </c>
      <c r="O68" s="5"/>
      <c r="R68" s="23" t="str">
        <f t="shared" si="1"/>
        <v/>
      </c>
      <c r="T68" s="20" t="str">
        <f t="shared" si="2"/>
        <v/>
      </c>
      <c r="X68" s="23" t="str">
        <f t="shared" si="3"/>
        <v/>
      </c>
      <c r="Z68" s="59" t="str">
        <f t="shared" si="4"/>
        <v/>
      </c>
      <c r="AA68" s="60" t="str">
        <f>IF($B68="", "", IF(COUNTIF('Intro &amp; Setup'!$AY$23:$AY$38, $B68)&gt;0, "BH", TEXT($B68, "ddd")))</f>
        <v/>
      </c>
      <c r="AB68" s="61" t="str">
        <f t="shared" si="5"/>
        <v/>
      </c>
      <c r="AD68" s="23" t="str">
        <f t="shared" si="6"/>
        <v/>
      </c>
      <c r="AE68" s="23" t="str">
        <f t="shared" si="7"/>
        <v/>
      </c>
      <c r="AG68" s="23" t="str">
        <f t="shared" si="8"/>
        <v/>
      </c>
    </row>
    <row r="69" spans="1:33" x14ac:dyDescent="0.25">
      <c r="A69" s="5"/>
      <c r="B69" s="115"/>
      <c r="C69" s="116"/>
      <c r="D69" s="117"/>
      <c r="E69" s="118"/>
      <c r="F69" s="118"/>
      <c r="G69" s="119"/>
      <c r="H69" s="120"/>
      <c r="I69" s="120"/>
      <c r="J69" s="121"/>
      <c r="K69" s="5"/>
      <c r="L69" s="133" t="str">
        <f t="shared" si="0"/>
        <v/>
      </c>
      <c r="M69" s="5"/>
      <c r="N69" s="23" t="str">
        <f>IF($L69="", "", COUNTIF($L$11:$L$2510, "&gt;"&amp;$L69)+1+COUNTIF($L$11:$L69, $L69)-1)</f>
        <v/>
      </c>
      <c r="O69" s="5"/>
      <c r="R69" s="23" t="str">
        <f t="shared" si="1"/>
        <v/>
      </c>
      <c r="T69" s="20" t="str">
        <f t="shared" si="2"/>
        <v/>
      </c>
      <c r="X69" s="23" t="str">
        <f t="shared" si="3"/>
        <v/>
      </c>
      <c r="Z69" s="59" t="str">
        <f t="shared" si="4"/>
        <v/>
      </c>
      <c r="AA69" s="60" t="str">
        <f>IF($B69="", "", IF(COUNTIF('Intro &amp; Setup'!$AY$23:$AY$38, $B69)&gt;0, "BH", TEXT($B69, "ddd")))</f>
        <v/>
      </c>
      <c r="AB69" s="61" t="str">
        <f t="shared" si="5"/>
        <v/>
      </c>
      <c r="AD69" s="23" t="str">
        <f t="shared" si="6"/>
        <v/>
      </c>
      <c r="AE69" s="23" t="str">
        <f t="shared" si="7"/>
        <v/>
      </c>
      <c r="AG69" s="23" t="str">
        <f t="shared" si="8"/>
        <v/>
      </c>
    </row>
    <row r="70" spans="1:33" x14ac:dyDescent="0.25">
      <c r="A70" s="5"/>
      <c r="B70" s="115"/>
      <c r="C70" s="116"/>
      <c r="D70" s="117"/>
      <c r="E70" s="118"/>
      <c r="F70" s="118"/>
      <c r="G70" s="119"/>
      <c r="H70" s="120"/>
      <c r="I70" s="120"/>
      <c r="J70" s="121"/>
      <c r="K70" s="5"/>
      <c r="L70" s="133" t="str">
        <f t="shared" si="0"/>
        <v/>
      </c>
      <c r="M70" s="5"/>
      <c r="N70" s="23" t="str">
        <f>IF($L70="", "", COUNTIF($L$11:$L$2510, "&gt;"&amp;$L70)+1+COUNTIF($L$11:$L70, $L70)-1)</f>
        <v/>
      </c>
      <c r="O70" s="5"/>
      <c r="R70" s="23" t="str">
        <f t="shared" si="1"/>
        <v/>
      </c>
      <c r="T70" s="20" t="str">
        <f t="shared" si="2"/>
        <v/>
      </c>
      <c r="X70" s="23" t="str">
        <f t="shared" si="3"/>
        <v/>
      </c>
      <c r="Z70" s="59" t="str">
        <f t="shared" si="4"/>
        <v/>
      </c>
      <c r="AA70" s="60" t="str">
        <f>IF($B70="", "", IF(COUNTIF('Intro &amp; Setup'!$AY$23:$AY$38, $B70)&gt;0, "BH", TEXT($B70, "ddd")))</f>
        <v/>
      </c>
      <c r="AB70" s="61" t="str">
        <f t="shared" si="5"/>
        <v/>
      </c>
      <c r="AD70" s="23" t="str">
        <f t="shared" si="6"/>
        <v/>
      </c>
      <c r="AE70" s="23" t="str">
        <f t="shared" si="7"/>
        <v/>
      </c>
      <c r="AG70" s="23" t="str">
        <f t="shared" si="8"/>
        <v/>
      </c>
    </row>
    <row r="71" spans="1:33" x14ac:dyDescent="0.25">
      <c r="A71" s="5"/>
      <c r="B71" s="115"/>
      <c r="C71" s="116"/>
      <c r="D71" s="117"/>
      <c r="E71" s="118"/>
      <c r="F71" s="118"/>
      <c r="G71" s="119"/>
      <c r="H71" s="120"/>
      <c r="I71" s="120"/>
      <c r="J71" s="121"/>
      <c r="K71" s="5"/>
      <c r="L71" s="133" t="str">
        <f t="shared" si="0"/>
        <v/>
      </c>
      <c r="M71" s="5"/>
      <c r="N71" s="23" t="str">
        <f>IF($L71="", "", COUNTIF($L$11:$L$2510, "&gt;"&amp;$L71)+1+COUNTIF($L$11:$L71, $L71)-1)</f>
        <v/>
      </c>
      <c r="O71" s="5"/>
      <c r="R71" s="23" t="str">
        <f t="shared" si="1"/>
        <v/>
      </c>
      <c r="T71" s="20" t="str">
        <f t="shared" si="2"/>
        <v/>
      </c>
      <c r="X71" s="23" t="str">
        <f t="shared" si="3"/>
        <v/>
      </c>
      <c r="Z71" s="59" t="str">
        <f t="shared" si="4"/>
        <v/>
      </c>
      <c r="AA71" s="60" t="str">
        <f>IF($B71="", "", IF(COUNTIF('Intro &amp; Setup'!$AY$23:$AY$38, $B71)&gt;0, "BH", TEXT($B71, "ddd")))</f>
        <v/>
      </c>
      <c r="AB71" s="61" t="str">
        <f t="shared" si="5"/>
        <v/>
      </c>
      <c r="AD71" s="23" t="str">
        <f t="shared" si="6"/>
        <v/>
      </c>
      <c r="AE71" s="23" t="str">
        <f t="shared" si="7"/>
        <v/>
      </c>
      <c r="AG71" s="23" t="str">
        <f t="shared" si="8"/>
        <v/>
      </c>
    </row>
    <row r="72" spans="1:33" x14ac:dyDescent="0.25">
      <c r="A72" s="5"/>
      <c r="B72" s="115"/>
      <c r="C72" s="116"/>
      <c r="D72" s="117"/>
      <c r="E72" s="118"/>
      <c r="F72" s="118"/>
      <c r="G72" s="119"/>
      <c r="H72" s="120"/>
      <c r="I72" s="120"/>
      <c r="J72" s="121"/>
      <c r="K72" s="5"/>
      <c r="L72" s="133" t="str">
        <f t="shared" si="0"/>
        <v/>
      </c>
      <c r="M72" s="5"/>
      <c r="N72" s="23" t="str">
        <f>IF($L72="", "", COUNTIF($L$11:$L$2510, "&gt;"&amp;$L72)+1+COUNTIF($L$11:$L72, $L72)-1)</f>
        <v/>
      </c>
      <c r="O72" s="5"/>
      <c r="R72" s="23" t="str">
        <f t="shared" si="1"/>
        <v/>
      </c>
      <c r="T72" s="20" t="str">
        <f t="shared" si="2"/>
        <v/>
      </c>
      <c r="X72" s="23" t="str">
        <f t="shared" si="3"/>
        <v/>
      </c>
      <c r="Z72" s="59" t="str">
        <f t="shared" si="4"/>
        <v/>
      </c>
      <c r="AA72" s="60" t="str">
        <f>IF($B72="", "", IF(COUNTIF('Intro &amp; Setup'!$AY$23:$AY$38, $B72)&gt;0, "BH", TEXT($B72, "ddd")))</f>
        <v/>
      </c>
      <c r="AB72" s="61" t="str">
        <f t="shared" si="5"/>
        <v/>
      </c>
      <c r="AD72" s="23" t="str">
        <f t="shared" si="6"/>
        <v/>
      </c>
      <c r="AE72" s="23" t="str">
        <f t="shared" si="7"/>
        <v/>
      </c>
      <c r="AG72" s="23" t="str">
        <f t="shared" si="8"/>
        <v/>
      </c>
    </row>
    <row r="73" spans="1:33" x14ac:dyDescent="0.25">
      <c r="A73" s="5"/>
      <c r="B73" s="115"/>
      <c r="C73" s="116"/>
      <c r="D73" s="117"/>
      <c r="E73" s="118"/>
      <c r="F73" s="118"/>
      <c r="G73" s="119"/>
      <c r="H73" s="120"/>
      <c r="I73" s="120"/>
      <c r="J73" s="121"/>
      <c r="K73" s="5"/>
      <c r="L73" s="133" t="str">
        <f t="shared" si="0"/>
        <v/>
      </c>
      <c r="M73" s="5"/>
      <c r="N73" s="23" t="str">
        <f>IF($L73="", "", COUNTIF($L$11:$L$2510, "&gt;"&amp;$L73)+1+COUNTIF($L$11:$L73, $L73)-1)</f>
        <v/>
      </c>
      <c r="O73" s="5"/>
      <c r="R73" s="23" t="str">
        <f t="shared" si="1"/>
        <v/>
      </c>
      <c r="T73" s="20" t="str">
        <f t="shared" si="2"/>
        <v/>
      </c>
      <c r="X73" s="23" t="str">
        <f t="shared" si="3"/>
        <v/>
      </c>
      <c r="Z73" s="59" t="str">
        <f t="shared" si="4"/>
        <v/>
      </c>
      <c r="AA73" s="60" t="str">
        <f>IF($B73="", "", IF(COUNTIF('Intro &amp; Setup'!$AY$23:$AY$38, $B73)&gt;0, "BH", TEXT($B73, "ddd")))</f>
        <v/>
      </c>
      <c r="AB73" s="61" t="str">
        <f t="shared" si="5"/>
        <v/>
      </c>
      <c r="AD73" s="23" t="str">
        <f t="shared" si="6"/>
        <v/>
      </c>
      <c r="AE73" s="23" t="str">
        <f t="shared" si="7"/>
        <v/>
      </c>
      <c r="AG73" s="23" t="str">
        <f t="shared" si="8"/>
        <v/>
      </c>
    </row>
    <row r="74" spans="1:33" x14ac:dyDescent="0.25">
      <c r="A74" s="5"/>
      <c r="B74" s="115"/>
      <c r="C74" s="116"/>
      <c r="D74" s="117"/>
      <c r="E74" s="118"/>
      <c r="F74" s="118"/>
      <c r="G74" s="119"/>
      <c r="H74" s="120"/>
      <c r="I74" s="120"/>
      <c r="J74" s="121"/>
      <c r="K74" s="5"/>
      <c r="L74" s="133" t="str">
        <f t="shared" si="0"/>
        <v/>
      </c>
      <c r="M74" s="5"/>
      <c r="N74" s="23" t="str">
        <f>IF($L74="", "", COUNTIF($L$11:$L$2510, "&gt;"&amp;$L74)+1+COUNTIF($L$11:$L74, $L74)-1)</f>
        <v/>
      </c>
      <c r="O74" s="5"/>
      <c r="R74" s="23" t="str">
        <f t="shared" si="1"/>
        <v/>
      </c>
      <c r="T74" s="20" t="str">
        <f t="shared" si="2"/>
        <v/>
      </c>
      <c r="X74" s="23" t="str">
        <f t="shared" si="3"/>
        <v/>
      </c>
      <c r="Z74" s="59" t="str">
        <f t="shared" si="4"/>
        <v/>
      </c>
      <c r="AA74" s="60" t="str">
        <f>IF($B74="", "", IF(COUNTIF('Intro &amp; Setup'!$AY$23:$AY$38, $B74)&gt;0, "BH", TEXT($B74, "ddd")))</f>
        <v/>
      </c>
      <c r="AB74" s="61" t="str">
        <f t="shared" si="5"/>
        <v/>
      </c>
      <c r="AD74" s="23" t="str">
        <f t="shared" si="6"/>
        <v/>
      </c>
      <c r="AE74" s="23" t="str">
        <f t="shared" si="7"/>
        <v/>
      </c>
      <c r="AG74" s="23" t="str">
        <f t="shared" si="8"/>
        <v/>
      </c>
    </row>
    <row r="75" spans="1:33" x14ac:dyDescent="0.25">
      <c r="A75" s="5"/>
      <c r="B75" s="115"/>
      <c r="C75" s="116"/>
      <c r="D75" s="117"/>
      <c r="E75" s="118"/>
      <c r="F75" s="118"/>
      <c r="G75" s="119"/>
      <c r="H75" s="120"/>
      <c r="I75" s="120"/>
      <c r="J75" s="121"/>
      <c r="K75" s="5"/>
      <c r="L75" s="133" t="str">
        <f t="shared" si="0"/>
        <v/>
      </c>
      <c r="M75" s="5"/>
      <c r="N75" s="23" t="str">
        <f>IF($L75="", "", COUNTIF($L$11:$L$2510, "&gt;"&amp;$L75)+1+COUNTIF($L$11:$L75, $L75)-1)</f>
        <v/>
      </c>
      <c r="O75" s="5"/>
      <c r="R75" s="23" t="str">
        <f t="shared" si="1"/>
        <v/>
      </c>
      <c r="T75" s="20" t="str">
        <f t="shared" si="2"/>
        <v/>
      </c>
      <c r="X75" s="23" t="str">
        <f t="shared" si="3"/>
        <v/>
      </c>
      <c r="Z75" s="59" t="str">
        <f t="shared" si="4"/>
        <v/>
      </c>
      <c r="AA75" s="60" t="str">
        <f>IF($B75="", "", IF(COUNTIF('Intro &amp; Setup'!$AY$23:$AY$38, $B75)&gt;0, "BH", TEXT($B75, "ddd")))</f>
        <v/>
      </c>
      <c r="AB75" s="61" t="str">
        <f t="shared" si="5"/>
        <v/>
      </c>
      <c r="AD75" s="23" t="str">
        <f t="shared" si="6"/>
        <v/>
      </c>
      <c r="AE75" s="23" t="str">
        <f t="shared" si="7"/>
        <v/>
      </c>
      <c r="AG75" s="23" t="str">
        <f t="shared" si="8"/>
        <v/>
      </c>
    </row>
    <row r="76" spans="1:33" x14ac:dyDescent="0.25">
      <c r="A76" s="5"/>
      <c r="B76" s="115"/>
      <c r="C76" s="116"/>
      <c r="D76" s="117"/>
      <c r="E76" s="118"/>
      <c r="F76" s="118"/>
      <c r="G76" s="119"/>
      <c r="H76" s="120"/>
      <c r="I76" s="120"/>
      <c r="J76" s="121"/>
      <c r="K76" s="5"/>
      <c r="L76" s="133" t="str">
        <f t="shared" ref="L76:L139" si="9">IFERROR(($I76+$J76)/$H76, "")</f>
        <v/>
      </c>
      <c r="M76" s="5"/>
      <c r="N76" s="23" t="str">
        <f>IF($L76="", "", COUNTIF($L$11:$L$2510, "&gt;"&amp;$L76)+1+COUNTIF($L$11:$L76, $L76)-1)</f>
        <v/>
      </c>
      <c r="O76" s="5"/>
      <c r="R76" s="23" t="str">
        <f t="shared" ref="R76:R139" si="10">IF($T76="", "", IF(COUNTIF($T$11:$T$2510, $T76)&gt;1, "X", ""))</f>
        <v/>
      </c>
      <c r="T76" s="20" t="str">
        <f t="shared" ref="T76:T139" si="11">IF(AND($B76="", $C76="", $D76=""), "", CONCATENATE(TEXT($B76, "dd mmm yyyy"), " - ", TEXT($C76, "hh:mm"), " - ", $D76))</f>
        <v/>
      </c>
      <c r="X76" s="23" t="str">
        <f t="shared" ref="X76:X139" si="12">IF($E76="", "", IF(COUNTIF($V$11:$V$20, $E76)=0, "X", ""))</f>
        <v/>
      </c>
      <c r="Z76" s="59" t="str">
        <f t="shared" ref="Z76:Z139" si="13">IF($B76="", "", TEXT($B76, "mmm yyyy"))</f>
        <v/>
      </c>
      <c r="AA76" s="60" t="str">
        <f>IF($B76="", "", IF(COUNTIF('Intro &amp; Setup'!$AY$23:$AY$38, $B76)&gt;0, "BH", TEXT($B76, "ddd")))</f>
        <v/>
      </c>
      <c r="AB76" s="61" t="str">
        <f t="shared" ref="AB76:AB139" si="14">IF($C76="", "", REPLACE(TEXT($C76, "hh:mm"), 4, 2, "00"))</f>
        <v/>
      </c>
      <c r="AD76" s="23" t="str">
        <f t="shared" ref="AD76:AD139" si="15">IF(OR($AB76="", $E76=""), "", CONCATENATE($AB76, " - ", $E76))</f>
        <v/>
      </c>
      <c r="AE76" s="23" t="str">
        <f t="shared" ref="AE76:AE139" si="16">IF(OR($AA76="", $E76=""), "", CONCATENATE($AA76, " - ", $E76))</f>
        <v/>
      </c>
      <c r="AG76" s="23" t="str">
        <f t="shared" ref="AG76:AG139" si="17">IF($B76="", "", IF(OR($B76&lt;$Z$2, $B76&gt;$Z$3), "X", ""))</f>
        <v/>
      </c>
    </row>
    <row r="77" spans="1:33" x14ac:dyDescent="0.25">
      <c r="A77" s="5"/>
      <c r="B77" s="115"/>
      <c r="C77" s="116"/>
      <c r="D77" s="117"/>
      <c r="E77" s="118"/>
      <c r="F77" s="118"/>
      <c r="G77" s="119"/>
      <c r="H77" s="120"/>
      <c r="I77" s="120"/>
      <c r="J77" s="121"/>
      <c r="K77" s="5"/>
      <c r="L77" s="133" t="str">
        <f t="shared" si="9"/>
        <v/>
      </c>
      <c r="M77" s="5"/>
      <c r="N77" s="23" t="str">
        <f>IF($L77="", "", COUNTIF($L$11:$L$2510, "&gt;"&amp;$L77)+1+COUNTIF($L$11:$L77, $L77)-1)</f>
        <v/>
      </c>
      <c r="O77" s="5"/>
      <c r="R77" s="23" t="str">
        <f t="shared" si="10"/>
        <v/>
      </c>
      <c r="T77" s="20" t="str">
        <f t="shared" si="11"/>
        <v/>
      </c>
      <c r="X77" s="23" t="str">
        <f t="shared" si="12"/>
        <v/>
      </c>
      <c r="Z77" s="59" t="str">
        <f t="shared" si="13"/>
        <v/>
      </c>
      <c r="AA77" s="60" t="str">
        <f>IF($B77="", "", IF(COUNTIF('Intro &amp; Setup'!$AY$23:$AY$38, $B77)&gt;0, "BH", TEXT($B77, "ddd")))</f>
        <v/>
      </c>
      <c r="AB77" s="61" t="str">
        <f t="shared" si="14"/>
        <v/>
      </c>
      <c r="AD77" s="23" t="str">
        <f t="shared" si="15"/>
        <v/>
      </c>
      <c r="AE77" s="23" t="str">
        <f t="shared" si="16"/>
        <v/>
      </c>
      <c r="AG77" s="23" t="str">
        <f t="shared" si="17"/>
        <v/>
      </c>
    </row>
    <row r="78" spans="1:33" x14ac:dyDescent="0.25">
      <c r="A78" s="5"/>
      <c r="B78" s="115"/>
      <c r="C78" s="116"/>
      <c r="D78" s="117"/>
      <c r="E78" s="118"/>
      <c r="F78" s="118"/>
      <c r="G78" s="119"/>
      <c r="H78" s="120"/>
      <c r="I78" s="120"/>
      <c r="J78" s="121"/>
      <c r="K78" s="5"/>
      <c r="L78" s="133" t="str">
        <f t="shared" si="9"/>
        <v/>
      </c>
      <c r="M78" s="5"/>
      <c r="N78" s="23" t="str">
        <f>IF($L78="", "", COUNTIF($L$11:$L$2510, "&gt;"&amp;$L78)+1+COUNTIF($L$11:$L78, $L78)-1)</f>
        <v/>
      </c>
      <c r="O78" s="5"/>
      <c r="R78" s="23" t="str">
        <f t="shared" si="10"/>
        <v/>
      </c>
      <c r="T78" s="20" t="str">
        <f t="shared" si="11"/>
        <v/>
      </c>
      <c r="X78" s="23" t="str">
        <f t="shared" si="12"/>
        <v/>
      </c>
      <c r="Z78" s="59" t="str">
        <f t="shared" si="13"/>
        <v/>
      </c>
      <c r="AA78" s="60" t="str">
        <f>IF($B78="", "", IF(COUNTIF('Intro &amp; Setup'!$AY$23:$AY$38, $B78)&gt;0, "BH", TEXT($B78, "ddd")))</f>
        <v/>
      </c>
      <c r="AB78" s="61" t="str">
        <f t="shared" si="14"/>
        <v/>
      </c>
      <c r="AD78" s="23" t="str">
        <f t="shared" si="15"/>
        <v/>
      </c>
      <c r="AE78" s="23" t="str">
        <f t="shared" si="16"/>
        <v/>
      </c>
      <c r="AG78" s="23" t="str">
        <f t="shared" si="17"/>
        <v/>
      </c>
    </row>
    <row r="79" spans="1:33" x14ac:dyDescent="0.25">
      <c r="A79" s="5"/>
      <c r="B79" s="115"/>
      <c r="C79" s="116"/>
      <c r="D79" s="117"/>
      <c r="E79" s="118"/>
      <c r="F79" s="118"/>
      <c r="G79" s="119"/>
      <c r="H79" s="120"/>
      <c r="I79" s="120"/>
      <c r="J79" s="121"/>
      <c r="K79" s="5"/>
      <c r="L79" s="133" t="str">
        <f t="shared" si="9"/>
        <v/>
      </c>
      <c r="M79" s="5"/>
      <c r="N79" s="23" t="str">
        <f>IF($L79="", "", COUNTIF($L$11:$L$2510, "&gt;"&amp;$L79)+1+COUNTIF($L$11:$L79, $L79)-1)</f>
        <v/>
      </c>
      <c r="O79" s="5"/>
      <c r="R79" s="23" t="str">
        <f t="shared" si="10"/>
        <v/>
      </c>
      <c r="T79" s="20" t="str">
        <f t="shared" si="11"/>
        <v/>
      </c>
      <c r="X79" s="23" t="str">
        <f t="shared" si="12"/>
        <v/>
      </c>
      <c r="Z79" s="59" t="str">
        <f t="shared" si="13"/>
        <v/>
      </c>
      <c r="AA79" s="60" t="str">
        <f>IF($B79="", "", IF(COUNTIF('Intro &amp; Setup'!$AY$23:$AY$38, $B79)&gt;0, "BH", TEXT($B79, "ddd")))</f>
        <v/>
      </c>
      <c r="AB79" s="61" t="str">
        <f t="shared" si="14"/>
        <v/>
      </c>
      <c r="AD79" s="23" t="str">
        <f t="shared" si="15"/>
        <v/>
      </c>
      <c r="AE79" s="23" t="str">
        <f t="shared" si="16"/>
        <v/>
      </c>
      <c r="AG79" s="23" t="str">
        <f t="shared" si="17"/>
        <v/>
      </c>
    </row>
    <row r="80" spans="1:33" x14ac:dyDescent="0.25">
      <c r="A80" s="5"/>
      <c r="B80" s="115"/>
      <c r="C80" s="116"/>
      <c r="D80" s="117"/>
      <c r="E80" s="118"/>
      <c r="F80" s="118"/>
      <c r="G80" s="119"/>
      <c r="H80" s="120"/>
      <c r="I80" s="120"/>
      <c r="J80" s="121"/>
      <c r="K80" s="5"/>
      <c r="L80" s="133" t="str">
        <f t="shared" si="9"/>
        <v/>
      </c>
      <c r="M80" s="5"/>
      <c r="N80" s="23" t="str">
        <f>IF($L80="", "", COUNTIF($L$11:$L$2510, "&gt;"&amp;$L80)+1+COUNTIF($L$11:$L80, $L80)-1)</f>
        <v/>
      </c>
      <c r="O80" s="5"/>
      <c r="R80" s="23" t="str">
        <f t="shared" si="10"/>
        <v/>
      </c>
      <c r="T80" s="20" t="str">
        <f t="shared" si="11"/>
        <v/>
      </c>
      <c r="X80" s="23" t="str">
        <f t="shared" si="12"/>
        <v/>
      </c>
      <c r="Z80" s="59" t="str">
        <f t="shared" si="13"/>
        <v/>
      </c>
      <c r="AA80" s="60" t="str">
        <f>IF($B80="", "", IF(COUNTIF('Intro &amp; Setup'!$AY$23:$AY$38, $B80)&gt;0, "BH", TEXT($B80, "ddd")))</f>
        <v/>
      </c>
      <c r="AB80" s="61" t="str">
        <f t="shared" si="14"/>
        <v/>
      </c>
      <c r="AD80" s="23" t="str">
        <f t="shared" si="15"/>
        <v/>
      </c>
      <c r="AE80" s="23" t="str">
        <f t="shared" si="16"/>
        <v/>
      </c>
      <c r="AG80" s="23" t="str">
        <f t="shared" si="17"/>
        <v/>
      </c>
    </row>
    <row r="81" spans="1:33" x14ac:dyDescent="0.25">
      <c r="A81" s="5"/>
      <c r="B81" s="115"/>
      <c r="C81" s="116"/>
      <c r="D81" s="117"/>
      <c r="E81" s="118"/>
      <c r="F81" s="118"/>
      <c r="G81" s="119"/>
      <c r="H81" s="120"/>
      <c r="I81" s="120"/>
      <c r="J81" s="121"/>
      <c r="K81" s="5"/>
      <c r="L81" s="133" t="str">
        <f t="shared" si="9"/>
        <v/>
      </c>
      <c r="M81" s="5"/>
      <c r="N81" s="23" t="str">
        <f>IF($L81="", "", COUNTIF($L$11:$L$2510, "&gt;"&amp;$L81)+1+COUNTIF($L$11:$L81, $L81)-1)</f>
        <v/>
      </c>
      <c r="O81" s="5"/>
      <c r="R81" s="23" t="str">
        <f t="shared" si="10"/>
        <v/>
      </c>
      <c r="T81" s="20" t="str">
        <f t="shared" si="11"/>
        <v/>
      </c>
      <c r="X81" s="23" t="str">
        <f t="shared" si="12"/>
        <v/>
      </c>
      <c r="Z81" s="59" t="str">
        <f t="shared" si="13"/>
        <v/>
      </c>
      <c r="AA81" s="60" t="str">
        <f>IF($B81="", "", IF(COUNTIF('Intro &amp; Setup'!$AY$23:$AY$38, $B81)&gt;0, "BH", TEXT($B81, "ddd")))</f>
        <v/>
      </c>
      <c r="AB81" s="61" t="str">
        <f t="shared" si="14"/>
        <v/>
      </c>
      <c r="AD81" s="23" t="str">
        <f t="shared" si="15"/>
        <v/>
      </c>
      <c r="AE81" s="23" t="str">
        <f t="shared" si="16"/>
        <v/>
      </c>
      <c r="AG81" s="23" t="str">
        <f t="shared" si="17"/>
        <v/>
      </c>
    </row>
    <row r="82" spans="1:33" x14ac:dyDescent="0.25">
      <c r="A82" s="5"/>
      <c r="B82" s="115"/>
      <c r="C82" s="116"/>
      <c r="D82" s="117"/>
      <c r="E82" s="118"/>
      <c r="F82" s="118"/>
      <c r="G82" s="119"/>
      <c r="H82" s="120"/>
      <c r="I82" s="120"/>
      <c r="J82" s="121"/>
      <c r="K82" s="5"/>
      <c r="L82" s="133" t="str">
        <f t="shared" si="9"/>
        <v/>
      </c>
      <c r="M82" s="5"/>
      <c r="N82" s="23" t="str">
        <f>IF($L82="", "", COUNTIF($L$11:$L$2510, "&gt;"&amp;$L82)+1+COUNTIF($L$11:$L82, $L82)-1)</f>
        <v/>
      </c>
      <c r="O82" s="5"/>
      <c r="R82" s="23" t="str">
        <f t="shared" si="10"/>
        <v/>
      </c>
      <c r="T82" s="20" t="str">
        <f t="shared" si="11"/>
        <v/>
      </c>
      <c r="X82" s="23" t="str">
        <f t="shared" si="12"/>
        <v/>
      </c>
      <c r="Z82" s="59" t="str">
        <f t="shared" si="13"/>
        <v/>
      </c>
      <c r="AA82" s="60" t="str">
        <f>IF($B82="", "", IF(COUNTIF('Intro &amp; Setup'!$AY$23:$AY$38, $B82)&gt;0, "BH", TEXT($B82, "ddd")))</f>
        <v/>
      </c>
      <c r="AB82" s="61" t="str">
        <f t="shared" si="14"/>
        <v/>
      </c>
      <c r="AD82" s="23" t="str">
        <f t="shared" si="15"/>
        <v/>
      </c>
      <c r="AE82" s="23" t="str">
        <f t="shared" si="16"/>
        <v/>
      </c>
      <c r="AG82" s="23" t="str">
        <f t="shared" si="17"/>
        <v/>
      </c>
    </row>
    <row r="83" spans="1:33" x14ac:dyDescent="0.25">
      <c r="A83" s="5"/>
      <c r="B83" s="115"/>
      <c r="C83" s="116"/>
      <c r="D83" s="117"/>
      <c r="E83" s="118"/>
      <c r="F83" s="118"/>
      <c r="G83" s="119"/>
      <c r="H83" s="120"/>
      <c r="I83" s="120"/>
      <c r="J83" s="121"/>
      <c r="K83" s="5"/>
      <c r="L83" s="133" t="str">
        <f t="shared" si="9"/>
        <v/>
      </c>
      <c r="M83" s="5"/>
      <c r="N83" s="23" t="str">
        <f>IF($L83="", "", COUNTIF($L$11:$L$2510, "&gt;"&amp;$L83)+1+COUNTIF($L$11:$L83, $L83)-1)</f>
        <v/>
      </c>
      <c r="O83" s="5"/>
      <c r="R83" s="23" t="str">
        <f t="shared" si="10"/>
        <v/>
      </c>
      <c r="T83" s="20" t="str">
        <f t="shared" si="11"/>
        <v/>
      </c>
      <c r="X83" s="23" t="str">
        <f t="shared" si="12"/>
        <v/>
      </c>
      <c r="Z83" s="59" t="str">
        <f t="shared" si="13"/>
        <v/>
      </c>
      <c r="AA83" s="60" t="str">
        <f>IF($B83="", "", IF(COUNTIF('Intro &amp; Setup'!$AY$23:$AY$38, $B83)&gt;0, "BH", TEXT($B83, "ddd")))</f>
        <v/>
      </c>
      <c r="AB83" s="61" t="str">
        <f t="shared" si="14"/>
        <v/>
      </c>
      <c r="AD83" s="23" t="str">
        <f t="shared" si="15"/>
        <v/>
      </c>
      <c r="AE83" s="23" t="str">
        <f t="shared" si="16"/>
        <v/>
      </c>
      <c r="AG83" s="23" t="str">
        <f t="shared" si="17"/>
        <v/>
      </c>
    </row>
    <row r="84" spans="1:33" x14ac:dyDescent="0.25">
      <c r="A84" s="5"/>
      <c r="B84" s="115"/>
      <c r="C84" s="116"/>
      <c r="D84" s="117"/>
      <c r="E84" s="118"/>
      <c r="F84" s="118"/>
      <c r="G84" s="119"/>
      <c r="H84" s="120"/>
      <c r="I84" s="120"/>
      <c r="J84" s="121"/>
      <c r="K84" s="5"/>
      <c r="L84" s="133" t="str">
        <f t="shared" si="9"/>
        <v/>
      </c>
      <c r="M84" s="5"/>
      <c r="N84" s="23" t="str">
        <f>IF($L84="", "", COUNTIF($L$11:$L$2510, "&gt;"&amp;$L84)+1+COUNTIF($L$11:$L84, $L84)-1)</f>
        <v/>
      </c>
      <c r="O84" s="5"/>
      <c r="R84" s="23" t="str">
        <f t="shared" si="10"/>
        <v/>
      </c>
      <c r="T84" s="20" t="str">
        <f t="shared" si="11"/>
        <v/>
      </c>
      <c r="X84" s="23" t="str">
        <f t="shared" si="12"/>
        <v/>
      </c>
      <c r="Z84" s="59" t="str">
        <f t="shared" si="13"/>
        <v/>
      </c>
      <c r="AA84" s="60" t="str">
        <f>IF($B84="", "", IF(COUNTIF('Intro &amp; Setup'!$AY$23:$AY$38, $B84)&gt;0, "BH", TEXT($B84, "ddd")))</f>
        <v/>
      </c>
      <c r="AB84" s="61" t="str">
        <f t="shared" si="14"/>
        <v/>
      </c>
      <c r="AD84" s="23" t="str">
        <f t="shared" si="15"/>
        <v/>
      </c>
      <c r="AE84" s="23" t="str">
        <f t="shared" si="16"/>
        <v/>
      </c>
      <c r="AG84" s="23" t="str">
        <f t="shared" si="17"/>
        <v/>
      </c>
    </row>
    <row r="85" spans="1:33" x14ac:dyDescent="0.25">
      <c r="A85" s="5"/>
      <c r="B85" s="115"/>
      <c r="C85" s="116"/>
      <c r="D85" s="117"/>
      <c r="E85" s="118"/>
      <c r="F85" s="118"/>
      <c r="G85" s="119"/>
      <c r="H85" s="120"/>
      <c r="I85" s="120"/>
      <c r="J85" s="121"/>
      <c r="K85" s="5"/>
      <c r="L85" s="133" t="str">
        <f t="shared" si="9"/>
        <v/>
      </c>
      <c r="M85" s="5"/>
      <c r="N85" s="23" t="str">
        <f>IF($L85="", "", COUNTIF($L$11:$L$2510, "&gt;"&amp;$L85)+1+COUNTIF($L$11:$L85, $L85)-1)</f>
        <v/>
      </c>
      <c r="O85" s="5"/>
      <c r="R85" s="23" t="str">
        <f t="shared" si="10"/>
        <v/>
      </c>
      <c r="T85" s="20" t="str">
        <f t="shared" si="11"/>
        <v/>
      </c>
      <c r="X85" s="23" t="str">
        <f t="shared" si="12"/>
        <v/>
      </c>
      <c r="Z85" s="59" t="str">
        <f t="shared" si="13"/>
        <v/>
      </c>
      <c r="AA85" s="60" t="str">
        <f>IF($B85="", "", IF(COUNTIF('Intro &amp; Setup'!$AY$23:$AY$38, $B85)&gt;0, "BH", TEXT($B85, "ddd")))</f>
        <v/>
      </c>
      <c r="AB85" s="61" t="str">
        <f t="shared" si="14"/>
        <v/>
      </c>
      <c r="AD85" s="23" t="str">
        <f t="shared" si="15"/>
        <v/>
      </c>
      <c r="AE85" s="23" t="str">
        <f t="shared" si="16"/>
        <v/>
      </c>
      <c r="AG85" s="23" t="str">
        <f t="shared" si="17"/>
        <v/>
      </c>
    </row>
    <row r="86" spans="1:33" x14ac:dyDescent="0.25">
      <c r="A86" s="5"/>
      <c r="B86" s="115"/>
      <c r="C86" s="116"/>
      <c r="D86" s="117"/>
      <c r="E86" s="118"/>
      <c r="F86" s="118"/>
      <c r="G86" s="119"/>
      <c r="H86" s="120"/>
      <c r="I86" s="120"/>
      <c r="J86" s="121"/>
      <c r="K86" s="5"/>
      <c r="L86" s="133" t="str">
        <f t="shared" si="9"/>
        <v/>
      </c>
      <c r="M86" s="5"/>
      <c r="N86" s="23" t="str">
        <f>IF($L86="", "", COUNTIF($L$11:$L$2510, "&gt;"&amp;$L86)+1+COUNTIF($L$11:$L86, $L86)-1)</f>
        <v/>
      </c>
      <c r="O86" s="5"/>
      <c r="R86" s="23" t="str">
        <f t="shared" si="10"/>
        <v/>
      </c>
      <c r="T86" s="20" t="str">
        <f t="shared" si="11"/>
        <v/>
      </c>
      <c r="X86" s="23" t="str">
        <f t="shared" si="12"/>
        <v/>
      </c>
      <c r="Z86" s="59" t="str">
        <f t="shared" si="13"/>
        <v/>
      </c>
      <c r="AA86" s="60" t="str">
        <f>IF($B86="", "", IF(COUNTIF('Intro &amp; Setup'!$AY$23:$AY$38, $B86)&gt;0, "BH", TEXT($B86, "ddd")))</f>
        <v/>
      </c>
      <c r="AB86" s="61" t="str">
        <f t="shared" si="14"/>
        <v/>
      </c>
      <c r="AD86" s="23" t="str">
        <f t="shared" si="15"/>
        <v/>
      </c>
      <c r="AE86" s="23" t="str">
        <f t="shared" si="16"/>
        <v/>
      </c>
      <c r="AG86" s="23" t="str">
        <f t="shared" si="17"/>
        <v/>
      </c>
    </row>
    <row r="87" spans="1:33" x14ac:dyDescent="0.25">
      <c r="A87" s="5"/>
      <c r="B87" s="115"/>
      <c r="C87" s="116"/>
      <c r="D87" s="117"/>
      <c r="E87" s="118"/>
      <c r="F87" s="118"/>
      <c r="G87" s="119"/>
      <c r="H87" s="120"/>
      <c r="I87" s="120"/>
      <c r="J87" s="121"/>
      <c r="K87" s="5"/>
      <c r="L87" s="133" t="str">
        <f t="shared" si="9"/>
        <v/>
      </c>
      <c r="M87" s="5"/>
      <c r="N87" s="23" t="str">
        <f>IF($L87="", "", COUNTIF($L$11:$L$2510, "&gt;"&amp;$L87)+1+COUNTIF($L$11:$L87, $L87)-1)</f>
        <v/>
      </c>
      <c r="O87" s="5"/>
      <c r="R87" s="23" t="str">
        <f t="shared" si="10"/>
        <v/>
      </c>
      <c r="T87" s="20" t="str">
        <f t="shared" si="11"/>
        <v/>
      </c>
      <c r="X87" s="23" t="str">
        <f t="shared" si="12"/>
        <v/>
      </c>
      <c r="Z87" s="59" t="str">
        <f t="shared" si="13"/>
        <v/>
      </c>
      <c r="AA87" s="60" t="str">
        <f>IF($B87="", "", IF(COUNTIF('Intro &amp; Setup'!$AY$23:$AY$38, $B87)&gt;0, "BH", TEXT($B87, "ddd")))</f>
        <v/>
      </c>
      <c r="AB87" s="61" t="str">
        <f t="shared" si="14"/>
        <v/>
      </c>
      <c r="AD87" s="23" t="str">
        <f t="shared" si="15"/>
        <v/>
      </c>
      <c r="AE87" s="23" t="str">
        <f t="shared" si="16"/>
        <v/>
      </c>
      <c r="AG87" s="23" t="str">
        <f t="shared" si="17"/>
        <v/>
      </c>
    </row>
    <row r="88" spans="1:33" x14ac:dyDescent="0.25">
      <c r="A88" s="5"/>
      <c r="B88" s="115"/>
      <c r="C88" s="116"/>
      <c r="D88" s="117"/>
      <c r="E88" s="118"/>
      <c r="F88" s="118"/>
      <c r="G88" s="119"/>
      <c r="H88" s="120"/>
      <c r="I88" s="120"/>
      <c r="J88" s="121"/>
      <c r="K88" s="5"/>
      <c r="L88" s="133" t="str">
        <f t="shared" si="9"/>
        <v/>
      </c>
      <c r="M88" s="5"/>
      <c r="N88" s="23" t="str">
        <f>IF($L88="", "", COUNTIF($L$11:$L$2510, "&gt;"&amp;$L88)+1+COUNTIF($L$11:$L88, $L88)-1)</f>
        <v/>
      </c>
      <c r="O88" s="5"/>
      <c r="R88" s="23" t="str">
        <f t="shared" si="10"/>
        <v/>
      </c>
      <c r="T88" s="20" t="str">
        <f t="shared" si="11"/>
        <v/>
      </c>
      <c r="X88" s="23" t="str">
        <f t="shared" si="12"/>
        <v/>
      </c>
      <c r="Z88" s="59" t="str">
        <f t="shared" si="13"/>
        <v/>
      </c>
      <c r="AA88" s="60" t="str">
        <f>IF($B88="", "", IF(COUNTIF('Intro &amp; Setup'!$AY$23:$AY$38, $B88)&gt;0, "BH", TEXT($B88, "ddd")))</f>
        <v/>
      </c>
      <c r="AB88" s="61" t="str">
        <f t="shared" si="14"/>
        <v/>
      </c>
      <c r="AD88" s="23" t="str">
        <f t="shared" si="15"/>
        <v/>
      </c>
      <c r="AE88" s="23" t="str">
        <f t="shared" si="16"/>
        <v/>
      </c>
      <c r="AG88" s="23" t="str">
        <f t="shared" si="17"/>
        <v/>
      </c>
    </row>
    <row r="89" spans="1:33" x14ac:dyDescent="0.25">
      <c r="A89" s="5"/>
      <c r="B89" s="115"/>
      <c r="C89" s="116"/>
      <c r="D89" s="117"/>
      <c r="E89" s="118"/>
      <c r="F89" s="118"/>
      <c r="G89" s="119"/>
      <c r="H89" s="120"/>
      <c r="I89" s="120"/>
      <c r="J89" s="121"/>
      <c r="K89" s="5"/>
      <c r="L89" s="133" t="str">
        <f t="shared" si="9"/>
        <v/>
      </c>
      <c r="M89" s="5"/>
      <c r="N89" s="23" t="str">
        <f>IF($L89="", "", COUNTIF($L$11:$L$2510, "&gt;"&amp;$L89)+1+COUNTIF($L$11:$L89, $L89)-1)</f>
        <v/>
      </c>
      <c r="O89" s="5"/>
      <c r="R89" s="23" t="str">
        <f t="shared" si="10"/>
        <v/>
      </c>
      <c r="T89" s="20" t="str">
        <f t="shared" si="11"/>
        <v/>
      </c>
      <c r="X89" s="23" t="str">
        <f t="shared" si="12"/>
        <v/>
      </c>
      <c r="Z89" s="59" t="str">
        <f t="shared" si="13"/>
        <v/>
      </c>
      <c r="AA89" s="60" t="str">
        <f>IF($B89="", "", IF(COUNTIF('Intro &amp; Setup'!$AY$23:$AY$38, $B89)&gt;0, "BH", TEXT($B89, "ddd")))</f>
        <v/>
      </c>
      <c r="AB89" s="61" t="str">
        <f t="shared" si="14"/>
        <v/>
      </c>
      <c r="AD89" s="23" t="str">
        <f t="shared" si="15"/>
        <v/>
      </c>
      <c r="AE89" s="23" t="str">
        <f t="shared" si="16"/>
        <v/>
      </c>
      <c r="AG89" s="23" t="str">
        <f t="shared" si="17"/>
        <v/>
      </c>
    </row>
    <row r="90" spans="1:33" x14ac:dyDescent="0.25">
      <c r="A90" s="5"/>
      <c r="B90" s="115"/>
      <c r="C90" s="116"/>
      <c r="D90" s="117"/>
      <c r="E90" s="118"/>
      <c r="F90" s="118"/>
      <c r="G90" s="119"/>
      <c r="H90" s="120"/>
      <c r="I90" s="120"/>
      <c r="J90" s="121"/>
      <c r="K90" s="5"/>
      <c r="L90" s="133" t="str">
        <f t="shared" si="9"/>
        <v/>
      </c>
      <c r="M90" s="5"/>
      <c r="N90" s="23" t="str">
        <f>IF($L90="", "", COUNTIF($L$11:$L$2510, "&gt;"&amp;$L90)+1+COUNTIF($L$11:$L90, $L90)-1)</f>
        <v/>
      </c>
      <c r="O90" s="5"/>
      <c r="R90" s="23" t="str">
        <f t="shared" si="10"/>
        <v/>
      </c>
      <c r="T90" s="20" t="str">
        <f t="shared" si="11"/>
        <v/>
      </c>
      <c r="X90" s="23" t="str">
        <f t="shared" si="12"/>
        <v/>
      </c>
      <c r="Z90" s="59" t="str">
        <f t="shared" si="13"/>
        <v/>
      </c>
      <c r="AA90" s="60" t="str">
        <f>IF($B90="", "", IF(COUNTIF('Intro &amp; Setup'!$AY$23:$AY$38, $B90)&gt;0, "BH", TEXT($B90, "ddd")))</f>
        <v/>
      </c>
      <c r="AB90" s="61" t="str">
        <f t="shared" si="14"/>
        <v/>
      </c>
      <c r="AD90" s="23" t="str">
        <f t="shared" si="15"/>
        <v/>
      </c>
      <c r="AE90" s="23" t="str">
        <f t="shared" si="16"/>
        <v/>
      </c>
      <c r="AG90" s="23" t="str">
        <f t="shared" si="17"/>
        <v/>
      </c>
    </row>
    <row r="91" spans="1:33" x14ac:dyDescent="0.25">
      <c r="A91" s="5"/>
      <c r="B91" s="115"/>
      <c r="C91" s="116"/>
      <c r="D91" s="117"/>
      <c r="E91" s="118"/>
      <c r="F91" s="118"/>
      <c r="G91" s="119"/>
      <c r="H91" s="120"/>
      <c r="I91" s="120"/>
      <c r="J91" s="121"/>
      <c r="K91" s="5"/>
      <c r="L91" s="133" t="str">
        <f t="shared" si="9"/>
        <v/>
      </c>
      <c r="M91" s="5"/>
      <c r="N91" s="23" t="str">
        <f>IF($L91="", "", COUNTIF($L$11:$L$2510, "&gt;"&amp;$L91)+1+COUNTIF($L$11:$L91, $L91)-1)</f>
        <v/>
      </c>
      <c r="O91" s="5"/>
      <c r="R91" s="23" t="str">
        <f t="shared" si="10"/>
        <v/>
      </c>
      <c r="T91" s="20" t="str">
        <f t="shared" si="11"/>
        <v/>
      </c>
      <c r="X91" s="23" t="str">
        <f t="shared" si="12"/>
        <v/>
      </c>
      <c r="Z91" s="59" t="str">
        <f t="shared" si="13"/>
        <v/>
      </c>
      <c r="AA91" s="60" t="str">
        <f>IF($B91="", "", IF(COUNTIF('Intro &amp; Setup'!$AY$23:$AY$38, $B91)&gt;0, "BH", TEXT($B91, "ddd")))</f>
        <v/>
      </c>
      <c r="AB91" s="61" t="str">
        <f t="shared" si="14"/>
        <v/>
      </c>
      <c r="AD91" s="23" t="str">
        <f t="shared" si="15"/>
        <v/>
      </c>
      <c r="AE91" s="23" t="str">
        <f t="shared" si="16"/>
        <v/>
      </c>
      <c r="AG91" s="23" t="str">
        <f t="shared" si="17"/>
        <v/>
      </c>
    </row>
    <row r="92" spans="1:33" x14ac:dyDescent="0.25">
      <c r="A92" s="5"/>
      <c r="B92" s="115"/>
      <c r="C92" s="116"/>
      <c r="D92" s="117"/>
      <c r="E92" s="118"/>
      <c r="F92" s="118"/>
      <c r="G92" s="119"/>
      <c r="H92" s="120"/>
      <c r="I92" s="120"/>
      <c r="J92" s="121"/>
      <c r="K92" s="5"/>
      <c r="L92" s="133" t="str">
        <f t="shared" si="9"/>
        <v/>
      </c>
      <c r="M92" s="5"/>
      <c r="N92" s="23" t="str">
        <f>IF($L92="", "", COUNTIF($L$11:$L$2510, "&gt;"&amp;$L92)+1+COUNTIF($L$11:$L92, $L92)-1)</f>
        <v/>
      </c>
      <c r="O92" s="5"/>
      <c r="R92" s="23" t="str">
        <f t="shared" si="10"/>
        <v/>
      </c>
      <c r="T92" s="20" t="str">
        <f t="shared" si="11"/>
        <v/>
      </c>
      <c r="X92" s="23" t="str">
        <f t="shared" si="12"/>
        <v/>
      </c>
      <c r="Z92" s="59" t="str">
        <f t="shared" si="13"/>
        <v/>
      </c>
      <c r="AA92" s="60" t="str">
        <f>IF($B92="", "", IF(COUNTIF('Intro &amp; Setup'!$AY$23:$AY$38, $B92)&gt;0, "BH", TEXT($B92, "ddd")))</f>
        <v/>
      </c>
      <c r="AB92" s="61" t="str">
        <f t="shared" si="14"/>
        <v/>
      </c>
      <c r="AD92" s="23" t="str">
        <f t="shared" si="15"/>
        <v/>
      </c>
      <c r="AE92" s="23" t="str">
        <f t="shared" si="16"/>
        <v/>
      </c>
      <c r="AG92" s="23" t="str">
        <f t="shared" si="17"/>
        <v/>
      </c>
    </row>
    <row r="93" spans="1:33" x14ac:dyDescent="0.25">
      <c r="A93" s="5"/>
      <c r="B93" s="115"/>
      <c r="C93" s="116"/>
      <c r="D93" s="117"/>
      <c r="E93" s="118"/>
      <c r="F93" s="118"/>
      <c r="G93" s="119"/>
      <c r="H93" s="120"/>
      <c r="I93" s="120"/>
      <c r="J93" s="121"/>
      <c r="K93" s="5"/>
      <c r="L93" s="133" t="str">
        <f t="shared" si="9"/>
        <v/>
      </c>
      <c r="M93" s="5"/>
      <c r="N93" s="23" t="str">
        <f>IF($L93="", "", COUNTIF($L$11:$L$2510, "&gt;"&amp;$L93)+1+COUNTIF($L$11:$L93, $L93)-1)</f>
        <v/>
      </c>
      <c r="O93" s="5"/>
      <c r="R93" s="23" t="str">
        <f t="shared" si="10"/>
        <v/>
      </c>
      <c r="T93" s="20" t="str">
        <f t="shared" si="11"/>
        <v/>
      </c>
      <c r="X93" s="23" t="str">
        <f t="shared" si="12"/>
        <v/>
      </c>
      <c r="Z93" s="59" t="str">
        <f t="shared" si="13"/>
        <v/>
      </c>
      <c r="AA93" s="60" t="str">
        <f>IF($B93="", "", IF(COUNTIF('Intro &amp; Setup'!$AY$23:$AY$38, $B93)&gt;0, "BH", TEXT($B93, "ddd")))</f>
        <v/>
      </c>
      <c r="AB93" s="61" t="str">
        <f t="shared" si="14"/>
        <v/>
      </c>
      <c r="AD93" s="23" t="str">
        <f t="shared" si="15"/>
        <v/>
      </c>
      <c r="AE93" s="23" t="str">
        <f t="shared" si="16"/>
        <v/>
      </c>
      <c r="AG93" s="23" t="str">
        <f t="shared" si="17"/>
        <v/>
      </c>
    </row>
    <row r="94" spans="1:33" x14ac:dyDescent="0.25">
      <c r="A94" s="5"/>
      <c r="B94" s="115"/>
      <c r="C94" s="116"/>
      <c r="D94" s="117"/>
      <c r="E94" s="118"/>
      <c r="F94" s="118"/>
      <c r="G94" s="119"/>
      <c r="H94" s="120"/>
      <c r="I94" s="120"/>
      <c r="J94" s="121"/>
      <c r="K94" s="5"/>
      <c r="L94" s="133" t="str">
        <f t="shared" si="9"/>
        <v/>
      </c>
      <c r="M94" s="5"/>
      <c r="N94" s="23" t="str">
        <f>IF($L94="", "", COUNTIF($L$11:$L$2510, "&gt;"&amp;$L94)+1+COUNTIF($L$11:$L94, $L94)-1)</f>
        <v/>
      </c>
      <c r="O94" s="5"/>
      <c r="R94" s="23" t="str">
        <f t="shared" si="10"/>
        <v/>
      </c>
      <c r="T94" s="20" t="str">
        <f t="shared" si="11"/>
        <v/>
      </c>
      <c r="X94" s="23" t="str">
        <f t="shared" si="12"/>
        <v/>
      </c>
      <c r="Z94" s="59" t="str">
        <f t="shared" si="13"/>
        <v/>
      </c>
      <c r="AA94" s="60" t="str">
        <f>IF($B94="", "", IF(COUNTIF('Intro &amp; Setup'!$AY$23:$AY$38, $B94)&gt;0, "BH", TEXT($B94, "ddd")))</f>
        <v/>
      </c>
      <c r="AB94" s="61" t="str">
        <f t="shared" si="14"/>
        <v/>
      </c>
      <c r="AD94" s="23" t="str">
        <f t="shared" si="15"/>
        <v/>
      </c>
      <c r="AE94" s="23" t="str">
        <f t="shared" si="16"/>
        <v/>
      </c>
      <c r="AG94" s="23" t="str">
        <f t="shared" si="17"/>
        <v/>
      </c>
    </row>
    <row r="95" spans="1:33" x14ac:dyDescent="0.25">
      <c r="A95" s="5"/>
      <c r="B95" s="115"/>
      <c r="C95" s="116"/>
      <c r="D95" s="117"/>
      <c r="E95" s="118"/>
      <c r="F95" s="118"/>
      <c r="G95" s="119"/>
      <c r="H95" s="120"/>
      <c r="I95" s="120"/>
      <c r="J95" s="121"/>
      <c r="K95" s="5"/>
      <c r="L95" s="133" t="str">
        <f t="shared" si="9"/>
        <v/>
      </c>
      <c r="M95" s="5"/>
      <c r="N95" s="23" t="str">
        <f>IF($L95="", "", COUNTIF($L$11:$L$2510, "&gt;"&amp;$L95)+1+COUNTIF($L$11:$L95, $L95)-1)</f>
        <v/>
      </c>
      <c r="O95" s="5"/>
      <c r="R95" s="23" t="str">
        <f t="shared" si="10"/>
        <v/>
      </c>
      <c r="T95" s="20" t="str">
        <f t="shared" si="11"/>
        <v/>
      </c>
      <c r="X95" s="23" t="str">
        <f t="shared" si="12"/>
        <v/>
      </c>
      <c r="Z95" s="59" t="str">
        <f t="shared" si="13"/>
        <v/>
      </c>
      <c r="AA95" s="60" t="str">
        <f>IF($B95="", "", IF(COUNTIF('Intro &amp; Setup'!$AY$23:$AY$38, $B95)&gt;0, "BH", TEXT($B95, "ddd")))</f>
        <v/>
      </c>
      <c r="AB95" s="61" t="str">
        <f t="shared" si="14"/>
        <v/>
      </c>
      <c r="AD95" s="23" t="str">
        <f t="shared" si="15"/>
        <v/>
      </c>
      <c r="AE95" s="23" t="str">
        <f t="shared" si="16"/>
        <v/>
      </c>
      <c r="AG95" s="23" t="str">
        <f t="shared" si="17"/>
        <v/>
      </c>
    </row>
    <row r="96" spans="1:33" x14ac:dyDescent="0.25">
      <c r="A96" s="5"/>
      <c r="B96" s="115"/>
      <c r="C96" s="116"/>
      <c r="D96" s="117"/>
      <c r="E96" s="118"/>
      <c r="F96" s="118"/>
      <c r="G96" s="119"/>
      <c r="H96" s="120"/>
      <c r="I96" s="120"/>
      <c r="J96" s="121"/>
      <c r="K96" s="5"/>
      <c r="L96" s="133" t="str">
        <f t="shared" si="9"/>
        <v/>
      </c>
      <c r="M96" s="5"/>
      <c r="N96" s="23" t="str">
        <f>IF($L96="", "", COUNTIF($L$11:$L$2510, "&gt;"&amp;$L96)+1+COUNTIF($L$11:$L96, $L96)-1)</f>
        <v/>
      </c>
      <c r="O96" s="5"/>
      <c r="R96" s="23" t="str">
        <f t="shared" si="10"/>
        <v/>
      </c>
      <c r="T96" s="20" t="str">
        <f t="shared" si="11"/>
        <v/>
      </c>
      <c r="X96" s="23" t="str">
        <f t="shared" si="12"/>
        <v/>
      </c>
      <c r="Z96" s="59" t="str">
        <f t="shared" si="13"/>
        <v/>
      </c>
      <c r="AA96" s="60" t="str">
        <f>IF($B96="", "", IF(COUNTIF('Intro &amp; Setup'!$AY$23:$AY$38, $B96)&gt;0, "BH", TEXT($B96, "ddd")))</f>
        <v/>
      </c>
      <c r="AB96" s="61" t="str">
        <f t="shared" si="14"/>
        <v/>
      </c>
      <c r="AD96" s="23" t="str">
        <f t="shared" si="15"/>
        <v/>
      </c>
      <c r="AE96" s="23" t="str">
        <f t="shared" si="16"/>
        <v/>
      </c>
      <c r="AG96" s="23" t="str">
        <f t="shared" si="17"/>
        <v/>
      </c>
    </row>
    <row r="97" spans="1:33" x14ac:dyDescent="0.25">
      <c r="A97" s="5"/>
      <c r="B97" s="115"/>
      <c r="C97" s="116"/>
      <c r="D97" s="117"/>
      <c r="E97" s="118"/>
      <c r="F97" s="118"/>
      <c r="G97" s="119"/>
      <c r="H97" s="120"/>
      <c r="I97" s="120"/>
      <c r="J97" s="121"/>
      <c r="K97" s="5"/>
      <c r="L97" s="133" t="str">
        <f t="shared" si="9"/>
        <v/>
      </c>
      <c r="M97" s="5"/>
      <c r="N97" s="23" t="str">
        <f>IF($L97="", "", COUNTIF($L$11:$L$2510, "&gt;"&amp;$L97)+1+COUNTIF($L$11:$L97, $L97)-1)</f>
        <v/>
      </c>
      <c r="O97" s="5"/>
      <c r="R97" s="23" t="str">
        <f t="shared" si="10"/>
        <v/>
      </c>
      <c r="T97" s="20" t="str">
        <f t="shared" si="11"/>
        <v/>
      </c>
      <c r="X97" s="23" t="str">
        <f t="shared" si="12"/>
        <v/>
      </c>
      <c r="Z97" s="59" t="str">
        <f t="shared" si="13"/>
        <v/>
      </c>
      <c r="AA97" s="60" t="str">
        <f>IF($B97="", "", IF(COUNTIF('Intro &amp; Setup'!$AY$23:$AY$38, $B97)&gt;0, "BH", TEXT($B97, "ddd")))</f>
        <v/>
      </c>
      <c r="AB97" s="61" t="str">
        <f t="shared" si="14"/>
        <v/>
      </c>
      <c r="AD97" s="23" t="str">
        <f t="shared" si="15"/>
        <v/>
      </c>
      <c r="AE97" s="23" t="str">
        <f t="shared" si="16"/>
        <v/>
      </c>
      <c r="AG97" s="23" t="str">
        <f t="shared" si="17"/>
        <v/>
      </c>
    </row>
    <row r="98" spans="1:33" x14ac:dyDescent="0.25">
      <c r="A98" s="5"/>
      <c r="B98" s="115"/>
      <c r="C98" s="116"/>
      <c r="D98" s="117"/>
      <c r="E98" s="118"/>
      <c r="F98" s="118"/>
      <c r="G98" s="119"/>
      <c r="H98" s="120"/>
      <c r="I98" s="120"/>
      <c r="J98" s="121"/>
      <c r="K98" s="5"/>
      <c r="L98" s="133" t="str">
        <f t="shared" si="9"/>
        <v/>
      </c>
      <c r="M98" s="5"/>
      <c r="N98" s="23" t="str">
        <f>IF($L98="", "", COUNTIF($L$11:$L$2510, "&gt;"&amp;$L98)+1+COUNTIF($L$11:$L98, $L98)-1)</f>
        <v/>
      </c>
      <c r="O98" s="5"/>
      <c r="R98" s="23" t="str">
        <f t="shared" si="10"/>
        <v/>
      </c>
      <c r="T98" s="20" t="str">
        <f t="shared" si="11"/>
        <v/>
      </c>
      <c r="X98" s="23" t="str">
        <f t="shared" si="12"/>
        <v/>
      </c>
      <c r="Z98" s="59" t="str">
        <f t="shared" si="13"/>
        <v/>
      </c>
      <c r="AA98" s="60" t="str">
        <f>IF($B98="", "", IF(COUNTIF('Intro &amp; Setup'!$AY$23:$AY$38, $B98)&gt;0, "BH", TEXT($B98, "ddd")))</f>
        <v/>
      </c>
      <c r="AB98" s="61" t="str">
        <f t="shared" si="14"/>
        <v/>
      </c>
      <c r="AD98" s="23" t="str">
        <f t="shared" si="15"/>
        <v/>
      </c>
      <c r="AE98" s="23" t="str">
        <f t="shared" si="16"/>
        <v/>
      </c>
      <c r="AG98" s="23" t="str">
        <f t="shared" si="17"/>
        <v/>
      </c>
    </row>
    <row r="99" spans="1:33" x14ac:dyDescent="0.25">
      <c r="A99" s="5"/>
      <c r="B99" s="115"/>
      <c r="C99" s="116"/>
      <c r="D99" s="117"/>
      <c r="E99" s="118"/>
      <c r="F99" s="118"/>
      <c r="G99" s="119"/>
      <c r="H99" s="120"/>
      <c r="I99" s="120"/>
      <c r="J99" s="121"/>
      <c r="K99" s="5"/>
      <c r="L99" s="133" t="str">
        <f t="shared" si="9"/>
        <v/>
      </c>
      <c r="M99" s="5"/>
      <c r="N99" s="23" t="str">
        <f>IF($L99="", "", COUNTIF($L$11:$L$2510, "&gt;"&amp;$L99)+1+COUNTIF($L$11:$L99, $L99)-1)</f>
        <v/>
      </c>
      <c r="O99" s="5"/>
      <c r="R99" s="23" t="str">
        <f t="shared" si="10"/>
        <v/>
      </c>
      <c r="T99" s="20" t="str">
        <f t="shared" si="11"/>
        <v/>
      </c>
      <c r="X99" s="23" t="str">
        <f t="shared" si="12"/>
        <v/>
      </c>
      <c r="Z99" s="59" t="str">
        <f t="shared" si="13"/>
        <v/>
      </c>
      <c r="AA99" s="60" t="str">
        <f>IF($B99="", "", IF(COUNTIF('Intro &amp; Setup'!$AY$23:$AY$38, $B99)&gt;0, "BH", TEXT($B99, "ddd")))</f>
        <v/>
      </c>
      <c r="AB99" s="61" t="str">
        <f t="shared" si="14"/>
        <v/>
      </c>
      <c r="AD99" s="23" t="str">
        <f t="shared" si="15"/>
        <v/>
      </c>
      <c r="AE99" s="23" t="str">
        <f t="shared" si="16"/>
        <v/>
      </c>
      <c r="AG99" s="23" t="str">
        <f t="shared" si="17"/>
        <v/>
      </c>
    </row>
    <row r="100" spans="1:33" x14ac:dyDescent="0.25">
      <c r="A100" s="5"/>
      <c r="B100" s="115"/>
      <c r="C100" s="116"/>
      <c r="D100" s="117"/>
      <c r="E100" s="118"/>
      <c r="F100" s="118"/>
      <c r="G100" s="119"/>
      <c r="H100" s="120"/>
      <c r="I100" s="120"/>
      <c r="J100" s="121"/>
      <c r="K100" s="5"/>
      <c r="L100" s="133" t="str">
        <f t="shared" si="9"/>
        <v/>
      </c>
      <c r="M100" s="5"/>
      <c r="N100" s="23" t="str">
        <f>IF($L100="", "", COUNTIF($L$11:$L$2510, "&gt;"&amp;$L100)+1+COUNTIF($L$11:$L100, $L100)-1)</f>
        <v/>
      </c>
      <c r="O100" s="5"/>
      <c r="R100" s="23" t="str">
        <f t="shared" si="10"/>
        <v/>
      </c>
      <c r="T100" s="20" t="str">
        <f t="shared" si="11"/>
        <v/>
      </c>
      <c r="X100" s="23" t="str">
        <f t="shared" si="12"/>
        <v/>
      </c>
      <c r="Z100" s="59" t="str">
        <f t="shared" si="13"/>
        <v/>
      </c>
      <c r="AA100" s="60" t="str">
        <f>IF($B100="", "", IF(COUNTIF('Intro &amp; Setup'!$AY$23:$AY$38, $B100)&gt;0, "BH", TEXT($B100, "ddd")))</f>
        <v/>
      </c>
      <c r="AB100" s="61" t="str">
        <f t="shared" si="14"/>
        <v/>
      </c>
      <c r="AD100" s="23" t="str">
        <f t="shared" si="15"/>
        <v/>
      </c>
      <c r="AE100" s="23" t="str">
        <f t="shared" si="16"/>
        <v/>
      </c>
      <c r="AG100" s="23" t="str">
        <f t="shared" si="17"/>
        <v/>
      </c>
    </row>
    <row r="101" spans="1:33" x14ac:dyDescent="0.25">
      <c r="A101" s="5"/>
      <c r="B101" s="115"/>
      <c r="C101" s="116"/>
      <c r="D101" s="117"/>
      <c r="E101" s="118"/>
      <c r="F101" s="118"/>
      <c r="G101" s="119"/>
      <c r="H101" s="120"/>
      <c r="I101" s="120"/>
      <c r="J101" s="121"/>
      <c r="K101" s="5"/>
      <c r="L101" s="133" t="str">
        <f t="shared" si="9"/>
        <v/>
      </c>
      <c r="M101" s="5"/>
      <c r="N101" s="23" t="str">
        <f>IF($L101="", "", COUNTIF($L$11:$L$2510, "&gt;"&amp;$L101)+1+COUNTIF($L$11:$L101, $L101)-1)</f>
        <v/>
      </c>
      <c r="O101" s="5"/>
      <c r="R101" s="23" t="str">
        <f t="shared" si="10"/>
        <v/>
      </c>
      <c r="T101" s="20" t="str">
        <f t="shared" si="11"/>
        <v/>
      </c>
      <c r="X101" s="23" t="str">
        <f t="shared" si="12"/>
        <v/>
      </c>
      <c r="Z101" s="59" t="str">
        <f t="shared" si="13"/>
        <v/>
      </c>
      <c r="AA101" s="60" t="str">
        <f>IF($B101="", "", IF(COUNTIF('Intro &amp; Setup'!$AY$23:$AY$38, $B101)&gt;0, "BH", TEXT($B101, "ddd")))</f>
        <v/>
      </c>
      <c r="AB101" s="61" t="str">
        <f t="shared" si="14"/>
        <v/>
      </c>
      <c r="AD101" s="23" t="str">
        <f t="shared" si="15"/>
        <v/>
      </c>
      <c r="AE101" s="23" t="str">
        <f t="shared" si="16"/>
        <v/>
      </c>
      <c r="AG101" s="23" t="str">
        <f t="shared" si="17"/>
        <v/>
      </c>
    </row>
    <row r="102" spans="1:33" x14ac:dyDescent="0.25">
      <c r="A102" s="5"/>
      <c r="B102" s="115"/>
      <c r="C102" s="116"/>
      <c r="D102" s="117"/>
      <c r="E102" s="118"/>
      <c r="F102" s="118"/>
      <c r="G102" s="119"/>
      <c r="H102" s="120"/>
      <c r="I102" s="120"/>
      <c r="J102" s="121"/>
      <c r="K102" s="5"/>
      <c r="L102" s="133" t="str">
        <f t="shared" si="9"/>
        <v/>
      </c>
      <c r="M102" s="5"/>
      <c r="N102" s="23" t="str">
        <f>IF($L102="", "", COUNTIF($L$11:$L$2510, "&gt;"&amp;$L102)+1+COUNTIF($L$11:$L102, $L102)-1)</f>
        <v/>
      </c>
      <c r="O102" s="5"/>
      <c r="R102" s="23" t="str">
        <f t="shared" si="10"/>
        <v/>
      </c>
      <c r="T102" s="20" t="str">
        <f t="shared" si="11"/>
        <v/>
      </c>
      <c r="X102" s="23" t="str">
        <f t="shared" si="12"/>
        <v/>
      </c>
      <c r="Z102" s="59" t="str">
        <f t="shared" si="13"/>
        <v/>
      </c>
      <c r="AA102" s="60" t="str">
        <f>IF($B102="", "", IF(COUNTIF('Intro &amp; Setup'!$AY$23:$AY$38, $B102)&gt;0, "BH", TEXT($B102, "ddd")))</f>
        <v/>
      </c>
      <c r="AB102" s="61" t="str">
        <f t="shared" si="14"/>
        <v/>
      </c>
      <c r="AD102" s="23" t="str">
        <f t="shared" si="15"/>
        <v/>
      </c>
      <c r="AE102" s="23" t="str">
        <f t="shared" si="16"/>
        <v/>
      </c>
      <c r="AG102" s="23" t="str">
        <f t="shared" si="17"/>
        <v/>
      </c>
    </row>
    <row r="103" spans="1:33" x14ac:dyDescent="0.25">
      <c r="A103" s="5"/>
      <c r="B103" s="115"/>
      <c r="C103" s="116"/>
      <c r="D103" s="117"/>
      <c r="E103" s="118"/>
      <c r="F103" s="118"/>
      <c r="G103" s="119"/>
      <c r="H103" s="120"/>
      <c r="I103" s="120"/>
      <c r="J103" s="121"/>
      <c r="K103" s="5"/>
      <c r="L103" s="133" t="str">
        <f t="shared" si="9"/>
        <v/>
      </c>
      <c r="M103" s="5"/>
      <c r="N103" s="23" t="str">
        <f>IF($L103="", "", COUNTIF($L$11:$L$2510, "&gt;"&amp;$L103)+1+COUNTIF($L$11:$L103, $L103)-1)</f>
        <v/>
      </c>
      <c r="O103" s="5"/>
      <c r="R103" s="23" t="str">
        <f t="shared" si="10"/>
        <v/>
      </c>
      <c r="T103" s="20" t="str">
        <f t="shared" si="11"/>
        <v/>
      </c>
      <c r="X103" s="23" t="str">
        <f t="shared" si="12"/>
        <v/>
      </c>
      <c r="Z103" s="59" t="str">
        <f t="shared" si="13"/>
        <v/>
      </c>
      <c r="AA103" s="60" t="str">
        <f>IF($B103="", "", IF(COUNTIF('Intro &amp; Setup'!$AY$23:$AY$38, $B103)&gt;0, "BH", TEXT($B103, "ddd")))</f>
        <v/>
      </c>
      <c r="AB103" s="61" t="str">
        <f t="shared" si="14"/>
        <v/>
      </c>
      <c r="AD103" s="23" t="str">
        <f t="shared" si="15"/>
        <v/>
      </c>
      <c r="AE103" s="23" t="str">
        <f t="shared" si="16"/>
        <v/>
      </c>
      <c r="AG103" s="23" t="str">
        <f t="shared" si="17"/>
        <v/>
      </c>
    </row>
    <row r="104" spans="1:33" x14ac:dyDescent="0.25">
      <c r="A104" s="5"/>
      <c r="B104" s="115"/>
      <c r="C104" s="116"/>
      <c r="D104" s="117"/>
      <c r="E104" s="118"/>
      <c r="F104" s="118"/>
      <c r="G104" s="119"/>
      <c r="H104" s="120"/>
      <c r="I104" s="120"/>
      <c r="J104" s="121"/>
      <c r="K104" s="5"/>
      <c r="L104" s="133" t="str">
        <f t="shared" si="9"/>
        <v/>
      </c>
      <c r="M104" s="5"/>
      <c r="N104" s="23" t="str">
        <f>IF($L104="", "", COUNTIF($L$11:$L$2510, "&gt;"&amp;$L104)+1+COUNTIF($L$11:$L104, $L104)-1)</f>
        <v/>
      </c>
      <c r="O104" s="5"/>
      <c r="R104" s="23" t="str">
        <f t="shared" si="10"/>
        <v/>
      </c>
      <c r="T104" s="20" t="str">
        <f t="shared" si="11"/>
        <v/>
      </c>
      <c r="X104" s="23" t="str">
        <f t="shared" si="12"/>
        <v/>
      </c>
      <c r="Z104" s="59" t="str">
        <f t="shared" si="13"/>
        <v/>
      </c>
      <c r="AA104" s="60" t="str">
        <f>IF($B104="", "", IF(COUNTIF('Intro &amp; Setup'!$AY$23:$AY$38, $B104)&gt;0, "BH", TEXT($B104, "ddd")))</f>
        <v/>
      </c>
      <c r="AB104" s="61" t="str">
        <f t="shared" si="14"/>
        <v/>
      </c>
      <c r="AD104" s="23" t="str">
        <f t="shared" si="15"/>
        <v/>
      </c>
      <c r="AE104" s="23" t="str">
        <f t="shared" si="16"/>
        <v/>
      </c>
      <c r="AG104" s="23" t="str">
        <f t="shared" si="17"/>
        <v/>
      </c>
    </row>
    <row r="105" spans="1:33" x14ac:dyDescent="0.25">
      <c r="A105" s="5"/>
      <c r="B105" s="115"/>
      <c r="C105" s="116"/>
      <c r="D105" s="117"/>
      <c r="E105" s="118"/>
      <c r="F105" s="118"/>
      <c r="G105" s="119"/>
      <c r="H105" s="120"/>
      <c r="I105" s="120"/>
      <c r="J105" s="121"/>
      <c r="K105" s="5"/>
      <c r="L105" s="133" t="str">
        <f t="shared" si="9"/>
        <v/>
      </c>
      <c r="M105" s="5"/>
      <c r="N105" s="23" t="str">
        <f>IF($L105="", "", COUNTIF($L$11:$L$2510, "&gt;"&amp;$L105)+1+COUNTIF($L$11:$L105, $L105)-1)</f>
        <v/>
      </c>
      <c r="O105" s="5"/>
      <c r="R105" s="23" t="str">
        <f t="shared" si="10"/>
        <v/>
      </c>
      <c r="T105" s="20" t="str">
        <f t="shared" si="11"/>
        <v/>
      </c>
      <c r="X105" s="23" t="str">
        <f t="shared" si="12"/>
        <v/>
      </c>
      <c r="Z105" s="59" t="str">
        <f t="shared" si="13"/>
        <v/>
      </c>
      <c r="AA105" s="60" t="str">
        <f>IF($B105="", "", IF(COUNTIF('Intro &amp; Setup'!$AY$23:$AY$38, $B105)&gt;0, "BH", TEXT($B105, "ddd")))</f>
        <v/>
      </c>
      <c r="AB105" s="61" t="str">
        <f t="shared" si="14"/>
        <v/>
      </c>
      <c r="AD105" s="23" t="str">
        <f t="shared" si="15"/>
        <v/>
      </c>
      <c r="AE105" s="23" t="str">
        <f t="shared" si="16"/>
        <v/>
      </c>
      <c r="AG105" s="23" t="str">
        <f t="shared" si="17"/>
        <v/>
      </c>
    </row>
    <row r="106" spans="1:33" x14ac:dyDescent="0.25">
      <c r="A106" s="5"/>
      <c r="B106" s="115"/>
      <c r="C106" s="116"/>
      <c r="D106" s="117"/>
      <c r="E106" s="118"/>
      <c r="F106" s="118"/>
      <c r="G106" s="119"/>
      <c r="H106" s="120"/>
      <c r="I106" s="120"/>
      <c r="J106" s="121"/>
      <c r="K106" s="5"/>
      <c r="L106" s="133" t="str">
        <f t="shared" si="9"/>
        <v/>
      </c>
      <c r="M106" s="5"/>
      <c r="N106" s="23" t="str">
        <f>IF($L106="", "", COUNTIF($L$11:$L$2510, "&gt;"&amp;$L106)+1+COUNTIF($L$11:$L106, $L106)-1)</f>
        <v/>
      </c>
      <c r="O106" s="5"/>
      <c r="R106" s="23" t="str">
        <f t="shared" si="10"/>
        <v/>
      </c>
      <c r="T106" s="20" t="str">
        <f t="shared" si="11"/>
        <v/>
      </c>
      <c r="X106" s="23" t="str">
        <f t="shared" si="12"/>
        <v/>
      </c>
      <c r="Z106" s="59" t="str">
        <f t="shared" si="13"/>
        <v/>
      </c>
      <c r="AA106" s="60" t="str">
        <f>IF($B106="", "", IF(COUNTIF('Intro &amp; Setup'!$AY$23:$AY$38, $B106)&gt;0, "BH", TEXT($B106, "ddd")))</f>
        <v/>
      </c>
      <c r="AB106" s="61" t="str">
        <f t="shared" si="14"/>
        <v/>
      </c>
      <c r="AD106" s="23" t="str">
        <f t="shared" si="15"/>
        <v/>
      </c>
      <c r="AE106" s="23" t="str">
        <f t="shared" si="16"/>
        <v/>
      </c>
      <c r="AG106" s="23" t="str">
        <f t="shared" si="17"/>
        <v/>
      </c>
    </row>
    <row r="107" spans="1:33" x14ac:dyDescent="0.25">
      <c r="A107" s="5"/>
      <c r="B107" s="115"/>
      <c r="C107" s="116"/>
      <c r="D107" s="117"/>
      <c r="E107" s="118"/>
      <c r="F107" s="118"/>
      <c r="G107" s="119"/>
      <c r="H107" s="120"/>
      <c r="I107" s="120"/>
      <c r="J107" s="121"/>
      <c r="K107" s="5"/>
      <c r="L107" s="133" t="str">
        <f t="shared" si="9"/>
        <v/>
      </c>
      <c r="M107" s="5"/>
      <c r="N107" s="23" t="str">
        <f>IF($L107="", "", COUNTIF($L$11:$L$2510, "&gt;"&amp;$L107)+1+COUNTIF($L$11:$L107, $L107)-1)</f>
        <v/>
      </c>
      <c r="O107" s="5"/>
      <c r="R107" s="23" t="str">
        <f t="shared" si="10"/>
        <v/>
      </c>
      <c r="T107" s="20" t="str">
        <f t="shared" si="11"/>
        <v/>
      </c>
      <c r="X107" s="23" t="str">
        <f t="shared" si="12"/>
        <v/>
      </c>
      <c r="Z107" s="59" t="str">
        <f t="shared" si="13"/>
        <v/>
      </c>
      <c r="AA107" s="60" t="str">
        <f>IF($B107="", "", IF(COUNTIF('Intro &amp; Setup'!$AY$23:$AY$38, $B107)&gt;0, "BH", TEXT($B107, "ddd")))</f>
        <v/>
      </c>
      <c r="AB107" s="61" t="str">
        <f t="shared" si="14"/>
        <v/>
      </c>
      <c r="AD107" s="23" t="str">
        <f t="shared" si="15"/>
        <v/>
      </c>
      <c r="AE107" s="23" t="str">
        <f t="shared" si="16"/>
        <v/>
      </c>
      <c r="AG107" s="23" t="str">
        <f t="shared" si="17"/>
        <v/>
      </c>
    </row>
    <row r="108" spans="1:33" x14ac:dyDescent="0.25">
      <c r="A108" s="5"/>
      <c r="B108" s="115"/>
      <c r="C108" s="116"/>
      <c r="D108" s="117"/>
      <c r="E108" s="118"/>
      <c r="F108" s="118"/>
      <c r="G108" s="119"/>
      <c r="H108" s="120"/>
      <c r="I108" s="120"/>
      <c r="J108" s="121"/>
      <c r="K108" s="5"/>
      <c r="L108" s="133" t="str">
        <f t="shared" si="9"/>
        <v/>
      </c>
      <c r="M108" s="5"/>
      <c r="N108" s="23" t="str">
        <f>IF($L108="", "", COUNTIF($L$11:$L$2510, "&gt;"&amp;$L108)+1+COUNTIF($L$11:$L108, $L108)-1)</f>
        <v/>
      </c>
      <c r="O108" s="5"/>
      <c r="R108" s="23" t="str">
        <f t="shared" si="10"/>
        <v/>
      </c>
      <c r="T108" s="20" t="str">
        <f t="shared" si="11"/>
        <v/>
      </c>
      <c r="X108" s="23" t="str">
        <f t="shared" si="12"/>
        <v/>
      </c>
      <c r="Z108" s="59" t="str">
        <f t="shared" si="13"/>
        <v/>
      </c>
      <c r="AA108" s="60" t="str">
        <f>IF($B108="", "", IF(COUNTIF('Intro &amp; Setup'!$AY$23:$AY$38, $B108)&gt;0, "BH", TEXT($B108, "ddd")))</f>
        <v/>
      </c>
      <c r="AB108" s="61" t="str">
        <f t="shared" si="14"/>
        <v/>
      </c>
      <c r="AD108" s="23" t="str">
        <f t="shared" si="15"/>
        <v/>
      </c>
      <c r="AE108" s="23" t="str">
        <f t="shared" si="16"/>
        <v/>
      </c>
      <c r="AG108" s="23" t="str">
        <f t="shared" si="17"/>
        <v/>
      </c>
    </row>
    <row r="109" spans="1:33" x14ac:dyDescent="0.25">
      <c r="A109" s="5"/>
      <c r="B109" s="115"/>
      <c r="C109" s="116"/>
      <c r="D109" s="117"/>
      <c r="E109" s="118"/>
      <c r="F109" s="118"/>
      <c r="G109" s="119"/>
      <c r="H109" s="120"/>
      <c r="I109" s="120"/>
      <c r="J109" s="121"/>
      <c r="K109" s="5"/>
      <c r="L109" s="133" t="str">
        <f t="shared" si="9"/>
        <v/>
      </c>
      <c r="M109" s="5"/>
      <c r="N109" s="23" t="str">
        <f>IF($L109="", "", COUNTIF($L$11:$L$2510, "&gt;"&amp;$L109)+1+COUNTIF($L$11:$L109, $L109)-1)</f>
        <v/>
      </c>
      <c r="O109" s="5"/>
      <c r="R109" s="23" t="str">
        <f t="shared" si="10"/>
        <v/>
      </c>
      <c r="T109" s="20" t="str">
        <f t="shared" si="11"/>
        <v/>
      </c>
      <c r="X109" s="23" t="str">
        <f t="shared" si="12"/>
        <v/>
      </c>
      <c r="Z109" s="59" t="str">
        <f t="shared" si="13"/>
        <v/>
      </c>
      <c r="AA109" s="60" t="str">
        <f>IF($B109="", "", IF(COUNTIF('Intro &amp; Setup'!$AY$23:$AY$38, $B109)&gt;0, "BH", TEXT($B109, "ddd")))</f>
        <v/>
      </c>
      <c r="AB109" s="61" t="str">
        <f t="shared" si="14"/>
        <v/>
      </c>
      <c r="AD109" s="23" t="str">
        <f t="shared" si="15"/>
        <v/>
      </c>
      <c r="AE109" s="23" t="str">
        <f t="shared" si="16"/>
        <v/>
      </c>
      <c r="AG109" s="23" t="str">
        <f t="shared" si="17"/>
        <v/>
      </c>
    </row>
    <row r="110" spans="1:33" x14ac:dyDescent="0.25">
      <c r="A110" s="5"/>
      <c r="B110" s="115"/>
      <c r="C110" s="116"/>
      <c r="D110" s="117"/>
      <c r="E110" s="118"/>
      <c r="F110" s="118"/>
      <c r="G110" s="119"/>
      <c r="H110" s="120"/>
      <c r="I110" s="120"/>
      <c r="J110" s="121"/>
      <c r="K110" s="5"/>
      <c r="L110" s="133" t="str">
        <f t="shared" si="9"/>
        <v/>
      </c>
      <c r="M110" s="5"/>
      <c r="N110" s="23" t="str">
        <f>IF($L110="", "", COUNTIF($L$11:$L$2510, "&gt;"&amp;$L110)+1+COUNTIF($L$11:$L110, $L110)-1)</f>
        <v/>
      </c>
      <c r="O110" s="5"/>
      <c r="R110" s="23" t="str">
        <f t="shared" si="10"/>
        <v/>
      </c>
      <c r="T110" s="20" t="str">
        <f t="shared" si="11"/>
        <v/>
      </c>
      <c r="X110" s="23" t="str">
        <f t="shared" si="12"/>
        <v/>
      </c>
      <c r="Z110" s="59" t="str">
        <f t="shared" si="13"/>
        <v/>
      </c>
      <c r="AA110" s="60" t="str">
        <f>IF($B110="", "", IF(COUNTIF('Intro &amp; Setup'!$AY$23:$AY$38, $B110)&gt;0, "BH", TEXT($B110, "ddd")))</f>
        <v/>
      </c>
      <c r="AB110" s="61" t="str">
        <f t="shared" si="14"/>
        <v/>
      </c>
      <c r="AD110" s="23" t="str">
        <f t="shared" si="15"/>
        <v/>
      </c>
      <c r="AE110" s="23" t="str">
        <f t="shared" si="16"/>
        <v/>
      </c>
      <c r="AG110" s="23" t="str">
        <f t="shared" si="17"/>
        <v/>
      </c>
    </row>
    <row r="111" spans="1:33" x14ac:dyDescent="0.25">
      <c r="A111" s="5"/>
      <c r="B111" s="115"/>
      <c r="C111" s="116"/>
      <c r="D111" s="117"/>
      <c r="E111" s="118"/>
      <c r="F111" s="118"/>
      <c r="G111" s="119"/>
      <c r="H111" s="120"/>
      <c r="I111" s="120"/>
      <c r="J111" s="121"/>
      <c r="K111" s="5"/>
      <c r="L111" s="133" t="str">
        <f t="shared" si="9"/>
        <v/>
      </c>
      <c r="M111" s="5"/>
      <c r="N111" s="23" t="str">
        <f>IF($L111="", "", COUNTIF($L$11:$L$2510, "&gt;"&amp;$L111)+1+COUNTIF($L$11:$L111, $L111)-1)</f>
        <v/>
      </c>
      <c r="O111" s="5"/>
      <c r="R111" s="23" t="str">
        <f t="shared" si="10"/>
        <v/>
      </c>
      <c r="T111" s="20" t="str">
        <f t="shared" si="11"/>
        <v/>
      </c>
      <c r="X111" s="23" t="str">
        <f t="shared" si="12"/>
        <v/>
      </c>
      <c r="Z111" s="59" t="str">
        <f t="shared" si="13"/>
        <v/>
      </c>
      <c r="AA111" s="60" t="str">
        <f>IF($B111="", "", IF(COUNTIF('Intro &amp; Setup'!$AY$23:$AY$38, $B111)&gt;0, "BH", TEXT($B111, "ddd")))</f>
        <v/>
      </c>
      <c r="AB111" s="61" t="str">
        <f t="shared" si="14"/>
        <v/>
      </c>
      <c r="AD111" s="23" t="str">
        <f t="shared" si="15"/>
        <v/>
      </c>
      <c r="AE111" s="23" t="str">
        <f t="shared" si="16"/>
        <v/>
      </c>
      <c r="AG111" s="23" t="str">
        <f t="shared" si="17"/>
        <v/>
      </c>
    </row>
    <row r="112" spans="1:33" x14ac:dyDescent="0.25">
      <c r="A112" s="5"/>
      <c r="B112" s="115"/>
      <c r="C112" s="116"/>
      <c r="D112" s="117"/>
      <c r="E112" s="118"/>
      <c r="F112" s="118"/>
      <c r="G112" s="119"/>
      <c r="H112" s="120"/>
      <c r="I112" s="120"/>
      <c r="J112" s="121"/>
      <c r="K112" s="5"/>
      <c r="L112" s="133" t="str">
        <f t="shared" si="9"/>
        <v/>
      </c>
      <c r="M112" s="5"/>
      <c r="N112" s="23" t="str">
        <f>IF($L112="", "", COUNTIF($L$11:$L$2510, "&gt;"&amp;$L112)+1+COUNTIF($L$11:$L112, $L112)-1)</f>
        <v/>
      </c>
      <c r="O112" s="5"/>
      <c r="R112" s="23" t="str">
        <f t="shared" si="10"/>
        <v/>
      </c>
      <c r="T112" s="20" t="str">
        <f t="shared" si="11"/>
        <v/>
      </c>
      <c r="X112" s="23" t="str">
        <f t="shared" si="12"/>
        <v/>
      </c>
      <c r="Z112" s="59" t="str">
        <f t="shared" si="13"/>
        <v/>
      </c>
      <c r="AA112" s="60" t="str">
        <f>IF($B112="", "", IF(COUNTIF('Intro &amp; Setup'!$AY$23:$AY$38, $B112)&gt;0, "BH", TEXT($B112, "ddd")))</f>
        <v/>
      </c>
      <c r="AB112" s="61" t="str">
        <f t="shared" si="14"/>
        <v/>
      </c>
      <c r="AD112" s="23" t="str">
        <f t="shared" si="15"/>
        <v/>
      </c>
      <c r="AE112" s="23" t="str">
        <f t="shared" si="16"/>
        <v/>
      </c>
      <c r="AG112" s="23" t="str">
        <f t="shared" si="17"/>
        <v/>
      </c>
    </row>
    <row r="113" spans="1:33" x14ac:dyDescent="0.25">
      <c r="A113" s="5"/>
      <c r="B113" s="115"/>
      <c r="C113" s="116"/>
      <c r="D113" s="117"/>
      <c r="E113" s="118"/>
      <c r="F113" s="118"/>
      <c r="G113" s="119"/>
      <c r="H113" s="120"/>
      <c r="I113" s="120"/>
      <c r="J113" s="121"/>
      <c r="K113" s="5"/>
      <c r="L113" s="133" t="str">
        <f t="shared" si="9"/>
        <v/>
      </c>
      <c r="M113" s="5"/>
      <c r="N113" s="23" t="str">
        <f>IF($L113="", "", COUNTIF($L$11:$L$2510, "&gt;"&amp;$L113)+1+COUNTIF($L$11:$L113, $L113)-1)</f>
        <v/>
      </c>
      <c r="O113" s="5"/>
      <c r="R113" s="23" t="str">
        <f t="shared" si="10"/>
        <v/>
      </c>
      <c r="T113" s="20" t="str">
        <f t="shared" si="11"/>
        <v/>
      </c>
      <c r="X113" s="23" t="str">
        <f t="shared" si="12"/>
        <v/>
      </c>
      <c r="Z113" s="59" t="str">
        <f t="shared" si="13"/>
        <v/>
      </c>
      <c r="AA113" s="60" t="str">
        <f>IF($B113="", "", IF(COUNTIF('Intro &amp; Setup'!$AY$23:$AY$38, $B113)&gt;0, "BH", TEXT($B113, "ddd")))</f>
        <v/>
      </c>
      <c r="AB113" s="61" t="str">
        <f t="shared" si="14"/>
        <v/>
      </c>
      <c r="AD113" s="23" t="str">
        <f t="shared" si="15"/>
        <v/>
      </c>
      <c r="AE113" s="23" t="str">
        <f t="shared" si="16"/>
        <v/>
      </c>
      <c r="AG113" s="23" t="str">
        <f t="shared" si="17"/>
        <v/>
      </c>
    </row>
    <row r="114" spans="1:33" x14ac:dyDescent="0.25">
      <c r="A114" s="5"/>
      <c r="B114" s="115"/>
      <c r="C114" s="116"/>
      <c r="D114" s="117"/>
      <c r="E114" s="118"/>
      <c r="F114" s="118"/>
      <c r="G114" s="119"/>
      <c r="H114" s="120"/>
      <c r="I114" s="120"/>
      <c r="J114" s="121"/>
      <c r="K114" s="5"/>
      <c r="L114" s="133" t="str">
        <f t="shared" si="9"/>
        <v/>
      </c>
      <c r="M114" s="5"/>
      <c r="N114" s="23" t="str">
        <f>IF($L114="", "", COUNTIF($L$11:$L$2510, "&gt;"&amp;$L114)+1+COUNTIF($L$11:$L114, $L114)-1)</f>
        <v/>
      </c>
      <c r="O114" s="5"/>
      <c r="R114" s="23" t="str">
        <f t="shared" si="10"/>
        <v/>
      </c>
      <c r="T114" s="20" t="str">
        <f t="shared" si="11"/>
        <v/>
      </c>
      <c r="X114" s="23" t="str">
        <f t="shared" si="12"/>
        <v/>
      </c>
      <c r="Z114" s="59" t="str">
        <f t="shared" si="13"/>
        <v/>
      </c>
      <c r="AA114" s="60" t="str">
        <f>IF($B114="", "", IF(COUNTIF('Intro &amp; Setup'!$AY$23:$AY$38, $B114)&gt;0, "BH", TEXT($B114, "ddd")))</f>
        <v/>
      </c>
      <c r="AB114" s="61" t="str">
        <f t="shared" si="14"/>
        <v/>
      </c>
      <c r="AD114" s="23" t="str">
        <f t="shared" si="15"/>
        <v/>
      </c>
      <c r="AE114" s="23" t="str">
        <f t="shared" si="16"/>
        <v/>
      </c>
      <c r="AG114" s="23" t="str">
        <f t="shared" si="17"/>
        <v/>
      </c>
    </row>
    <row r="115" spans="1:33" x14ac:dyDescent="0.25">
      <c r="A115" s="5"/>
      <c r="B115" s="115"/>
      <c r="C115" s="116"/>
      <c r="D115" s="117"/>
      <c r="E115" s="118"/>
      <c r="F115" s="118"/>
      <c r="G115" s="119"/>
      <c r="H115" s="120"/>
      <c r="I115" s="120"/>
      <c r="J115" s="121"/>
      <c r="K115" s="5"/>
      <c r="L115" s="133" t="str">
        <f t="shared" si="9"/>
        <v/>
      </c>
      <c r="M115" s="5"/>
      <c r="N115" s="23" t="str">
        <f>IF($L115="", "", COUNTIF($L$11:$L$2510, "&gt;"&amp;$L115)+1+COUNTIF($L$11:$L115, $L115)-1)</f>
        <v/>
      </c>
      <c r="O115" s="5"/>
      <c r="R115" s="23" t="str">
        <f t="shared" si="10"/>
        <v/>
      </c>
      <c r="T115" s="20" t="str">
        <f t="shared" si="11"/>
        <v/>
      </c>
      <c r="X115" s="23" t="str">
        <f t="shared" si="12"/>
        <v/>
      </c>
      <c r="Z115" s="59" t="str">
        <f t="shared" si="13"/>
        <v/>
      </c>
      <c r="AA115" s="60" t="str">
        <f>IF($B115="", "", IF(COUNTIF('Intro &amp; Setup'!$AY$23:$AY$38, $B115)&gt;0, "BH", TEXT($B115, "ddd")))</f>
        <v/>
      </c>
      <c r="AB115" s="61" t="str">
        <f t="shared" si="14"/>
        <v/>
      </c>
      <c r="AD115" s="23" t="str">
        <f t="shared" si="15"/>
        <v/>
      </c>
      <c r="AE115" s="23" t="str">
        <f t="shared" si="16"/>
        <v/>
      </c>
      <c r="AG115" s="23" t="str">
        <f t="shared" si="17"/>
        <v/>
      </c>
    </row>
    <row r="116" spans="1:33" x14ac:dyDescent="0.25">
      <c r="A116" s="5"/>
      <c r="B116" s="115"/>
      <c r="C116" s="116"/>
      <c r="D116" s="117"/>
      <c r="E116" s="118"/>
      <c r="F116" s="118"/>
      <c r="G116" s="119"/>
      <c r="H116" s="120"/>
      <c r="I116" s="120"/>
      <c r="J116" s="121"/>
      <c r="K116" s="5"/>
      <c r="L116" s="133" t="str">
        <f t="shared" si="9"/>
        <v/>
      </c>
      <c r="M116" s="5"/>
      <c r="N116" s="23" t="str">
        <f>IF($L116="", "", COUNTIF($L$11:$L$2510, "&gt;"&amp;$L116)+1+COUNTIF($L$11:$L116, $L116)-1)</f>
        <v/>
      </c>
      <c r="O116" s="5"/>
      <c r="R116" s="23" t="str">
        <f t="shared" si="10"/>
        <v/>
      </c>
      <c r="T116" s="20" t="str">
        <f t="shared" si="11"/>
        <v/>
      </c>
      <c r="X116" s="23" t="str">
        <f t="shared" si="12"/>
        <v/>
      </c>
      <c r="Z116" s="59" t="str">
        <f t="shared" si="13"/>
        <v/>
      </c>
      <c r="AA116" s="60" t="str">
        <f>IF($B116="", "", IF(COUNTIF('Intro &amp; Setup'!$AY$23:$AY$38, $B116)&gt;0, "BH", TEXT($B116, "ddd")))</f>
        <v/>
      </c>
      <c r="AB116" s="61" t="str">
        <f t="shared" si="14"/>
        <v/>
      </c>
      <c r="AD116" s="23" t="str">
        <f t="shared" si="15"/>
        <v/>
      </c>
      <c r="AE116" s="23" t="str">
        <f t="shared" si="16"/>
        <v/>
      </c>
      <c r="AG116" s="23" t="str">
        <f t="shared" si="17"/>
        <v/>
      </c>
    </row>
    <row r="117" spans="1:33" x14ac:dyDescent="0.25">
      <c r="A117" s="5"/>
      <c r="B117" s="115"/>
      <c r="C117" s="116"/>
      <c r="D117" s="117"/>
      <c r="E117" s="118"/>
      <c r="F117" s="118"/>
      <c r="G117" s="119"/>
      <c r="H117" s="120"/>
      <c r="I117" s="120"/>
      <c r="J117" s="121"/>
      <c r="K117" s="5"/>
      <c r="L117" s="133" t="str">
        <f t="shared" si="9"/>
        <v/>
      </c>
      <c r="M117" s="5"/>
      <c r="N117" s="23" t="str">
        <f>IF($L117="", "", COUNTIF($L$11:$L$2510, "&gt;"&amp;$L117)+1+COUNTIF($L$11:$L117, $L117)-1)</f>
        <v/>
      </c>
      <c r="O117" s="5"/>
      <c r="R117" s="23" t="str">
        <f t="shared" si="10"/>
        <v/>
      </c>
      <c r="T117" s="20" t="str">
        <f t="shared" si="11"/>
        <v/>
      </c>
      <c r="X117" s="23" t="str">
        <f t="shared" si="12"/>
        <v/>
      </c>
      <c r="Z117" s="59" t="str">
        <f t="shared" si="13"/>
        <v/>
      </c>
      <c r="AA117" s="60" t="str">
        <f>IF($B117="", "", IF(COUNTIF('Intro &amp; Setup'!$AY$23:$AY$38, $B117)&gt;0, "BH", TEXT($B117, "ddd")))</f>
        <v/>
      </c>
      <c r="AB117" s="61" t="str">
        <f t="shared" si="14"/>
        <v/>
      </c>
      <c r="AD117" s="23" t="str">
        <f t="shared" si="15"/>
        <v/>
      </c>
      <c r="AE117" s="23" t="str">
        <f t="shared" si="16"/>
        <v/>
      </c>
      <c r="AG117" s="23" t="str">
        <f t="shared" si="17"/>
        <v/>
      </c>
    </row>
    <row r="118" spans="1:33" x14ac:dyDescent="0.25">
      <c r="A118" s="5"/>
      <c r="B118" s="115"/>
      <c r="C118" s="116"/>
      <c r="D118" s="117"/>
      <c r="E118" s="118"/>
      <c r="F118" s="118"/>
      <c r="G118" s="119"/>
      <c r="H118" s="120"/>
      <c r="I118" s="120"/>
      <c r="J118" s="121"/>
      <c r="K118" s="5"/>
      <c r="L118" s="133" t="str">
        <f t="shared" si="9"/>
        <v/>
      </c>
      <c r="M118" s="5"/>
      <c r="N118" s="23" t="str">
        <f>IF($L118="", "", COUNTIF($L$11:$L$2510, "&gt;"&amp;$L118)+1+COUNTIF($L$11:$L118, $L118)-1)</f>
        <v/>
      </c>
      <c r="O118" s="5"/>
      <c r="R118" s="23" t="str">
        <f t="shared" si="10"/>
        <v/>
      </c>
      <c r="T118" s="20" t="str">
        <f t="shared" si="11"/>
        <v/>
      </c>
      <c r="X118" s="23" t="str">
        <f t="shared" si="12"/>
        <v/>
      </c>
      <c r="Z118" s="59" t="str">
        <f t="shared" si="13"/>
        <v/>
      </c>
      <c r="AA118" s="60" t="str">
        <f>IF($B118="", "", IF(COUNTIF('Intro &amp; Setup'!$AY$23:$AY$38, $B118)&gt;0, "BH", TEXT($B118, "ddd")))</f>
        <v/>
      </c>
      <c r="AB118" s="61" t="str">
        <f t="shared" si="14"/>
        <v/>
      </c>
      <c r="AD118" s="23" t="str">
        <f t="shared" si="15"/>
        <v/>
      </c>
      <c r="AE118" s="23" t="str">
        <f t="shared" si="16"/>
        <v/>
      </c>
      <c r="AG118" s="23" t="str">
        <f t="shared" si="17"/>
        <v/>
      </c>
    </row>
    <row r="119" spans="1:33" x14ac:dyDescent="0.25">
      <c r="A119" s="5"/>
      <c r="B119" s="115"/>
      <c r="C119" s="116"/>
      <c r="D119" s="117"/>
      <c r="E119" s="118"/>
      <c r="F119" s="118"/>
      <c r="G119" s="119"/>
      <c r="H119" s="120"/>
      <c r="I119" s="120"/>
      <c r="J119" s="121"/>
      <c r="K119" s="5"/>
      <c r="L119" s="133" t="str">
        <f t="shared" si="9"/>
        <v/>
      </c>
      <c r="M119" s="5"/>
      <c r="N119" s="23" t="str">
        <f>IF($L119="", "", COUNTIF($L$11:$L$2510, "&gt;"&amp;$L119)+1+COUNTIF($L$11:$L119, $L119)-1)</f>
        <v/>
      </c>
      <c r="O119" s="5"/>
      <c r="R119" s="23" t="str">
        <f t="shared" si="10"/>
        <v/>
      </c>
      <c r="T119" s="20" t="str">
        <f t="shared" si="11"/>
        <v/>
      </c>
      <c r="X119" s="23" t="str">
        <f t="shared" si="12"/>
        <v/>
      </c>
      <c r="Z119" s="59" t="str">
        <f t="shared" si="13"/>
        <v/>
      </c>
      <c r="AA119" s="60" t="str">
        <f>IF($B119="", "", IF(COUNTIF('Intro &amp; Setup'!$AY$23:$AY$38, $B119)&gt;0, "BH", TEXT($B119, "ddd")))</f>
        <v/>
      </c>
      <c r="AB119" s="61" t="str">
        <f t="shared" si="14"/>
        <v/>
      </c>
      <c r="AD119" s="23" t="str">
        <f t="shared" si="15"/>
        <v/>
      </c>
      <c r="AE119" s="23" t="str">
        <f t="shared" si="16"/>
        <v/>
      </c>
      <c r="AG119" s="23" t="str">
        <f t="shared" si="17"/>
        <v/>
      </c>
    </row>
    <row r="120" spans="1:33" x14ac:dyDescent="0.25">
      <c r="A120" s="5"/>
      <c r="B120" s="115"/>
      <c r="C120" s="116"/>
      <c r="D120" s="117"/>
      <c r="E120" s="118"/>
      <c r="F120" s="118"/>
      <c r="G120" s="119"/>
      <c r="H120" s="120"/>
      <c r="I120" s="120"/>
      <c r="J120" s="121"/>
      <c r="K120" s="5"/>
      <c r="L120" s="133" t="str">
        <f t="shared" si="9"/>
        <v/>
      </c>
      <c r="M120" s="5"/>
      <c r="N120" s="23" t="str">
        <f>IF($L120="", "", COUNTIF($L$11:$L$2510, "&gt;"&amp;$L120)+1+COUNTIF($L$11:$L120, $L120)-1)</f>
        <v/>
      </c>
      <c r="O120" s="5"/>
      <c r="R120" s="23" t="str">
        <f t="shared" si="10"/>
        <v/>
      </c>
      <c r="T120" s="20" t="str">
        <f t="shared" si="11"/>
        <v/>
      </c>
      <c r="X120" s="23" t="str">
        <f t="shared" si="12"/>
        <v/>
      </c>
      <c r="Z120" s="59" t="str">
        <f t="shared" si="13"/>
        <v/>
      </c>
      <c r="AA120" s="60" t="str">
        <f>IF($B120="", "", IF(COUNTIF('Intro &amp; Setup'!$AY$23:$AY$38, $B120)&gt;0, "BH", TEXT($B120, "ddd")))</f>
        <v/>
      </c>
      <c r="AB120" s="61" t="str">
        <f t="shared" si="14"/>
        <v/>
      </c>
      <c r="AD120" s="23" t="str">
        <f t="shared" si="15"/>
        <v/>
      </c>
      <c r="AE120" s="23" t="str">
        <f t="shared" si="16"/>
        <v/>
      </c>
      <c r="AG120" s="23" t="str">
        <f t="shared" si="17"/>
        <v/>
      </c>
    </row>
    <row r="121" spans="1:33" x14ac:dyDescent="0.25">
      <c r="A121" s="5"/>
      <c r="B121" s="115"/>
      <c r="C121" s="116"/>
      <c r="D121" s="117"/>
      <c r="E121" s="118"/>
      <c r="F121" s="118"/>
      <c r="G121" s="119"/>
      <c r="H121" s="120"/>
      <c r="I121" s="120"/>
      <c r="J121" s="121"/>
      <c r="K121" s="5"/>
      <c r="L121" s="133" t="str">
        <f t="shared" si="9"/>
        <v/>
      </c>
      <c r="M121" s="5"/>
      <c r="N121" s="23" t="str">
        <f>IF($L121="", "", COUNTIF($L$11:$L$2510, "&gt;"&amp;$L121)+1+COUNTIF($L$11:$L121, $L121)-1)</f>
        <v/>
      </c>
      <c r="O121" s="5"/>
      <c r="R121" s="23" t="str">
        <f t="shared" si="10"/>
        <v/>
      </c>
      <c r="T121" s="20" t="str">
        <f t="shared" si="11"/>
        <v/>
      </c>
      <c r="X121" s="23" t="str">
        <f t="shared" si="12"/>
        <v/>
      </c>
      <c r="Z121" s="59" t="str">
        <f t="shared" si="13"/>
        <v/>
      </c>
      <c r="AA121" s="60" t="str">
        <f>IF($B121="", "", IF(COUNTIF('Intro &amp; Setup'!$AY$23:$AY$38, $B121)&gt;0, "BH", TEXT($B121, "ddd")))</f>
        <v/>
      </c>
      <c r="AB121" s="61" t="str">
        <f t="shared" si="14"/>
        <v/>
      </c>
      <c r="AD121" s="23" t="str">
        <f t="shared" si="15"/>
        <v/>
      </c>
      <c r="AE121" s="23" t="str">
        <f t="shared" si="16"/>
        <v/>
      </c>
      <c r="AG121" s="23" t="str">
        <f t="shared" si="17"/>
        <v/>
      </c>
    </row>
    <row r="122" spans="1:33" x14ac:dyDescent="0.25">
      <c r="A122" s="5"/>
      <c r="B122" s="115"/>
      <c r="C122" s="116"/>
      <c r="D122" s="117"/>
      <c r="E122" s="118"/>
      <c r="F122" s="118"/>
      <c r="G122" s="119"/>
      <c r="H122" s="120"/>
      <c r="I122" s="120"/>
      <c r="J122" s="121"/>
      <c r="K122" s="5"/>
      <c r="L122" s="133" t="str">
        <f t="shared" si="9"/>
        <v/>
      </c>
      <c r="M122" s="5"/>
      <c r="N122" s="23" t="str">
        <f>IF($L122="", "", COUNTIF($L$11:$L$2510, "&gt;"&amp;$L122)+1+COUNTIF($L$11:$L122, $L122)-1)</f>
        <v/>
      </c>
      <c r="O122" s="5"/>
      <c r="R122" s="23" t="str">
        <f t="shared" si="10"/>
        <v/>
      </c>
      <c r="T122" s="20" t="str">
        <f t="shared" si="11"/>
        <v/>
      </c>
      <c r="X122" s="23" t="str">
        <f t="shared" si="12"/>
        <v/>
      </c>
      <c r="Z122" s="59" t="str">
        <f t="shared" si="13"/>
        <v/>
      </c>
      <c r="AA122" s="60" t="str">
        <f>IF($B122="", "", IF(COUNTIF('Intro &amp; Setup'!$AY$23:$AY$38, $B122)&gt;0, "BH", TEXT($B122, "ddd")))</f>
        <v/>
      </c>
      <c r="AB122" s="61" t="str">
        <f t="shared" si="14"/>
        <v/>
      </c>
      <c r="AD122" s="23" t="str">
        <f t="shared" si="15"/>
        <v/>
      </c>
      <c r="AE122" s="23" t="str">
        <f t="shared" si="16"/>
        <v/>
      </c>
      <c r="AG122" s="23" t="str">
        <f t="shared" si="17"/>
        <v/>
      </c>
    </row>
    <row r="123" spans="1:33" x14ac:dyDescent="0.25">
      <c r="A123" s="5"/>
      <c r="B123" s="115"/>
      <c r="C123" s="116"/>
      <c r="D123" s="117"/>
      <c r="E123" s="118"/>
      <c r="F123" s="118"/>
      <c r="G123" s="119"/>
      <c r="H123" s="120"/>
      <c r="I123" s="120"/>
      <c r="J123" s="121"/>
      <c r="K123" s="5"/>
      <c r="L123" s="133" t="str">
        <f t="shared" si="9"/>
        <v/>
      </c>
      <c r="M123" s="5"/>
      <c r="N123" s="23" t="str">
        <f>IF($L123="", "", COUNTIF($L$11:$L$2510, "&gt;"&amp;$L123)+1+COUNTIF($L$11:$L123, $L123)-1)</f>
        <v/>
      </c>
      <c r="O123" s="5"/>
      <c r="R123" s="23" t="str">
        <f t="shared" si="10"/>
        <v/>
      </c>
      <c r="T123" s="20" t="str">
        <f t="shared" si="11"/>
        <v/>
      </c>
      <c r="X123" s="23" t="str">
        <f t="shared" si="12"/>
        <v/>
      </c>
      <c r="Z123" s="59" t="str">
        <f t="shared" si="13"/>
        <v/>
      </c>
      <c r="AA123" s="60" t="str">
        <f>IF($B123="", "", IF(COUNTIF('Intro &amp; Setup'!$AY$23:$AY$38, $B123)&gt;0, "BH", TEXT($B123, "ddd")))</f>
        <v/>
      </c>
      <c r="AB123" s="61" t="str">
        <f t="shared" si="14"/>
        <v/>
      </c>
      <c r="AD123" s="23" t="str">
        <f t="shared" si="15"/>
        <v/>
      </c>
      <c r="AE123" s="23" t="str">
        <f t="shared" si="16"/>
        <v/>
      </c>
      <c r="AG123" s="23" t="str">
        <f t="shared" si="17"/>
        <v/>
      </c>
    </row>
    <row r="124" spans="1:33" x14ac:dyDescent="0.25">
      <c r="A124" s="5"/>
      <c r="B124" s="115"/>
      <c r="C124" s="116"/>
      <c r="D124" s="117"/>
      <c r="E124" s="118"/>
      <c r="F124" s="118"/>
      <c r="G124" s="119"/>
      <c r="H124" s="120"/>
      <c r="I124" s="120"/>
      <c r="J124" s="121"/>
      <c r="K124" s="5"/>
      <c r="L124" s="133" t="str">
        <f t="shared" si="9"/>
        <v/>
      </c>
      <c r="M124" s="5"/>
      <c r="N124" s="23" t="str">
        <f>IF($L124="", "", COUNTIF($L$11:$L$2510, "&gt;"&amp;$L124)+1+COUNTIF($L$11:$L124, $L124)-1)</f>
        <v/>
      </c>
      <c r="O124" s="5"/>
      <c r="R124" s="23" t="str">
        <f t="shared" si="10"/>
        <v/>
      </c>
      <c r="T124" s="20" t="str">
        <f t="shared" si="11"/>
        <v/>
      </c>
      <c r="X124" s="23" t="str">
        <f t="shared" si="12"/>
        <v/>
      </c>
      <c r="Z124" s="59" t="str">
        <f t="shared" si="13"/>
        <v/>
      </c>
      <c r="AA124" s="60" t="str">
        <f>IF($B124="", "", IF(COUNTIF('Intro &amp; Setup'!$AY$23:$AY$38, $B124)&gt;0, "BH", TEXT($B124, "ddd")))</f>
        <v/>
      </c>
      <c r="AB124" s="61" t="str">
        <f t="shared" si="14"/>
        <v/>
      </c>
      <c r="AD124" s="23" t="str">
        <f t="shared" si="15"/>
        <v/>
      </c>
      <c r="AE124" s="23" t="str">
        <f t="shared" si="16"/>
        <v/>
      </c>
      <c r="AG124" s="23" t="str">
        <f t="shared" si="17"/>
        <v/>
      </c>
    </row>
    <row r="125" spans="1:33" x14ac:dyDescent="0.25">
      <c r="A125" s="5"/>
      <c r="B125" s="115"/>
      <c r="C125" s="116"/>
      <c r="D125" s="117"/>
      <c r="E125" s="118"/>
      <c r="F125" s="118"/>
      <c r="G125" s="119"/>
      <c r="H125" s="120"/>
      <c r="I125" s="120"/>
      <c r="J125" s="121"/>
      <c r="K125" s="5"/>
      <c r="L125" s="133" t="str">
        <f t="shared" si="9"/>
        <v/>
      </c>
      <c r="M125" s="5"/>
      <c r="N125" s="23" t="str">
        <f>IF($L125="", "", COUNTIF($L$11:$L$2510, "&gt;"&amp;$L125)+1+COUNTIF($L$11:$L125, $L125)-1)</f>
        <v/>
      </c>
      <c r="O125" s="5"/>
      <c r="R125" s="23" t="str">
        <f t="shared" si="10"/>
        <v/>
      </c>
      <c r="T125" s="20" t="str">
        <f t="shared" si="11"/>
        <v/>
      </c>
      <c r="X125" s="23" t="str">
        <f t="shared" si="12"/>
        <v/>
      </c>
      <c r="Z125" s="59" t="str">
        <f t="shared" si="13"/>
        <v/>
      </c>
      <c r="AA125" s="60" t="str">
        <f>IF($B125="", "", IF(COUNTIF('Intro &amp; Setup'!$AY$23:$AY$38, $B125)&gt;0, "BH", TEXT($B125, "ddd")))</f>
        <v/>
      </c>
      <c r="AB125" s="61" t="str">
        <f t="shared" si="14"/>
        <v/>
      </c>
      <c r="AD125" s="23" t="str">
        <f t="shared" si="15"/>
        <v/>
      </c>
      <c r="AE125" s="23" t="str">
        <f t="shared" si="16"/>
        <v/>
      </c>
      <c r="AG125" s="23" t="str">
        <f t="shared" si="17"/>
        <v/>
      </c>
    </row>
    <row r="126" spans="1:33" x14ac:dyDescent="0.25">
      <c r="A126" s="5"/>
      <c r="B126" s="115"/>
      <c r="C126" s="116"/>
      <c r="D126" s="117"/>
      <c r="E126" s="118"/>
      <c r="F126" s="118"/>
      <c r="G126" s="119"/>
      <c r="H126" s="120"/>
      <c r="I126" s="120"/>
      <c r="J126" s="121"/>
      <c r="K126" s="5"/>
      <c r="L126" s="133" t="str">
        <f t="shared" si="9"/>
        <v/>
      </c>
      <c r="M126" s="5"/>
      <c r="N126" s="23" t="str">
        <f>IF($L126="", "", COUNTIF($L$11:$L$2510, "&gt;"&amp;$L126)+1+COUNTIF($L$11:$L126, $L126)-1)</f>
        <v/>
      </c>
      <c r="O126" s="5"/>
      <c r="R126" s="23" t="str">
        <f t="shared" si="10"/>
        <v/>
      </c>
      <c r="T126" s="20" t="str">
        <f t="shared" si="11"/>
        <v/>
      </c>
      <c r="X126" s="23" t="str">
        <f t="shared" si="12"/>
        <v/>
      </c>
      <c r="Z126" s="59" t="str">
        <f t="shared" si="13"/>
        <v/>
      </c>
      <c r="AA126" s="60" t="str">
        <f>IF($B126="", "", IF(COUNTIF('Intro &amp; Setup'!$AY$23:$AY$38, $B126)&gt;0, "BH", TEXT($B126, "ddd")))</f>
        <v/>
      </c>
      <c r="AB126" s="61" t="str">
        <f t="shared" si="14"/>
        <v/>
      </c>
      <c r="AD126" s="23" t="str">
        <f t="shared" si="15"/>
        <v/>
      </c>
      <c r="AE126" s="23" t="str">
        <f t="shared" si="16"/>
        <v/>
      </c>
      <c r="AG126" s="23" t="str">
        <f t="shared" si="17"/>
        <v/>
      </c>
    </row>
    <row r="127" spans="1:33" x14ac:dyDescent="0.25">
      <c r="A127" s="5"/>
      <c r="B127" s="115"/>
      <c r="C127" s="116"/>
      <c r="D127" s="117"/>
      <c r="E127" s="118"/>
      <c r="F127" s="118"/>
      <c r="G127" s="119"/>
      <c r="H127" s="120"/>
      <c r="I127" s="120"/>
      <c r="J127" s="121"/>
      <c r="K127" s="5"/>
      <c r="L127" s="133" t="str">
        <f t="shared" si="9"/>
        <v/>
      </c>
      <c r="M127" s="5"/>
      <c r="N127" s="23" t="str">
        <f>IF($L127="", "", COUNTIF($L$11:$L$2510, "&gt;"&amp;$L127)+1+COUNTIF($L$11:$L127, $L127)-1)</f>
        <v/>
      </c>
      <c r="O127" s="5"/>
      <c r="R127" s="23" t="str">
        <f t="shared" si="10"/>
        <v/>
      </c>
      <c r="T127" s="20" t="str">
        <f t="shared" si="11"/>
        <v/>
      </c>
      <c r="X127" s="23" t="str">
        <f t="shared" si="12"/>
        <v/>
      </c>
      <c r="Z127" s="59" t="str">
        <f t="shared" si="13"/>
        <v/>
      </c>
      <c r="AA127" s="60" t="str">
        <f>IF($B127="", "", IF(COUNTIF('Intro &amp; Setup'!$AY$23:$AY$38, $B127)&gt;0, "BH", TEXT($B127, "ddd")))</f>
        <v/>
      </c>
      <c r="AB127" s="61" t="str">
        <f t="shared" si="14"/>
        <v/>
      </c>
      <c r="AD127" s="23" t="str">
        <f t="shared" si="15"/>
        <v/>
      </c>
      <c r="AE127" s="23" t="str">
        <f t="shared" si="16"/>
        <v/>
      </c>
      <c r="AG127" s="23" t="str">
        <f t="shared" si="17"/>
        <v/>
      </c>
    </row>
    <row r="128" spans="1:33" x14ac:dyDescent="0.25">
      <c r="A128" s="5"/>
      <c r="B128" s="115"/>
      <c r="C128" s="116"/>
      <c r="D128" s="117"/>
      <c r="E128" s="118"/>
      <c r="F128" s="118"/>
      <c r="G128" s="119"/>
      <c r="H128" s="120"/>
      <c r="I128" s="120"/>
      <c r="J128" s="121"/>
      <c r="K128" s="5"/>
      <c r="L128" s="133" t="str">
        <f t="shared" si="9"/>
        <v/>
      </c>
      <c r="M128" s="5"/>
      <c r="N128" s="23" t="str">
        <f>IF($L128="", "", COUNTIF($L$11:$L$2510, "&gt;"&amp;$L128)+1+COUNTIF($L$11:$L128, $L128)-1)</f>
        <v/>
      </c>
      <c r="O128" s="5"/>
      <c r="R128" s="23" t="str">
        <f t="shared" si="10"/>
        <v/>
      </c>
      <c r="T128" s="20" t="str">
        <f t="shared" si="11"/>
        <v/>
      </c>
      <c r="X128" s="23" t="str">
        <f t="shared" si="12"/>
        <v/>
      </c>
      <c r="Z128" s="59" t="str">
        <f t="shared" si="13"/>
        <v/>
      </c>
      <c r="AA128" s="60" t="str">
        <f>IF($B128="", "", IF(COUNTIF('Intro &amp; Setup'!$AY$23:$AY$38, $B128)&gt;0, "BH", TEXT($B128, "ddd")))</f>
        <v/>
      </c>
      <c r="AB128" s="61" t="str">
        <f t="shared" si="14"/>
        <v/>
      </c>
      <c r="AD128" s="23" t="str">
        <f t="shared" si="15"/>
        <v/>
      </c>
      <c r="AE128" s="23" t="str">
        <f t="shared" si="16"/>
        <v/>
      </c>
      <c r="AG128" s="23" t="str">
        <f t="shared" si="17"/>
        <v/>
      </c>
    </row>
    <row r="129" spans="1:33" x14ac:dyDescent="0.25">
      <c r="A129" s="5"/>
      <c r="B129" s="115"/>
      <c r="C129" s="116"/>
      <c r="D129" s="117"/>
      <c r="E129" s="118"/>
      <c r="F129" s="118"/>
      <c r="G129" s="119"/>
      <c r="H129" s="120"/>
      <c r="I129" s="120"/>
      <c r="J129" s="121"/>
      <c r="K129" s="5"/>
      <c r="L129" s="133" t="str">
        <f t="shared" si="9"/>
        <v/>
      </c>
      <c r="M129" s="5"/>
      <c r="N129" s="23" t="str">
        <f>IF($L129="", "", COUNTIF($L$11:$L$2510, "&gt;"&amp;$L129)+1+COUNTIF($L$11:$L129, $L129)-1)</f>
        <v/>
      </c>
      <c r="O129" s="5"/>
      <c r="R129" s="23" t="str">
        <f t="shared" si="10"/>
        <v/>
      </c>
      <c r="T129" s="20" t="str">
        <f t="shared" si="11"/>
        <v/>
      </c>
      <c r="X129" s="23" t="str">
        <f t="shared" si="12"/>
        <v/>
      </c>
      <c r="Z129" s="59" t="str">
        <f t="shared" si="13"/>
        <v/>
      </c>
      <c r="AA129" s="60" t="str">
        <f>IF($B129="", "", IF(COUNTIF('Intro &amp; Setup'!$AY$23:$AY$38, $B129)&gt;0, "BH", TEXT($B129, "ddd")))</f>
        <v/>
      </c>
      <c r="AB129" s="61" t="str">
        <f t="shared" si="14"/>
        <v/>
      </c>
      <c r="AD129" s="23" t="str">
        <f t="shared" si="15"/>
        <v/>
      </c>
      <c r="AE129" s="23" t="str">
        <f t="shared" si="16"/>
        <v/>
      </c>
      <c r="AG129" s="23" t="str">
        <f t="shared" si="17"/>
        <v/>
      </c>
    </row>
    <row r="130" spans="1:33" x14ac:dyDescent="0.25">
      <c r="A130" s="5"/>
      <c r="B130" s="115"/>
      <c r="C130" s="116"/>
      <c r="D130" s="117"/>
      <c r="E130" s="118"/>
      <c r="F130" s="118"/>
      <c r="G130" s="119"/>
      <c r="H130" s="120"/>
      <c r="I130" s="120"/>
      <c r="J130" s="121"/>
      <c r="K130" s="5"/>
      <c r="L130" s="133" t="str">
        <f t="shared" si="9"/>
        <v/>
      </c>
      <c r="M130" s="5"/>
      <c r="N130" s="23" t="str">
        <f>IF($L130="", "", COUNTIF($L$11:$L$2510, "&gt;"&amp;$L130)+1+COUNTIF($L$11:$L130, $L130)-1)</f>
        <v/>
      </c>
      <c r="O130" s="5"/>
      <c r="R130" s="23" t="str">
        <f t="shared" si="10"/>
        <v/>
      </c>
      <c r="T130" s="20" t="str">
        <f t="shared" si="11"/>
        <v/>
      </c>
      <c r="X130" s="23" t="str">
        <f t="shared" si="12"/>
        <v/>
      </c>
      <c r="Z130" s="59" t="str">
        <f t="shared" si="13"/>
        <v/>
      </c>
      <c r="AA130" s="60" t="str">
        <f>IF($B130="", "", IF(COUNTIF('Intro &amp; Setup'!$AY$23:$AY$38, $B130)&gt;0, "BH", TEXT($B130, "ddd")))</f>
        <v/>
      </c>
      <c r="AB130" s="61" t="str">
        <f t="shared" si="14"/>
        <v/>
      </c>
      <c r="AD130" s="23" t="str">
        <f t="shared" si="15"/>
        <v/>
      </c>
      <c r="AE130" s="23" t="str">
        <f t="shared" si="16"/>
        <v/>
      </c>
      <c r="AG130" s="23" t="str">
        <f t="shared" si="17"/>
        <v/>
      </c>
    </row>
    <row r="131" spans="1:33" x14ac:dyDescent="0.25">
      <c r="A131" s="5"/>
      <c r="B131" s="115"/>
      <c r="C131" s="116"/>
      <c r="D131" s="117"/>
      <c r="E131" s="118"/>
      <c r="F131" s="118"/>
      <c r="G131" s="119"/>
      <c r="H131" s="120"/>
      <c r="I131" s="120"/>
      <c r="J131" s="121"/>
      <c r="K131" s="5"/>
      <c r="L131" s="133" t="str">
        <f t="shared" si="9"/>
        <v/>
      </c>
      <c r="M131" s="5"/>
      <c r="N131" s="23" t="str">
        <f>IF($L131="", "", COUNTIF($L$11:$L$2510, "&gt;"&amp;$L131)+1+COUNTIF($L$11:$L131, $L131)-1)</f>
        <v/>
      </c>
      <c r="O131" s="5"/>
      <c r="R131" s="23" t="str">
        <f t="shared" si="10"/>
        <v/>
      </c>
      <c r="T131" s="20" t="str">
        <f t="shared" si="11"/>
        <v/>
      </c>
      <c r="X131" s="23" t="str">
        <f t="shared" si="12"/>
        <v/>
      </c>
      <c r="Z131" s="59" t="str">
        <f t="shared" si="13"/>
        <v/>
      </c>
      <c r="AA131" s="60" t="str">
        <f>IF($B131="", "", IF(COUNTIF('Intro &amp; Setup'!$AY$23:$AY$38, $B131)&gt;0, "BH", TEXT($B131, "ddd")))</f>
        <v/>
      </c>
      <c r="AB131" s="61" t="str">
        <f t="shared" si="14"/>
        <v/>
      </c>
      <c r="AD131" s="23" t="str">
        <f t="shared" si="15"/>
        <v/>
      </c>
      <c r="AE131" s="23" t="str">
        <f t="shared" si="16"/>
        <v/>
      </c>
      <c r="AG131" s="23" t="str">
        <f t="shared" si="17"/>
        <v/>
      </c>
    </row>
    <row r="132" spans="1:33" x14ac:dyDescent="0.25">
      <c r="A132" s="5"/>
      <c r="B132" s="115"/>
      <c r="C132" s="116"/>
      <c r="D132" s="117"/>
      <c r="E132" s="118"/>
      <c r="F132" s="118"/>
      <c r="G132" s="119"/>
      <c r="H132" s="120"/>
      <c r="I132" s="120"/>
      <c r="J132" s="121"/>
      <c r="K132" s="5"/>
      <c r="L132" s="133" t="str">
        <f t="shared" si="9"/>
        <v/>
      </c>
      <c r="M132" s="5"/>
      <c r="N132" s="23" t="str">
        <f>IF($L132="", "", COUNTIF($L$11:$L$2510, "&gt;"&amp;$L132)+1+COUNTIF($L$11:$L132, $L132)-1)</f>
        <v/>
      </c>
      <c r="O132" s="5"/>
      <c r="R132" s="23" t="str">
        <f t="shared" si="10"/>
        <v/>
      </c>
      <c r="T132" s="20" t="str">
        <f t="shared" si="11"/>
        <v/>
      </c>
      <c r="X132" s="23" t="str">
        <f t="shared" si="12"/>
        <v/>
      </c>
      <c r="Z132" s="59" t="str">
        <f t="shared" si="13"/>
        <v/>
      </c>
      <c r="AA132" s="60" t="str">
        <f>IF($B132="", "", IF(COUNTIF('Intro &amp; Setup'!$AY$23:$AY$38, $B132)&gt;0, "BH", TEXT($B132, "ddd")))</f>
        <v/>
      </c>
      <c r="AB132" s="61" t="str">
        <f t="shared" si="14"/>
        <v/>
      </c>
      <c r="AD132" s="23" t="str">
        <f t="shared" si="15"/>
        <v/>
      </c>
      <c r="AE132" s="23" t="str">
        <f t="shared" si="16"/>
        <v/>
      </c>
      <c r="AG132" s="23" t="str">
        <f t="shared" si="17"/>
        <v/>
      </c>
    </row>
    <row r="133" spans="1:33" x14ac:dyDescent="0.25">
      <c r="A133" s="5"/>
      <c r="B133" s="115"/>
      <c r="C133" s="116"/>
      <c r="D133" s="117"/>
      <c r="E133" s="118"/>
      <c r="F133" s="118"/>
      <c r="G133" s="119"/>
      <c r="H133" s="120"/>
      <c r="I133" s="120"/>
      <c r="J133" s="121"/>
      <c r="K133" s="5"/>
      <c r="L133" s="133" t="str">
        <f t="shared" si="9"/>
        <v/>
      </c>
      <c r="M133" s="5"/>
      <c r="N133" s="23" t="str">
        <f>IF($L133="", "", COUNTIF($L$11:$L$2510, "&gt;"&amp;$L133)+1+COUNTIF($L$11:$L133, $L133)-1)</f>
        <v/>
      </c>
      <c r="O133" s="5"/>
      <c r="R133" s="23" t="str">
        <f t="shared" si="10"/>
        <v/>
      </c>
      <c r="T133" s="20" t="str">
        <f t="shared" si="11"/>
        <v/>
      </c>
      <c r="X133" s="23" t="str">
        <f t="shared" si="12"/>
        <v/>
      </c>
      <c r="Z133" s="59" t="str">
        <f t="shared" si="13"/>
        <v/>
      </c>
      <c r="AA133" s="60" t="str">
        <f>IF($B133="", "", IF(COUNTIF('Intro &amp; Setup'!$AY$23:$AY$38, $B133)&gt;0, "BH", TEXT($B133, "ddd")))</f>
        <v/>
      </c>
      <c r="AB133" s="61" t="str">
        <f t="shared" si="14"/>
        <v/>
      </c>
      <c r="AD133" s="23" t="str">
        <f t="shared" si="15"/>
        <v/>
      </c>
      <c r="AE133" s="23" t="str">
        <f t="shared" si="16"/>
        <v/>
      </c>
      <c r="AG133" s="23" t="str">
        <f t="shared" si="17"/>
        <v/>
      </c>
    </row>
    <row r="134" spans="1:33" x14ac:dyDescent="0.25">
      <c r="A134" s="5"/>
      <c r="B134" s="115"/>
      <c r="C134" s="116"/>
      <c r="D134" s="117"/>
      <c r="E134" s="118"/>
      <c r="F134" s="118"/>
      <c r="G134" s="119"/>
      <c r="H134" s="120"/>
      <c r="I134" s="120"/>
      <c r="J134" s="121"/>
      <c r="K134" s="5"/>
      <c r="L134" s="133" t="str">
        <f t="shared" si="9"/>
        <v/>
      </c>
      <c r="M134" s="5"/>
      <c r="N134" s="23" t="str">
        <f>IF($L134="", "", COUNTIF($L$11:$L$2510, "&gt;"&amp;$L134)+1+COUNTIF($L$11:$L134, $L134)-1)</f>
        <v/>
      </c>
      <c r="O134" s="5"/>
      <c r="R134" s="23" t="str">
        <f t="shared" si="10"/>
        <v/>
      </c>
      <c r="T134" s="20" t="str">
        <f t="shared" si="11"/>
        <v/>
      </c>
      <c r="X134" s="23" t="str">
        <f t="shared" si="12"/>
        <v/>
      </c>
      <c r="Z134" s="59" t="str">
        <f t="shared" si="13"/>
        <v/>
      </c>
      <c r="AA134" s="60" t="str">
        <f>IF($B134="", "", IF(COUNTIF('Intro &amp; Setup'!$AY$23:$AY$38, $B134)&gt;0, "BH", TEXT($B134, "ddd")))</f>
        <v/>
      </c>
      <c r="AB134" s="61" t="str">
        <f t="shared" si="14"/>
        <v/>
      </c>
      <c r="AD134" s="23" t="str">
        <f t="shared" si="15"/>
        <v/>
      </c>
      <c r="AE134" s="23" t="str">
        <f t="shared" si="16"/>
        <v/>
      </c>
      <c r="AG134" s="23" t="str">
        <f t="shared" si="17"/>
        <v/>
      </c>
    </row>
    <row r="135" spans="1:33" x14ac:dyDescent="0.25">
      <c r="A135" s="5"/>
      <c r="B135" s="115"/>
      <c r="C135" s="116"/>
      <c r="D135" s="117"/>
      <c r="E135" s="118"/>
      <c r="F135" s="118"/>
      <c r="G135" s="119"/>
      <c r="H135" s="120"/>
      <c r="I135" s="120"/>
      <c r="J135" s="121"/>
      <c r="K135" s="5"/>
      <c r="L135" s="133" t="str">
        <f t="shared" si="9"/>
        <v/>
      </c>
      <c r="M135" s="5"/>
      <c r="N135" s="23" t="str">
        <f>IF($L135="", "", COUNTIF($L$11:$L$2510, "&gt;"&amp;$L135)+1+COUNTIF($L$11:$L135, $L135)-1)</f>
        <v/>
      </c>
      <c r="O135" s="5"/>
      <c r="R135" s="23" t="str">
        <f t="shared" si="10"/>
        <v/>
      </c>
      <c r="T135" s="20" t="str">
        <f t="shared" si="11"/>
        <v/>
      </c>
      <c r="X135" s="23" t="str">
        <f t="shared" si="12"/>
        <v/>
      </c>
      <c r="Z135" s="59" t="str">
        <f t="shared" si="13"/>
        <v/>
      </c>
      <c r="AA135" s="60" t="str">
        <f>IF($B135="", "", IF(COUNTIF('Intro &amp; Setup'!$AY$23:$AY$38, $B135)&gt;0, "BH", TEXT($B135, "ddd")))</f>
        <v/>
      </c>
      <c r="AB135" s="61" t="str">
        <f t="shared" si="14"/>
        <v/>
      </c>
      <c r="AD135" s="23" t="str">
        <f t="shared" si="15"/>
        <v/>
      </c>
      <c r="AE135" s="23" t="str">
        <f t="shared" si="16"/>
        <v/>
      </c>
      <c r="AG135" s="23" t="str">
        <f t="shared" si="17"/>
        <v/>
      </c>
    </row>
    <row r="136" spans="1:33" x14ac:dyDescent="0.25">
      <c r="A136" s="5"/>
      <c r="B136" s="115"/>
      <c r="C136" s="116"/>
      <c r="D136" s="117"/>
      <c r="E136" s="118"/>
      <c r="F136" s="118"/>
      <c r="G136" s="119"/>
      <c r="H136" s="120"/>
      <c r="I136" s="120"/>
      <c r="J136" s="121"/>
      <c r="K136" s="5"/>
      <c r="L136" s="133" t="str">
        <f t="shared" si="9"/>
        <v/>
      </c>
      <c r="M136" s="5"/>
      <c r="N136" s="23" t="str">
        <f>IF($L136="", "", COUNTIF($L$11:$L$2510, "&gt;"&amp;$L136)+1+COUNTIF($L$11:$L136, $L136)-1)</f>
        <v/>
      </c>
      <c r="O136" s="5"/>
      <c r="R136" s="23" t="str">
        <f t="shared" si="10"/>
        <v/>
      </c>
      <c r="T136" s="20" t="str">
        <f t="shared" si="11"/>
        <v/>
      </c>
      <c r="X136" s="23" t="str">
        <f t="shared" si="12"/>
        <v/>
      </c>
      <c r="Z136" s="59" t="str">
        <f t="shared" si="13"/>
        <v/>
      </c>
      <c r="AA136" s="60" t="str">
        <f>IF($B136="", "", IF(COUNTIF('Intro &amp; Setup'!$AY$23:$AY$38, $B136)&gt;0, "BH", TEXT($B136, "ddd")))</f>
        <v/>
      </c>
      <c r="AB136" s="61" t="str">
        <f t="shared" si="14"/>
        <v/>
      </c>
      <c r="AD136" s="23" t="str">
        <f t="shared" si="15"/>
        <v/>
      </c>
      <c r="AE136" s="23" t="str">
        <f t="shared" si="16"/>
        <v/>
      </c>
      <c r="AG136" s="23" t="str">
        <f t="shared" si="17"/>
        <v/>
      </c>
    </row>
    <row r="137" spans="1:33" x14ac:dyDescent="0.25">
      <c r="A137" s="5"/>
      <c r="B137" s="115"/>
      <c r="C137" s="116"/>
      <c r="D137" s="117"/>
      <c r="E137" s="118"/>
      <c r="F137" s="118"/>
      <c r="G137" s="119"/>
      <c r="H137" s="120"/>
      <c r="I137" s="120"/>
      <c r="J137" s="121"/>
      <c r="K137" s="5"/>
      <c r="L137" s="133" t="str">
        <f t="shared" si="9"/>
        <v/>
      </c>
      <c r="M137" s="5"/>
      <c r="N137" s="23" t="str">
        <f>IF($L137="", "", COUNTIF($L$11:$L$2510, "&gt;"&amp;$L137)+1+COUNTIF($L$11:$L137, $L137)-1)</f>
        <v/>
      </c>
      <c r="O137" s="5"/>
      <c r="R137" s="23" t="str">
        <f t="shared" si="10"/>
        <v/>
      </c>
      <c r="T137" s="20" t="str">
        <f t="shared" si="11"/>
        <v/>
      </c>
      <c r="X137" s="23" t="str">
        <f t="shared" si="12"/>
        <v/>
      </c>
      <c r="Z137" s="59" t="str">
        <f t="shared" si="13"/>
        <v/>
      </c>
      <c r="AA137" s="60" t="str">
        <f>IF($B137="", "", IF(COUNTIF('Intro &amp; Setup'!$AY$23:$AY$38, $B137)&gt;0, "BH", TEXT($B137, "ddd")))</f>
        <v/>
      </c>
      <c r="AB137" s="61" t="str">
        <f t="shared" si="14"/>
        <v/>
      </c>
      <c r="AD137" s="23" t="str">
        <f t="shared" si="15"/>
        <v/>
      </c>
      <c r="AE137" s="23" t="str">
        <f t="shared" si="16"/>
        <v/>
      </c>
      <c r="AG137" s="23" t="str">
        <f t="shared" si="17"/>
        <v/>
      </c>
    </row>
    <row r="138" spans="1:33" x14ac:dyDescent="0.25">
      <c r="A138" s="5"/>
      <c r="B138" s="115"/>
      <c r="C138" s="116"/>
      <c r="D138" s="117"/>
      <c r="E138" s="118"/>
      <c r="F138" s="118"/>
      <c r="G138" s="119"/>
      <c r="H138" s="120"/>
      <c r="I138" s="120"/>
      <c r="J138" s="121"/>
      <c r="K138" s="5"/>
      <c r="L138" s="133" t="str">
        <f t="shared" si="9"/>
        <v/>
      </c>
      <c r="M138" s="5"/>
      <c r="N138" s="23" t="str">
        <f>IF($L138="", "", COUNTIF($L$11:$L$2510, "&gt;"&amp;$L138)+1+COUNTIF($L$11:$L138, $L138)-1)</f>
        <v/>
      </c>
      <c r="O138" s="5"/>
      <c r="R138" s="23" t="str">
        <f t="shared" si="10"/>
        <v/>
      </c>
      <c r="T138" s="20" t="str">
        <f t="shared" si="11"/>
        <v/>
      </c>
      <c r="X138" s="23" t="str">
        <f t="shared" si="12"/>
        <v/>
      </c>
      <c r="Z138" s="59" t="str">
        <f t="shared" si="13"/>
        <v/>
      </c>
      <c r="AA138" s="60" t="str">
        <f>IF($B138="", "", IF(COUNTIF('Intro &amp; Setup'!$AY$23:$AY$38, $B138)&gt;0, "BH", TEXT($B138, "ddd")))</f>
        <v/>
      </c>
      <c r="AB138" s="61" t="str">
        <f t="shared" si="14"/>
        <v/>
      </c>
      <c r="AD138" s="23" t="str">
        <f t="shared" si="15"/>
        <v/>
      </c>
      <c r="AE138" s="23" t="str">
        <f t="shared" si="16"/>
        <v/>
      </c>
      <c r="AG138" s="23" t="str">
        <f t="shared" si="17"/>
        <v/>
      </c>
    </row>
    <row r="139" spans="1:33" x14ac:dyDescent="0.25">
      <c r="A139" s="5"/>
      <c r="B139" s="115"/>
      <c r="C139" s="116"/>
      <c r="D139" s="117"/>
      <c r="E139" s="118"/>
      <c r="F139" s="118"/>
      <c r="G139" s="119"/>
      <c r="H139" s="120"/>
      <c r="I139" s="120"/>
      <c r="J139" s="121"/>
      <c r="K139" s="5"/>
      <c r="L139" s="133" t="str">
        <f t="shared" si="9"/>
        <v/>
      </c>
      <c r="M139" s="5"/>
      <c r="N139" s="23" t="str">
        <f>IF($L139="", "", COUNTIF($L$11:$L$2510, "&gt;"&amp;$L139)+1+COUNTIF($L$11:$L139, $L139)-1)</f>
        <v/>
      </c>
      <c r="O139" s="5"/>
      <c r="R139" s="23" t="str">
        <f t="shared" si="10"/>
        <v/>
      </c>
      <c r="T139" s="20" t="str">
        <f t="shared" si="11"/>
        <v/>
      </c>
      <c r="X139" s="23" t="str">
        <f t="shared" si="12"/>
        <v/>
      </c>
      <c r="Z139" s="59" t="str">
        <f t="shared" si="13"/>
        <v/>
      </c>
      <c r="AA139" s="60" t="str">
        <f>IF($B139="", "", IF(COUNTIF('Intro &amp; Setup'!$AY$23:$AY$38, $B139)&gt;0, "BH", TEXT($B139, "ddd")))</f>
        <v/>
      </c>
      <c r="AB139" s="61" t="str">
        <f t="shared" si="14"/>
        <v/>
      </c>
      <c r="AD139" s="23" t="str">
        <f t="shared" si="15"/>
        <v/>
      </c>
      <c r="AE139" s="23" t="str">
        <f t="shared" si="16"/>
        <v/>
      </c>
      <c r="AG139" s="23" t="str">
        <f t="shared" si="17"/>
        <v/>
      </c>
    </row>
    <row r="140" spans="1:33" x14ac:dyDescent="0.25">
      <c r="A140" s="5"/>
      <c r="B140" s="115"/>
      <c r="C140" s="116"/>
      <c r="D140" s="117"/>
      <c r="E140" s="118"/>
      <c r="F140" s="118"/>
      <c r="G140" s="119"/>
      <c r="H140" s="120"/>
      <c r="I140" s="120"/>
      <c r="J140" s="121"/>
      <c r="K140" s="5"/>
      <c r="L140" s="133" t="str">
        <f t="shared" ref="L140:L203" si="18">IFERROR(($I140+$J140)/$H140, "")</f>
        <v/>
      </c>
      <c r="M140" s="5"/>
      <c r="N140" s="23" t="str">
        <f>IF($L140="", "", COUNTIF($L$11:$L$2510, "&gt;"&amp;$L140)+1+COUNTIF($L$11:$L140, $L140)-1)</f>
        <v/>
      </c>
      <c r="O140" s="5"/>
      <c r="R140" s="23" t="str">
        <f t="shared" ref="R140:R203" si="19">IF($T140="", "", IF(COUNTIF($T$11:$T$2510, $T140)&gt;1, "X", ""))</f>
        <v/>
      </c>
      <c r="T140" s="20" t="str">
        <f t="shared" ref="T140:T203" si="20">IF(AND($B140="", $C140="", $D140=""), "", CONCATENATE(TEXT($B140, "dd mmm yyyy"), " - ", TEXT($C140, "hh:mm"), " - ", $D140))</f>
        <v/>
      </c>
      <c r="X140" s="23" t="str">
        <f t="shared" ref="X140:X203" si="21">IF($E140="", "", IF(COUNTIF($V$11:$V$20, $E140)=0, "X", ""))</f>
        <v/>
      </c>
      <c r="Z140" s="59" t="str">
        <f t="shared" ref="Z140:Z203" si="22">IF($B140="", "", TEXT($B140, "mmm yyyy"))</f>
        <v/>
      </c>
      <c r="AA140" s="60" t="str">
        <f>IF($B140="", "", IF(COUNTIF('Intro &amp; Setup'!$AY$23:$AY$38, $B140)&gt;0, "BH", TEXT($B140, "ddd")))</f>
        <v/>
      </c>
      <c r="AB140" s="61" t="str">
        <f t="shared" ref="AB140:AB203" si="23">IF($C140="", "", REPLACE(TEXT($C140, "hh:mm"), 4, 2, "00"))</f>
        <v/>
      </c>
      <c r="AD140" s="23" t="str">
        <f t="shared" ref="AD140:AD203" si="24">IF(OR($AB140="", $E140=""), "", CONCATENATE($AB140, " - ", $E140))</f>
        <v/>
      </c>
      <c r="AE140" s="23" t="str">
        <f t="shared" ref="AE140:AE203" si="25">IF(OR($AA140="", $E140=""), "", CONCATENATE($AA140, " - ", $E140))</f>
        <v/>
      </c>
      <c r="AG140" s="23" t="str">
        <f t="shared" ref="AG140:AG203" si="26">IF($B140="", "", IF(OR($B140&lt;$Z$2, $B140&gt;$Z$3), "X", ""))</f>
        <v/>
      </c>
    </row>
    <row r="141" spans="1:33" x14ac:dyDescent="0.25">
      <c r="A141" s="5"/>
      <c r="B141" s="115"/>
      <c r="C141" s="116"/>
      <c r="D141" s="117"/>
      <c r="E141" s="118"/>
      <c r="F141" s="118"/>
      <c r="G141" s="119"/>
      <c r="H141" s="120"/>
      <c r="I141" s="120"/>
      <c r="J141" s="121"/>
      <c r="K141" s="5"/>
      <c r="L141" s="133" t="str">
        <f t="shared" si="18"/>
        <v/>
      </c>
      <c r="M141" s="5"/>
      <c r="N141" s="23" t="str">
        <f>IF($L141="", "", COUNTIF($L$11:$L$2510, "&gt;"&amp;$L141)+1+COUNTIF($L$11:$L141, $L141)-1)</f>
        <v/>
      </c>
      <c r="O141" s="5"/>
      <c r="R141" s="23" t="str">
        <f t="shared" si="19"/>
        <v/>
      </c>
      <c r="T141" s="20" t="str">
        <f t="shared" si="20"/>
        <v/>
      </c>
      <c r="X141" s="23" t="str">
        <f t="shared" si="21"/>
        <v/>
      </c>
      <c r="Z141" s="59" t="str">
        <f t="shared" si="22"/>
        <v/>
      </c>
      <c r="AA141" s="60" t="str">
        <f>IF($B141="", "", IF(COUNTIF('Intro &amp; Setup'!$AY$23:$AY$38, $B141)&gt;0, "BH", TEXT($B141, "ddd")))</f>
        <v/>
      </c>
      <c r="AB141" s="61" t="str">
        <f t="shared" si="23"/>
        <v/>
      </c>
      <c r="AD141" s="23" t="str">
        <f t="shared" si="24"/>
        <v/>
      </c>
      <c r="AE141" s="23" t="str">
        <f t="shared" si="25"/>
        <v/>
      </c>
      <c r="AG141" s="23" t="str">
        <f t="shared" si="26"/>
        <v/>
      </c>
    </row>
    <row r="142" spans="1:33" x14ac:dyDescent="0.25">
      <c r="A142" s="5"/>
      <c r="B142" s="115"/>
      <c r="C142" s="116"/>
      <c r="D142" s="117"/>
      <c r="E142" s="118"/>
      <c r="F142" s="118"/>
      <c r="G142" s="119"/>
      <c r="H142" s="120"/>
      <c r="I142" s="120"/>
      <c r="J142" s="121"/>
      <c r="K142" s="5"/>
      <c r="L142" s="133" t="str">
        <f t="shared" si="18"/>
        <v/>
      </c>
      <c r="M142" s="5"/>
      <c r="N142" s="23" t="str">
        <f>IF($L142="", "", COUNTIF($L$11:$L$2510, "&gt;"&amp;$L142)+1+COUNTIF($L$11:$L142, $L142)-1)</f>
        <v/>
      </c>
      <c r="O142" s="5"/>
      <c r="R142" s="23" t="str">
        <f t="shared" si="19"/>
        <v/>
      </c>
      <c r="T142" s="20" t="str">
        <f t="shared" si="20"/>
        <v/>
      </c>
      <c r="X142" s="23" t="str">
        <f t="shared" si="21"/>
        <v/>
      </c>
      <c r="Z142" s="59" t="str">
        <f t="shared" si="22"/>
        <v/>
      </c>
      <c r="AA142" s="60" t="str">
        <f>IF($B142="", "", IF(COUNTIF('Intro &amp; Setup'!$AY$23:$AY$38, $B142)&gt;0, "BH", TEXT($B142, "ddd")))</f>
        <v/>
      </c>
      <c r="AB142" s="61" t="str">
        <f t="shared" si="23"/>
        <v/>
      </c>
      <c r="AD142" s="23" t="str">
        <f t="shared" si="24"/>
        <v/>
      </c>
      <c r="AE142" s="23" t="str">
        <f t="shared" si="25"/>
        <v/>
      </c>
      <c r="AG142" s="23" t="str">
        <f t="shared" si="26"/>
        <v/>
      </c>
    </row>
    <row r="143" spans="1:33" x14ac:dyDescent="0.25">
      <c r="A143" s="5"/>
      <c r="B143" s="115"/>
      <c r="C143" s="116"/>
      <c r="D143" s="117"/>
      <c r="E143" s="118"/>
      <c r="F143" s="118"/>
      <c r="G143" s="119"/>
      <c r="H143" s="120"/>
      <c r="I143" s="120"/>
      <c r="J143" s="121"/>
      <c r="K143" s="5"/>
      <c r="L143" s="133" t="str">
        <f t="shared" si="18"/>
        <v/>
      </c>
      <c r="M143" s="5"/>
      <c r="N143" s="23" t="str">
        <f>IF($L143="", "", COUNTIF($L$11:$L$2510, "&gt;"&amp;$L143)+1+COUNTIF($L$11:$L143, $L143)-1)</f>
        <v/>
      </c>
      <c r="O143" s="5"/>
      <c r="R143" s="23" t="str">
        <f t="shared" si="19"/>
        <v/>
      </c>
      <c r="T143" s="20" t="str">
        <f t="shared" si="20"/>
        <v/>
      </c>
      <c r="X143" s="23" t="str">
        <f t="shared" si="21"/>
        <v/>
      </c>
      <c r="Z143" s="59" t="str">
        <f t="shared" si="22"/>
        <v/>
      </c>
      <c r="AA143" s="60" t="str">
        <f>IF($B143="", "", IF(COUNTIF('Intro &amp; Setup'!$AY$23:$AY$38, $B143)&gt;0, "BH", TEXT($B143, "ddd")))</f>
        <v/>
      </c>
      <c r="AB143" s="61" t="str">
        <f t="shared" si="23"/>
        <v/>
      </c>
      <c r="AD143" s="23" t="str">
        <f t="shared" si="24"/>
        <v/>
      </c>
      <c r="AE143" s="23" t="str">
        <f t="shared" si="25"/>
        <v/>
      </c>
      <c r="AG143" s="23" t="str">
        <f t="shared" si="26"/>
        <v/>
      </c>
    </row>
    <row r="144" spans="1:33" x14ac:dyDescent="0.25">
      <c r="A144" s="5"/>
      <c r="B144" s="115"/>
      <c r="C144" s="116"/>
      <c r="D144" s="117"/>
      <c r="E144" s="118"/>
      <c r="F144" s="118"/>
      <c r="G144" s="119"/>
      <c r="H144" s="120"/>
      <c r="I144" s="120"/>
      <c r="J144" s="121"/>
      <c r="K144" s="5"/>
      <c r="L144" s="133" t="str">
        <f t="shared" si="18"/>
        <v/>
      </c>
      <c r="M144" s="5"/>
      <c r="N144" s="23" t="str">
        <f>IF($L144="", "", COUNTIF($L$11:$L$2510, "&gt;"&amp;$L144)+1+COUNTIF($L$11:$L144, $L144)-1)</f>
        <v/>
      </c>
      <c r="O144" s="5"/>
      <c r="R144" s="23" t="str">
        <f t="shared" si="19"/>
        <v/>
      </c>
      <c r="T144" s="20" t="str">
        <f t="shared" si="20"/>
        <v/>
      </c>
      <c r="X144" s="23" t="str">
        <f t="shared" si="21"/>
        <v/>
      </c>
      <c r="Z144" s="59" t="str">
        <f t="shared" si="22"/>
        <v/>
      </c>
      <c r="AA144" s="60" t="str">
        <f>IF($B144="", "", IF(COUNTIF('Intro &amp; Setup'!$AY$23:$AY$38, $B144)&gt;0, "BH", TEXT($B144, "ddd")))</f>
        <v/>
      </c>
      <c r="AB144" s="61" t="str">
        <f t="shared" si="23"/>
        <v/>
      </c>
      <c r="AD144" s="23" t="str">
        <f t="shared" si="24"/>
        <v/>
      </c>
      <c r="AE144" s="23" t="str">
        <f t="shared" si="25"/>
        <v/>
      </c>
      <c r="AG144" s="23" t="str">
        <f t="shared" si="26"/>
        <v/>
      </c>
    </row>
    <row r="145" spans="1:33" x14ac:dyDescent="0.25">
      <c r="A145" s="5"/>
      <c r="B145" s="115"/>
      <c r="C145" s="116"/>
      <c r="D145" s="117"/>
      <c r="E145" s="118"/>
      <c r="F145" s="118"/>
      <c r="G145" s="119"/>
      <c r="H145" s="120"/>
      <c r="I145" s="120"/>
      <c r="J145" s="121"/>
      <c r="K145" s="5"/>
      <c r="L145" s="133" t="str">
        <f t="shared" si="18"/>
        <v/>
      </c>
      <c r="M145" s="5"/>
      <c r="N145" s="23" t="str">
        <f>IF($L145="", "", COUNTIF($L$11:$L$2510, "&gt;"&amp;$L145)+1+COUNTIF($L$11:$L145, $L145)-1)</f>
        <v/>
      </c>
      <c r="O145" s="5"/>
      <c r="R145" s="23" t="str">
        <f t="shared" si="19"/>
        <v/>
      </c>
      <c r="T145" s="20" t="str">
        <f t="shared" si="20"/>
        <v/>
      </c>
      <c r="X145" s="23" t="str">
        <f t="shared" si="21"/>
        <v/>
      </c>
      <c r="Z145" s="59" t="str">
        <f t="shared" si="22"/>
        <v/>
      </c>
      <c r="AA145" s="60" t="str">
        <f>IF($B145="", "", IF(COUNTIF('Intro &amp; Setup'!$AY$23:$AY$38, $B145)&gt;0, "BH", TEXT($B145, "ddd")))</f>
        <v/>
      </c>
      <c r="AB145" s="61" t="str">
        <f t="shared" si="23"/>
        <v/>
      </c>
      <c r="AD145" s="23" t="str">
        <f t="shared" si="24"/>
        <v/>
      </c>
      <c r="AE145" s="23" t="str">
        <f t="shared" si="25"/>
        <v/>
      </c>
      <c r="AG145" s="23" t="str">
        <f t="shared" si="26"/>
        <v/>
      </c>
    </row>
    <row r="146" spans="1:33" x14ac:dyDescent="0.25">
      <c r="A146" s="5"/>
      <c r="B146" s="115"/>
      <c r="C146" s="116"/>
      <c r="D146" s="117"/>
      <c r="E146" s="118"/>
      <c r="F146" s="118"/>
      <c r="G146" s="119"/>
      <c r="H146" s="120"/>
      <c r="I146" s="120"/>
      <c r="J146" s="121"/>
      <c r="K146" s="5"/>
      <c r="L146" s="133" t="str">
        <f t="shared" si="18"/>
        <v/>
      </c>
      <c r="M146" s="5"/>
      <c r="N146" s="23" t="str">
        <f>IF($L146="", "", COUNTIF($L$11:$L$2510, "&gt;"&amp;$L146)+1+COUNTIF($L$11:$L146, $L146)-1)</f>
        <v/>
      </c>
      <c r="O146" s="5"/>
      <c r="R146" s="23" t="str">
        <f t="shared" si="19"/>
        <v/>
      </c>
      <c r="T146" s="20" t="str">
        <f t="shared" si="20"/>
        <v/>
      </c>
      <c r="X146" s="23" t="str">
        <f t="shared" si="21"/>
        <v/>
      </c>
      <c r="Z146" s="59" t="str">
        <f t="shared" si="22"/>
        <v/>
      </c>
      <c r="AA146" s="60" t="str">
        <f>IF($B146="", "", IF(COUNTIF('Intro &amp; Setup'!$AY$23:$AY$38, $B146)&gt;0, "BH", TEXT($B146, "ddd")))</f>
        <v/>
      </c>
      <c r="AB146" s="61" t="str">
        <f t="shared" si="23"/>
        <v/>
      </c>
      <c r="AD146" s="23" t="str">
        <f t="shared" si="24"/>
        <v/>
      </c>
      <c r="AE146" s="23" t="str">
        <f t="shared" si="25"/>
        <v/>
      </c>
      <c r="AG146" s="23" t="str">
        <f t="shared" si="26"/>
        <v/>
      </c>
    </row>
    <row r="147" spans="1:33" x14ac:dyDescent="0.25">
      <c r="A147" s="5"/>
      <c r="B147" s="115"/>
      <c r="C147" s="116"/>
      <c r="D147" s="117"/>
      <c r="E147" s="118"/>
      <c r="F147" s="118"/>
      <c r="G147" s="119"/>
      <c r="H147" s="120"/>
      <c r="I147" s="120"/>
      <c r="J147" s="121"/>
      <c r="K147" s="5"/>
      <c r="L147" s="133" t="str">
        <f t="shared" si="18"/>
        <v/>
      </c>
      <c r="M147" s="5"/>
      <c r="N147" s="23" t="str">
        <f>IF($L147="", "", COUNTIF($L$11:$L$2510, "&gt;"&amp;$L147)+1+COUNTIF($L$11:$L147, $L147)-1)</f>
        <v/>
      </c>
      <c r="O147" s="5"/>
      <c r="R147" s="23" t="str">
        <f t="shared" si="19"/>
        <v/>
      </c>
      <c r="T147" s="20" t="str">
        <f t="shared" si="20"/>
        <v/>
      </c>
      <c r="X147" s="23" t="str">
        <f t="shared" si="21"/>
        <v/>
      </c>
      <c r="Z147" s="59" t="str">
        <f t="shared" si="22"/>
        <v/>
      </c>
      <c r="AA147" s="60" t="str">
        <f>IF($B147="", "", IF(COUNTIF('Intro &amp; Setup'!$AY$23:$AY$38, $B147)&gt;0, "BH", TEXT($B147, "ddd")))</f>
        <v/>
      </c>
      <c r="AB147" s="61" t="str">
        <f t="shared" si="23"/>
        <v/>
      </c>
      <c r="AD147" s="23" t="str">
        <f t="shared" si="24"/>
        <v/>
      </c>
      <c r="AE147" s="23" t="str">
        <f t="shared" si="25"/>
        <v/>
      </c>
      <c r="AG147" s="23" t="str">
        <f t="shared" si="26"/>
        <v/>
      </c>
    </row>
    <row r="148" spans="1:33" x14ac:dyDescent="0.25">
      <c r="A148" s="5"/>
      <c r="B148" s="115"/>
      <c r="C148" s="116"/>
      <c r="D148" s="117"/>
      <c r="E148" s="118"/>
      <c r="F148" s="118"/>
      <c r="G148" s="119"/>
      <c r="H148" s="120"/>
      <c r="I148" s="120"/>
      <c r="J148" s="121"/>
      <c r="K148" s="5"/>
      <c r="L148" s="133" t="str">
        <f t="shared" si="18"/>
        <v/>
      </c>
      <c r="M148" s="5"/>
      <c r="N148" s="23" t="str">
        <f>IF($L148="", "", COUNTIF($L$11:$L$2510, "&gt;"&amp;$L148)+1+COUNTIF($L$11:$L148, $L148)-1)</f>
        <v/>
      </c>
      <c r="O148" s="5"/>
      <c r="R148" s="23" t="str">
        <f t="shared" si="19"/>
        <v/>
      </c>
      <c r="T148" s="20" t="str">
        <f t="shared" si="20"/>
        <v/>
      </c>
      <c r="X148" s="23" t="str">
        <f t="shared" si="21"/>
        <v/>
      </c>
      <c r="Z148" s="59" t="str">
        <f t="shared" si="22"/>
        <v/>
      </c>
      <c r="AA148" s="60" t="str">
        <f>IF($B148="", "", IF(COUNTIF('Intro &amp; Setup'!$AY$23:$AY$38, $B148)&gt;0, "BH", TEXT($B148, "ddd")))</f>
        <v/>
      </c>
      <c r="AB148" s="61" t="str">
        <f t="shared" si="23"/>
        <v/>
      </c>
      <c r="AD148" s="23" t="str">
        <f t="shared" si="24"/>
        <v/>
      </c>
      <c r="AE148" s="23" t="str">
        <f t="shared" si="25"/>
        <v/>
      </c>
      <c r="AG148" s="23" t="str">
        <f t="shared" si="26"/>
        <v/>
      </c>
    </row>
    <row r="149" spans="1:33" x14ac:dyDescent="0.25">
      <c r="A149" s="5"/>
      <c r="B149" s="115"/>
      <c r="C149" s="116"/>
      <c r="D149" s="117"/>
      <c r="E149" s="118"/>
      <c r="F149" s="118"/>
      <c r="G149" s="119"/>
      <c r="H149" s="120"/>
      <c r="I149" s="120"/>
      <c r="J149" s="121"/>
      <c r="K149" s="5"/>
      <c r="L149" s="133" t="str">
        <f t="shared" si="18"/>
        <v/>
      </c>
      <c r="M149" s="5"/>
      <c r="N149" s="23" t="str">
        <f>IF($L149="", "", COUNTIF($L$11:$L$2510, "&gt;"&amp;$L149)+1+COUNTIF($L$11:$L149, $L149)-1)</f>
        <v/>
      </c>
      <c r="O149" s="5"/>
      <c r="R149" s="23" t="str">
        <f t="shared" si="19"/>
        <v/>
      </c>
      <c r="T149" s="20" t="str">
        <f t="shared" si="20"/>
        <v/>
      </c>
      <c r="X149" s="23" t="str">
        <f t="shared" si="21"/>
        <v/>
      </c>
      <c r="Z149" s="59" t="str">
        <f t="shared" si="22"/>
        <v/>
      </c>
      <c r="AA149" s="60" t="str">
        <f>IF($B149="", "", IF(COUNTIF('Intro &amp; Setup'!$AY$23:$AY$38, $B149)&gt;0, "BH", TEXT($B149, "ddd")))</f>
        <v/>
      </c>
      <c r="AB149" s="61" t="str">
        <f t="shared" si="23"/>
        <v/>
      </c>
      <c r="AD149" s="23" t="str">
        <f t="shared" si="24"/>
        <v/>
      </c>
      <c r="AE149" s="23" t="str">
        <f t="shared" si="25"/>
        <v/>
      </c>
      <c r="AG149" s="23" t="str">
        <f t="shared" si="26"/>
        <v/>
      </c>
    </row>
    <row r="150" spans="1:33" x14ac:dyDescent="0.25">
      <c r="A150" s="5"/>
      <c r="B150" s="115"/>
      <c r="C150" s="116"/>
      <c r="D150" s="117"/>
      <c r="E150" s="118"/>
      <c r="F150" s="118"/>
      <c r="G150" s="119"/>
      <c r="H150" s="120"/>
      <c r="I150" s="120"/>
      <c r="J150" s="121"/>
      <c r="K150" s="5"/>
      <c r="L150" s="133" t="str">
        <f t="shared" si="18"/>
        <v/>
      </c>
      <c r="M150" s="5"/>
      <c r="N150" s="23" t="str">
        <f>IF($L150="", "", COUNTIF($L$11:$L$2510, "&gt;"&amp;$L150)+1+COUNTIF($L$11:$L150, $L150)-1)</f>
        <v/>
      </c>
      <c r="O150" s="5"/>
      <c r="R150" s="23" t="str">
        <f t="shared" si="19"/>
        <v/>
      </c>
      <c r="T150" s="20" t="str">
        <f t="shared" si="20"/>
        <v/>
      </c>
      <c r="X150" s="23" t="str">
        <f t="shared" si="21"/>
        <v/>
      </c>
      <c r="Z150" s="59" t="str">
        <f t="shared" si="22"/>
        <v/>
      </c>
      <c r="AA150" s="60" t="str">
        <f>IF($B150="", "", IF(COUNTIF('Intro &amp; Setup'!$AY$23:$AY$38, $B150)&gt;0, "BH", TEXT($B150, "ddd")))</f>
        <v/>
      </c>
      <c r="AB150" s="61" t="str">
        <f t="shared" si="23"/>
        <v/>
      </c>
      <c r="AD150" s="23" t="str">
        <f t="shared" si="24"/>
        <v/>
      </c>
      <c r="AE150" s="23" t="str">
        <f t="shared" si="25"/>
        <v/>
      </c>
      <c r="AG150" s="23" t="str">
        <f t="shared" si="26"/>
        <v/>
      </c>
    </row>
    <row r="151" spans="1:33" x14ac:dyDescent="0.25">
      <c r="A151" s="5"/>
      <c r="B151" s="115"/>
      <c r="C151" s="116"/>
      <c r="D151" s="117"/>
      <c r="E151" s="118"/>
      <c r="F151" s="118"/>
      <c r="G151" s="119"/>
      <c r="H151" s="120"/>
      <c r="I151" s="120"/>
      <c r="J151" s="121"/>
      <c r="K151" s="5"/>
      <c r="L151" s="133" t="str">
        <f t="shared" si="18"/>
        <v/>
      </c>
      <c r="M151" s="5"/>
      <c r="N151" s="23" t="str">
        <f>IF($L151="", "", COUNTIF($L$11:$L$2510, "&gt;"&amp;$L151)+1+COUNTIF($L$11:$L151, $L151)-1)</f>
        <v/>
      </c>
      <c r="O151" s="5"/>
      <c r="R151" s="23" t="str">
        <f t="shared" si="19"/>
        <v/>
      </c>
      <c r="T151" s="20" t="str">
        <f t="shared" si="20"/>
        <v/>
      </c>
      <c r="X151" s="23" t="str">
        <f t="shared" si="21"/>
        <v/>
      </c>
      <c r="Z151" s="59" t="str">
        <f t="shared" si="22"/>
        <v/>
      </c>
      <c r="AA151" s="60" t="str">
        <f>IF($B151="", "", IF(COUNTIF('Intro &amp; Setup'!$AY$23:$AY$38, $B151)&gt;0, "BH", TEXT($B151, "ddd")))</f>
        <v/>
      </c>
      <c r="AB151" s="61" t="str">
        <f t="shared" si="23"/>
        <v/>
      </c>
      <c r="AD151" s="23" t="str">
        <f t="shared" si="24"/>
        <v/>
      </c>
      <c r="AE151" s="23" t="str">
        <f t="shared" si="25"/>
        <v/>
      </c>
      <c r="AG151" s="23" t="str">
        <f t="shared" si="26"/>
        <v/>
      </c>
    </row>
    <row r="152" spans="1:33" x14ac:dyDescent="0.25">
      <c r="A152" s="5"/>
      <c r="B152" s="115"/>
      <c r="C152" s="116"/>
      <c r="D152" s="117"/>
      <c r="E152" s="118"/>
      <c r="F152" s="118"/>
      <c r="G152" s="119"/>
      <c r="H152" s="120"/>
      <c r="I152" s="120"/>
      <c r="J152" s="121"/>
      <c r="K152" s="5"/>
      <c r="L152" s="133" t="str">
        <f t="shared" si="18"/>
        <v/>
      </c>
      <c r="M152" s="5"/>
      <c r="N152" s="23" t="str">
        <f>IF($L152="", "", COUNTIF($L$11:$L$2510, "&gt;"&amp;$L152)+1+COUNTIF($L$11:$L152, $L152)-1)</f>
        <v/>
      </c>
      <c r="O152" s="5"/>
      <c r="R152" s="23" t="str">
        <f t="shared" si="19"/>
        <v/>
      </c>
      <c r="T152" s="20" t="str">
        <f t="shared" si="20"/>
        <v/>
      </c>
      <c r="X152" s="23" t="str">
        <f t="shared" si="21"/>
        <v/>
      </c>
      <c r="Z152" s="59" t="str">
        <f t="shared" si="22"/>
        <v/>
      </c>
      <c r="AA152" s="60" t="str">
        <f>IF($B152="", "", IF(COUNTIF('Intro &amp; Setup'!$AY$23:$AY$38, $B152)&gt;0, "BH", TEXT($B152, "ddd")))</f>
        <v/>
      </c>
      <c r="AB152" s="61" t="str">
        <f t="shared" si="23"/>
        <v/>
      </c>
      <c r="AD152" s="23" t="str">
        <f t="shared" si="24"/>
        <v/>
      </c>
      <c r="AE152" s="23" t="str">
        <f t="shared" si="25"/>
        <v/>
      </c>
      <c r="AG152" s="23" t="str">
        <f t="shared" si="26"/>
        <v/>
      </c>
    </row>
    <row r="153" spans="1:33" x14ac:dyDescent="0.25">
      <c r="A153" s="5"/>
      <c r="B153" s="115"/>
      <c r="C153" s="116"/>
      <c r="D153" s="117"/>
      <c r="E153" s="118"/>
      <c r="F153" s="118"/>
      <c r="G153" s="119"/>
      <c r="H153" s="120"/>
      <c r="I153" s="120"/>
      <c r="J153" s="121"/>
      <c r="K153" s="5"/>
      <c r="L153" s="133" t="str">
        <f t="shared" si="18"/>
        <v/>
      </c>
      <c r="M153" s="5"/>
      <c r="N153" s="23" t="str">
        <f>IF($L153="", "", COUNTIF($L$11:$L$2510, "&gt;"&amp;$L153)+1+COUNTIF($L$11:$L153, $L153)-1)</f>
        <v/>
      </c>
      <c r="O153" s="5"/>
      <c r="R153" s="23" t="str">
        <f t="shared" si="19"/>
        <v/>
      </c>
      <c r="T153" s="20" t="str">
        <f t="shared" si="20"/>
        <v/>
      </c>
      <c r="X153" s="23" t="str">
        <f t="shared" si="21"/>
        <v/>
      </c>
      <c r="Z153" s="59" t="str">
        <f t="shared" si="22"/>
        <v/>
      </c>
      <c r="AA153" s="60" t="str">
        <f>IF($B153="", "", IF(COUNTIF('Intro &amp; Setup'!$AY$23:$AY$38, $B153)&gt;0, "BH", TEXT($B153, "ddd")))</f>
        <v/>
      </c>
      <c r="AB153" s="61" t="str">
        <f t="shared" si="23"/>
        <v/>
      </c>
      <c r="AD153" s="23" t="str">
        <f t="shared" si="24"/>
        <v/>
      </c>
      <c r="AE153" s="23" t="str">
        <f t="shared" si="25"/>
        <v/>
      </c>
      <c r="AG153" s="23" t="str">
        <f t="shared" si="26"/>
        <v/>
      </c>
    </row>
    <row r="154" spans="1:33" x14ac:dyDescent="0.25">
      <c r="A154" s="5"/>
      <c r="B154" s="115"/>
      <c r="C154" s="116"/>
      <c r="D154" s="117"/>
      <c r="E154" s="118"/>
      <c r="F154" s="118"/>
      <c r="G154" s="119"/>
      <c r="H154" s="120"/>
      <c r="I154" s="120"/>
      <c r="J154" s="121"/>
      <c r="K154" s="5"/>
      <c r="L154" s="133" t="str">
        <f t="shared" si="18"/>
        <v/>
      </c>
      <c r="M154" s="5"/>
      <c r="N154" s="23" t="str">
        <f>IF($L154="", "", COUNTIF($L$11:$L$2510, "&gt;"&amp;$L154)+1+COUNTIF($L$11:$L154, $L154)-1)</f>
        <v/>
      </c>
      <c r="O154" s="5"/>
      <c r="R154" s="23" t="str">
        <f t="shared" si="19"/>
        <v/>
      </c>
      <c r="T154" s="20" t="str">
        <f t="shared" si="20"/>
        <v/>
      </c>
      <c r="X154" s="23" t="str">
        <f t="shared" si="21"/>
        <v/>
      </c>
      <c r="Z154" s="59" t="str">
        <f t="shared" si="22"/>
        <v/>
      </c>
      <c r="AA154" s="60" t="str">
        <f>IF($B154="", "", IF(COUNTIF('Intro &amp; Setup'!$AY$23:$AY$38, $B154)&gt;0, "BH", TEXT($B154, "ddd")))</f>
        <v/>
      </c>
      <c r="AB154" s="61" t="str">
        <f t="shared" si="23"/>
        <v/>
      </c>
      <c r="AD154" s="23" t="str">
        <f t="shared" si="24"/>
        <v/>
      </c>
      <c r="AE154" s="23" t="str">
        <f t="shared" si="25"/>
        <v/>
      </c>
      <c r="AG154" s="23" t="str">
        <f t="shared" si="26"/>
        <v/>
      </c>
    </row>
    <row r="155" spans="1:33" x14ac:dyDescent="0.25">
      <c r="A155" s="5"/>
      <c r="B155" s="115"/>
      <c r="C155" s="116"/>
      <c r="D155" s="117"/>
      <c r="E155" s="118"/>
      <c r="F155" s="118"/>
      <c r="G155" s="119"/>
      <c r="H155" s="120"/>
      <c r="I155" s="120"/>
      <c r="J155" s="121"/>
      <c r="K155" s="5"/>
      <c r="L155" s="133" t="str">
        <f t="shared" si="18"/>
        <v/>
      </c>
      <c r="M155" s="5"/>
      <c r="N155" s="23" t="str">
        <f>IF($L155="", "", COUNTIF($L$11:$L$2510, "&gt;"&amp;$L155)+1+COUNTIF($L$11:$L155, $L155)-1)</f>
        <v/>
      </c>
      <c r="O155" s="5"/>
      <c r="R155" s="23" t="str">
        <f t="shared" si="19"/>
        <v/>
      </c>
      <c r="T155" s="20" t="str">
        <f t="shared" si="20"/>
        <v/>
      </c>
      <c r="X155" s="23" t="str">
        <f t="shared" si="21"/>
        <v/>
      </c>
      <c r="Z155" s="59" t="str">
        <f t="shared" si="22"/>
        <v/>
      </c>
      <c r="AA155" s="60" t="str">
        <f>IF($B155="", "", IF(COUNTIF('Intro &amp; Setup'!$AY$23:$AY$38, $B155)&gt;0, "BH", TEXT($B155, "ddd")))</f>
        <v/>
      </c>
      <c r="AB155" s="61" t="str">
        <f t="shared" si="23"/>
        <v/>
      </c>
      <c r="AD155" s="23" t="str">
        <f t="shared" si="24"/>
        <v/>
      </c>
      <c r="AE155" s="23" t="str">
        <f t="shared" si="25"/>
        <v/>
      </c>
      <c r="AG155" s="23" t="str">
        <f t="shared" si="26"/>
        <v/>
      </c>
    </row>
    <row r="156" spans="1:33" x14ac:dyDescent="0.25">
      <c r="A156" s="5"/>
      <c r="B156" s="115"/>
      <c r="C156" s="116"/>
      <c r="D156" s="117"/>
      <c r="E156" s="118"/>
      <c r="F156" s="118"/>
      <c r="G156" s="119"/>
      <c r="H156" s="120"/>
      <c r="I156" s="120"/>
      <c r="J156" s="121"/>
      <c r="K156" s="5"/>
      <c r="L156" s="133" t="str">
        <f t="shared" si="18"/>
        <v/>
      </c>
      <c r="M156" s="5"/>
      <c r="N156" s="23" t="str">
        <f>IF($L156="", "", COUNTIF($L$11:$L$2510, "&gt;"&amp;$L156)+1+COUNTIF($L$11:$L156, $L156)-1)</f>
        <v/>
      </c>
      <c r="O156" s="5"/>
      <c r="R156" s="23" t="str">
        <f t="shared" si="19"/>
        <v/>
      </c>
      <c r="T156" s="20" t="str">
        <f t="shared" si="20"/>
        <v/>
      </c>
      <c r="X156" s="23" t="str">
        <f t="shared" si="21"/>
        <v/>
      </c>
      <c r="Z156" s="59" t="str">
        <f t="shared" si="22"/>
        <v/>
      </c>
      <c r="AA156" s="60" t="str">
        <f>IF($B156="", "", IF(COUNTIF('Intro &amp; Setup'!$AY$23:$AY$38, $B156)&gt;0, "BH", TEXT($B156, "ddd")))</f>
        <v/>
      </c>
      <c r="AB156" s="61" t="str">
        <f t="shared" si="23"/>
        <v/>
      </c>
      <c r="AD156" s="23" t="str">
        <f t="shared" si="24"/>
        <v/>
      </c>
      <c r="AE156" s="23" t="str">
        <f t="shared" si="25"/>
        <v/>
      </c>
      <c r="AG156" s="23" t="str">
        <f t="shared" si="26"/>
        <v/>
      </c>
    </row>
    <row r="157" spans="1:33" x14ac:dyDescent="0.25">
      <c r="A157" s="5"/>
      <c r="B157" s="115"/>
      <c r="C157" s="116"/>
      <c r="D157" s="117"/>
      <c r="E157" s="118"/>
      <c r="F157" s="118"/>
      <c r="G157" s="119"/>
      <c r="H157" s="120"/>
      <c r="I157" s="120"/>
      <c r="J157" s="121"/>
      <c r="K157" s="5"/>
      <c r="L157" s="133" t="str">
        <f t="shared" si="18"/>
        <v/>
      </c>
      <c r="M157" s="5"/>
      <c r="N157" s="23" t="str">
        <f>IF($L157="", "", COUNTIF($L$11:$L$2510, "&gt;"&amp;$L157)+1+COUNTIF($L$11:$L157, $L157)-1)</f>
        <v/>
      </c>
      <c r="O157" s="5"/>
      <c r="R157" s="23" t="str">
        <f t="shared" si="19"/>
        <v/>
      </c>
      <c r="T157" s="20" t="str">
        <f t="shared" si="20"/>
        <v/>
      </c>
      <c r="X157" s="23" t="str">
        <f t="shared" si="21"/>
        <v/>
      </c>
      <c r="Z157" s="59" t="str">
        <f t="shared" si="22"/>
        <v/>
      </c>
      <c r="AA157" s="60" t="str">
        <f>IF($B157="", "", IF(COUNTIF('Intro &amp; Setup'!$AY$23:$AY$38, $B157)&gt;0, "BH", TEXT($B157, "ddd")))</f>
        <v/>
      </c>
      <c r="AB157" s="61" t="str">
        <f t="shared" si="23"/>
        <v/>
      </c>
      <c r="AD157" s="23" t="str">
        <f t="shared" si="24"/>
        <v/>
      </c>
      <c r="AE157" s="23" t="str">
        <f t="shared" si="25"/>
        <v/>
      </c>
      <c r="AG157" s="23" t="str">
        <f t="shared" si="26"/>
        <v/>
      </c>
    </row>
    <row r="158" spans="1:33" x14ac:dyDescent="0.25">
      <c r="A158" s="5"/>
      <c r="B158" s="115"/>
      <c r="C158" s="116"/>
      <c r="D158" s="117"/>
      <c r="E158" s="118"/>
      <c r="F158" s="118"/>
      <c r="G158" s="119"/>
      <c r="H158" s="120"/>
      <c r="I158" s="120"/>
      <c r="J158" s="121"/>
      <c r="K158" s="5"/>
      <c r="L158" s="133" t="str">
        <f t="shared" si="18"/>
        <v/>
      </c>
      <c r="M158" s="5"/>
      <c r="N158" s="23" t="str">
        <f>IF($L158="", "", COUNTIF($L$11:$L$2510, "&gt;"&amp;$L158)+1+COUNTIF($L$11:$L158, $L158)-1)</f>
        <v/>
      </c>
      <c r="O158" s="5"/>
      <c r="R158" s="23" t="str">
        <f t="shared" si="19"/>
        <v/>
      </c>
      <c r="T158" s="20" t="str">
        <f t="shared" si="20"/>
        <v/>
      </c>
      <c r="X158" s="23" t="str">
        <f t="shared" si="21"/>
        <v/>
      </c>
      <c r="Z158" s="59" t="str">
        <f t="shared" si="22"/>
        <v/>
      </c>
      <c r="AA158" s="60" t="str">
        <f>IF($B158="", "", IF(COUNTIF('Intro &amp; Setup'!$AY$23:$AY$38, $B158)&gt;0, "BH", TEXT($B158, "ddd")))</f>
        <v/>
      </c>
      <c r="AB158" s="61" t="str">
        <f t="shared" si="23"/>
        <v/>
      </c>
      <c r="AD158" s="23" t="str">
        <f t="shared" si="24"/>
        <v/>
      </c>
      <c r="AE158" s="23" t="str">
        <f t="shared" si="25"/>
        <v/>
      </c>
      <c r="AG158" s="23" t="str">
        <f t="shared" si="26"/>
        <v/>
      </c>
    </row>
    <row r="159" spans="1:33" x14ac:dyDescent="0.25">
      <c r="A159" s="5"/>
      <c r="B159" s="115"/>
      <c r="C159" s="116"/>
      <c r="D159" s="117"/>
      <c r="E159" s="118"/>
      <c r="F159" s="118"/>
      <c r="G159" s="119"/>
      <c r="H159" s="120"/>
      <c r="I159" s="120"/>
      <c r="J159" s="121"/>
      <c r="K159" s="5"/>
      <c r="L159" s="133" t="str">
        <f t="shared" si="18"/>
        <v/>
      </c>
      <c r="M159" s="5"/>
      <c r="N159" s="23" t="str">
        <f>IF($L159="", "", COUNTIF($L$11:$L$2510, "&gt;"&amp;$L159)+1+COUNTIF($L$11:$L159, $L159)-1)</f>
        <v/>
      </c>
      <c r="O159" s="5"/>
      <c r="R159" s="23" t="str">
        <f t="shared" si="19"/>
        <v/>
      </c>
      <c r="T159" s="20" t="str">
        <f t="shared" si="20"/>
        <v/>
      </c>
      <c r="X159" s="23" t="str">
        <f t="shared" si="21"/>
        <v/>
      </c>
      <c r="Z159" s="59" t="str">
        <f t="shared" si="22"/>
        <v/>
      </c>
      <c r="AA159" s="60" t="str">
        <f>IF($B159="", "", IF(COUNTIF('Intro &amp; Setup'!$AY$23:$AY$38, $B159)&gt;0, "BH", TEXT($B159, "ddd")))</f>
        <v/>
      </c>
      <c r="AB159" s="61" t="str">
        <f t="shared" si="23"/>
        <v/>
      </c>
      <c r="AD159" s="23" t="str">
        <f t="shared" si="24"/>
        <v/>
      </c>
      <c r="AE159" s="23" t="str">
        <f t="shared" si="25"/>
        <v/>
      </c>
      <c r="AG159" s="23" t="str">
        <f t="shared" si="26"/>
        <v/>
      </c>
    </row>
    <row r="160" spans="1:33" x14ac:dyDescent="0.25">
      <c r="A160" s="5"/>
      <c r="B160" s="115"/>
      <c r="C160" s="116"/>
      <c r="D160" s="117"/>
      <c r="E160" s="118"/>
      <c r="F160" s="118"/>
      <c r="G160" s="119"/>
      <c r="H160" s="120"/>
      <c r="I160" s="120"/>
      <c r="J160" s="121"/>
      <c r="K160" s="5"/>
      <c r="L160" s="133" t="str">
        <f t="shared" si="18"/>
        <v/>
      </c>
      <c r="M160" s="5"/>
      <c r="N160" s="23" t="str">
        <f>IF($L160="", "", COUNTIF($L$11:$L$2510, "&gt;"&amp;$L160)+1+COUNTIF($L$11:$L160, $L160)-1)</f>
        <v/>
      </c>
      <c r="O160" s="5"/>
      <c r="R160" s="23" t="str">
        <f t="shared" si="19"/>
        <v/>
      </c>
      <c r="T160" s="20" t="str">
        <f t="shared" si="20"/>
        <v/>
      </c>
      <c r="X160" s="23" t="str">
        <f t="shared" si="21"/>
        <v/>
      </c>
      <c r="Z160" s="59" t="str">
        <f t="shared" si="22"/>
        <v/>
      </c>
      <c r="AA160" s="60" t="str">
        <f>IF($B160="", "", IF(COUNTIF('Intro &amp; Setup'!$AY$23:$AY$38, $B160)&gt;0, "BH", TEXT($B160, "ddd")))</f>
        <v/>
      </c>
      <c r="AB160" s="61" t="str">
        <f t="shared" si="23"/>
        <v/>
      </c>
      <c r="AD160" s="23" t="str">
        <f t="shared" si="24"/>
        <v/>
      </c>
      <c r="AE160" s="23" t="str">
        <f t="shared" si="25"/>
        <v/>
      </c>
      <c r="AG160" s="23" t="str">
        <f t="shared" si="26"/>
        <v/>
      </c>
    </row>
    <row r="161" spans="1:33" x14ac:dyDescent="0.25">
      <c r="A161" s="5"/>
      <c r="B161" s="115"/>
      <c r="C161" s="116"/>
      <c r="D161" s="117"/>
      <c r="E161" s="118"/>
      <c r="F161" s="118"/>
      <c r="G161" s="119"/>
      <c r="H161" s="120"/>
      <c r="I161" s="120"/>
      <c r="J161" s="121"/>
      <c r="K161" s="5"/>
      <c r="L161" s="133" t="str">
        <f t="shared" si="18"/>
        <v/>
      </c>
      <c r="M161" s="5"/>
      <c r="N161" s="23" t="str">
        <f>IF($L161="", "", COUNTIF($L$11:$L$2510, "&gt;"&amp;$L161)+1+COUNTIF($L$11:$L161, $L161)-1)</f>
        <v/>
      </c>
      <c r="O161" s="5"/>
      <c r="R161" s="23" t="str">
        <f t="shared" si="19"/>
        <v/>
      </c>
      <c r="T161" s="20" t="str">
        <f t="shared" si="20"/>
        <v/>
      </c>
      <c r="X161" s="23" t="str">
        <f t="shared" si="21"/>
        <v/>
      </c>
      <c r="Z161" s="59" t="str">
        <f t="shared" si="22"/>
        <v/>
      </c>
      <c r="AA161" s="60" t="str">
        <f>IF($B161="", "", IF(COUNTIF('Intro &amp; Setup'!$AY$23:$AY$38, $B161)&gt;0, "BH", TEXT($B161, "ddd")))</f>
        <v/>
      </c>
      <c r="AB161" s="61" t="str">
        <f t="shared" si="23"/>
        <v/>
      </c>
      <c r="AD161" s="23" t="str">
        <f t="shared" si="24"/>
        <v/>
      </c>
      <c r="AE161" s="23" t="str">
        <f t="shared" si="25"/>
        <v/>
      </c>
      <c r="AG161" s="23" t="str">
        <f t="shared" si="26"/>
        <v/>
      </c>
    </row>
    <row r="162" spans="1:33" x14ac:dyDescent="0.25">
      <c r="A162" s="5"/>
      <c r="B162" s="115"/>
      <c r="C162" s="116"/>
      <c r="D162" s="117"/>
      <c r="E162" s="118"/>
      <c r="F162" s="118"/>
      <c r="G162" s="119"/>
      <c r="H162" s="120"/>
      <c r="I162" s="120"/>
      <c r="J162" s="121"/>
      <c r="K162" s="5"/>
      <c r="L162" s="133" t="str">
        <f t="shared" si="18"/>
        <v/>
      </c>
      <c r="M162" s="5"/>
      <c r="N162" s="23" t="str">
        <f>IF($L162="", "", COUNTIF($L$11:$L$2510, "&gt;"&amp;$L162)+1+COUNTIF($L$11:$L162, $L162)-1)</f>
        <v/>
      </c>
      <c r="O162" s="5"/>
      <c r="R162" s="23" t="str">
        <f t="shared" si="19"/>
        <v/>
      </c>
      <c r="T162" s="20" t="str">
        <f t="shared" si="20"/>
        <v/>
      </c>
      <c r="X162" s="23" t="str">
        <f t="shared" si="21"/>
        <v/>
      </c>
      <c r="Z162" s="59" t="str">
        <f t="shared" si="22"/>
        <v/>
      </c>
      <c r="AA162" s="60" t="str">
        <f>IF($B162="", "", IF(COUNTIF('Intro &amp; Setup'!$AY$23:$AY$38, $B162)&gt;0, "BH", TEXT($B162, "ddd")))</f>
        <v/>
      </c>
      <c r="AB162" s="61" t="str">
        <f t="shared" si="23"/>
        <v/>
      </c>
      <c r="AD162" s="23" t="str">
        <f t="shared" si="24"/>
        <v/>
      </c>
      <c r="AE162" s="23" t="str">
        <f t="shared" si="25"/>
        <v/>
      </c>
      <c r="AG162" s="23" t="str">
        <f t="shared" si="26"/>
        <v/>
      </c>
    </row>
    <row r="163" spans="1:33" x14ac:dyDescent="0.25">
      <c r="A163" s="5"/>
      <c r="B163" s="115"/>
      <c r="C163" s="116"/>
      <c r="D163" s="117"/>
      <c r="E163" s="118"/>
      <c r="F163" s="118"/>
      <c r="G163" s="119"/>
      <c r="H163" s="120"/>
      <c r="I163" s="120"/>
      <c r="J163" s="121"/>
      <c r="K163" s="5"/>
      <c r="L163" s="133" t="str">
        <f t="shared" si="18"/>
        <v/>
      </c>
      <c r="M163" s="5"/>
      <c r="N163" s="23" t="str">
        <f>IF($L163="", "", COUNTIF($L$11:$L$2510, "&gt;"&amp;$L163)+1+COUNTIF($L$11:$L163, $L163)-1)</f>
        <v/>
      </c>
      <c r="O163" s="5"/>
      <c r="R163" s="23" t="str">
        <f t="shared" si="19"/>
        <v/>
      </c>
      <c r="T163" s="20" t="str">
        <f t="shared" si="20"/>
        <v/>
      </c>
      <c r="X163" s="23" t="str">
        <f t="shared" si="21"/>
        <v/>
      </c>
      <c r="Z163" s="59" t="str">
        <f t="shared" si="22"/>
        <v/>
      </c>
      <c r="AA163" s="60" t="str">
        <f>IF($B163="", "", IF(COUNTIF('Intro &amp; Setup'!$AY$23:$AY$38, $B163)&gt;0, "BH", TEXT($B163, "ddd")))</f>
        <v/>
      </c>
      <c r="AB163" s="61" t="str">
        <f t="shared" si="23"/>
        <v/>
      </c>
      <c r="AD163" s="23" t="str">
        <f t="shared" si="24"/>
        <v/>
      </c>
      <c r="AE163" s="23" t="str">
        <f t="shared" si="25"/>
        <v/>
      </c>
      <c r="AG163" s="23" t="str">
        <f t="shared" si="26"/>
        <v/>
      </c>
    </row>
    <row r="164" spans="1:33" x14ac:dyDescent="0.25">
      <c r="A164" s="5"/>
      <c r="B164" s="115"/>
      <c r="C164" s="116"/>
      <c r="D164" s="117"/>
      <c r="E164" s="118"/>
      <c r="F164" s="118"/>
      <c r="G164" s="119"/>
      <c r="H164" s="120"/>
      <c r="I164" s="120"/>
      <c r="J164" s="121"/>
      <c r="K164" s="5"/>
      <c r="L164" s="133" t="str">
        <f t="shared" si="18"/>
        <v/>
      </c>
      <c r="M164" s="5"/>
      <c r="N164" s="23" t="str">
        <f>IF($L164="", "", COUNTIF($L$11:$L$2510, "&gt;"&amp;$L164)+1+COUNTIF($L$11:$L164, $L164)-1)</f>
        <v/>
      </c>
      <c r="O164" s="5"/>
      <c r="R164" s="23" t="str">
        <f t="shared" si="19"/>
        <v/>
      </c>
      <c r="T164" s="20" t="str">
        <f t="shared" si="20"/>
        <v/>
      </c>
      <c r="X164" s="23" t="str">
        <f t="shared" si="21"/>
        <v/>
      </c>
      <c r="Z164" s="59" t="str">
        <f t="shared" si="22"/>
        <v/>
      </c>
      <c r="AA164" s="60" t="str">
        <f>IF($B164="", "", IF(COUNTIF('Intro &amp; Setup'!$AY$23:$AY$38, $B164)&gt;0, "BH", TEXT($B164, "ddd")))</f>
        <v/>
      </c>
      <c r="AB164" s="61" t="str">
        <f t="shared" si="23"/>
        <v/>
      </c>
      <c r="AD164" s="23" t="str">
        <f t="shared" si="24"/>
        <v/>
      </c>
      <c r="AE164" s="23" t="str">
        <f t="shared" si="25"/>
        <v/>
      </c>
      <c r="AG164" s="23" t="str">
        <f t="shared" si="26"/>
        <v/>
      </c>
    </row>
    <row r="165" spans="1:33" x14ac:dyDescent="0.25">
      <c r="A165" s="5"/>
      <c r="B165" s="115"/>
      <c r="C165" s="116"/>
      <c r="D165" s="117"/>
      <c r="E165" s="118"/>
      <c r="F165" s="118"/>
      <c r="G165" s="119"/>
      <c r="H165" s="120"/>
      <c r="I165" s="120"/>
      <c r="J165" s="121"/>
      <c r="K165" s="5"/>
      <c r="L165" s="133" t="str">
        <f t="shared" si="18"/>
        <v/>
      </c>
      <c r="M165" s="5"/>
      <c r="N165" s="23" t="str">
        <f>IF($L165="", "", COUNTIF($L$11:$L$2510, "&gt;"&amp;$L165)+1+COUNTIF($L$11:$L165, $L165)-1)</f>
        <v/>
      </c>
      <c r="O165" s="5"/>
      <c r="R165" s="23" t="str">
        <f t="shared" si="19"/>
        <v/>
      </c>
      <c r="T165" s="20" t="str">
        <f t="shared" si="20"/>
        <v/>
      </c>
      <c r="X165" s="23" t="str">
        <f t="shared" si="21"/>
        <v/>
      </c>
      <c r="Z165" s="59" t="str">
        <f t="shared" si="22"/>
        <v/>
      </c>
      <c r="AA165" s="60" t="str">
        <f>IF($B165="", "", IF(COUNTIF('Intro &amp; Setup'!$AY$23:$AY$38, $B165)&gt;0, "BH", TEXT($B165, "ddd")))</f>
        <v/>
      </c>
      <c r="AB165" s="61" t="str">
        <f t="shared" si="23"/>
        <v/>
      </c>
      <c r="AD165" s="23" t="str">
        <f t="shared" si="24"/>
        <v/>
      </c>
      <c r="AE165" s="23" t="str">
        <f t="shared" si="25"/>
        <v/>
      </c>
      <c r="AG165" s="23" t="str">
        <f t="shared" si="26"/>
        <v/>
      </c>
    </row>
    <row r="166" spans="1:33" x14ac:dyDescent="0.25">
      <c r="A166" s="5"/>
      <c r="B166" s="115"/>
      <c r="C166" s="116"/>
      <c r="D166" s="117"/>
      <c r="E166" s="118"/>
      <c r="F166" s="118"/>
      <c r="G166" s="119"/>
      <c r="H166" s="120"/>
      <c r="I166" s="120"/>
      <c r="J166" s="121"/>
      <c r="K166" s="5"/>
      <c r="L166" s="133" t="str">
        <f t="shared" si="18"/>
        <v/>
      </c>
      <c r="M166" s="5"/>
      <c r="N166" s="23" t="str">
        <f>IF($L166="", "", COUNTIF($L$11:$L$2510, "&gt;"&amp;$L166)+1+COUNTIF($L$11:$L166, $L166)-1)</f>
        <v/>
      </c>
      <c r="O166" s="5"/>
      <c r="R166" s="23" t="str">
        <f t="shared" si="19"/>
        <v/>
      </c>
      <c r="T166" s="20" t="str">
        <f t="shared" si="20"/>
        <v/>
      </c>
      <c r="X166" s="23" t="str">
        <f t="shared" si="21"/>
        <v/>
      </c>
      <c r="Z166" s="59" t="str">
        <f t="shared" si="22"/>
        <v/>
      </c>
      <c r="AA166" s="60" t="str">
        <f>IF($B166="", "", IF(COUNTIF('Intro &amp; Setup'!$AY$23:$AY$38, $B166)&gt;0, "BH", TEXT($B166, "ddd")))</f>
        <v/>
      </c>
      <c r="AB166" s="61" t="str">
        <f t="shared" si="23"/>
        <v/>
      </c>
      <c r="AD166" s="23" t="str">
        <f t="shared" si="24"/>
        <v/>
      </c>
      <c r="AE166" s="23" t="str">
        <f t="shared" si="25"/>
        <v/>
      </c>
      <c r="AG166" s="23" t="str">
        <f t="shared" si="26"/>
        <v/>
      </c>
    </row>
    <row r="167" spans="1:33" x14ac:dyDescent="0.25">
      <c r="A167" s="5"/>
      <c r="B167" s="115"/>
      <c r="C167" s="116"/>
      <c r="D167" s="117"/>
      <c r="E167" s="118"/>
      <c r="F167" s="118"/>
      <c r="G167" s="119"/>
      <c r="H167" s="120"/>
      <c r="I167" s="120"/>
      <c r="J167" s="121"/>
      <c r="K167" s="5"/>
      <c r="L167" s="133" t="str">
        <f t="shared" si="18"/>
        <v/>
      </c>
      <c r="M167" s="5"/>
      <c r="N167" s="23" t="str">
        <f>IF($L167="", "", COUNTIF($L$11:$L$2510, "&gt;"&amp;$L167)+1+COUNTIF($L$11:$L167, $L167)-1)</f>
        <v/>
      </c>
      <c r="O167" s="5"/>
      <c r="R167" s="23" t="str">
        <f t="shared" si="19"/>
        <v/>
      </c>
      <c r="T167" s="20" t="str">
        <f t="shared" si="20"/>
        <v/>
      </c>
      <c r="X167" s="23" t="str">
        <f t="shared" si="21"/>
        <v/>
      </c>
      <c r="Z167" s="59" t="str">
        <f t="shared" si="22"/>
        <v/>
      </c>
      <c r="AA167" s="60" t="str">
        <f>IF($B167="", "", IF(COUNTIF('Intro &amp; Setup'!$AY$23:$AY$38, $B167)&gt;0, "BH", TEXT($B167, "ddd")))</f>
        <v/>
      </c>
      <c r="AB167" s="61" t="str">
        <f t="shared" si="23"/>
        <v/>
      </c>
      <c r="AD167" s="23" t="str">
        <f t="shared" si="24"/>
        <v/>
      </c>
      <c r="AE167" s="23" t="str">
        <f t="shared" si="25"/>
        <v/>
      </c>
      <c r="AG167" s="23" t="str">
        <f t="shared" si="26"/>
        <v/>
      </c>
    </row>
    <row r="168" spans="1:33" x14ac:dyDescent="0.25">
      <c r="A168" s="5"/>
      <c r="B168" s="115"/>
      <c r="C168" s="116"/>
      <c r="D168" s="117"/>
      <c r="E168" s="118"/>
      <c r="F168" s="118"/>
      <c r="G168" s="119"/>
      <c r="H168" s="120"/>
      <c r="I168" s="120"/>
      <c r="J168" s="121"/>
      <c r="K168" s="5"/>
      <c r="L168" s="133" t="str">
        <f t="shared" si="18"/>
        <v/>
      </c>
      <c r="M168" s="5"/>
      <c r="N168" s="23" t="str">
        <f>IF($L168="", "", COUNTIF($L$11:$L$2510, "&gt;"&amp;$L168)+1+COUNTIF($L$11:$L168, $L168)-1)</f>
        <v/>
      </c>
      <c r="O168" s="5"/>
      <c r="R168" s="23" t="str">
        <f t="shared" si="19"/>
        <v/>
      </c>
      <c r="T168" s="20" t="str">
        <f t="shared" si="20"/>
        <v/>
      </c>
      <c r="X168" s="23" t="str">
        <f t="shared" si="21"/>
        <v/>
      </c>
      <c r="Z168" s="59" t="str">
        <f t="shared" si="22"/>
        <v/>
      </c>
      <c r="AA168" s="60" t="str">
        <f>IF($B168="", "", IF(COUNTIF('Intro &amp; Setup'!$AY$23:$AY$38, $B168)&gt;0, "BH", TEXT($B168, "ddd")))</f>
        <v/>
      </c>
      <c r="AB168" s="61" t="str">
        <f t="shared" si="23"/>
        <v/>
      </c>
      <c r="AD168" s="23" t="str">
        <f t="shared" si="24"/>
        <v/>
      </c>
      <c r="AE168" s="23" t="str">
        <f t="shared" si="25"/>
        <v/>
      </c>
      <c r="AG168" s="23" t="str">
        <f t="shared" si="26"/>
        <v/>
      </c>
    </row>
    <row r="169" spans="1:33" x14ac:dyDescent="0.25">
      <c r="A169" s="5"/>
      <c r="B169" s="115"/>
      <c r="C169" s="116"/>
      <c r="D169" s="117"/>
      <c r="E169" s="118"/>
      <c r="F169" s="118"/>
      <c r="G169" s="119"/>
      <c r="H169" s="120"/>
      <c r="I169" s="120"/>
      <c r="J169" s="121"/>
      <c r="K169" s="5"/>
      <c r="L169" s="133" t="str">
        <f t="shared" si="18"/>
        <v/>
      </c>
      <c r="M169" s="5"/>
      <c r="N169" s="23" t="str">
        <f>IF($L169="", "", COUNTIF($L$11:$L$2510, "&gt;"&amp;$L169)+1+COUNTIF($L$11:$L169, $L169)-1)</f>
        <v/>
      </c>
      <c r="O169" s="5"/>
      <c r="R169" s="23" t="str">
        <f t="shared" si="19"/>
        <v/>
      </c>
      <c r="T169" s="20" t="str">
        <f t="shared" si="20"/>
        <v/>
      </c>
      <c r="X169" s="23" t="str">
        <f t="shared" si="21"/>
        <v/>
      </c>
      <c r="Z169" s="59" t="str">
        <f t="shared" si="22"/>
        <v/>
      </c>
      <c r="AA169" s="60" t="str">
        <f>IF($B169="", "", IF(COUNTIF('Intro &amp; Setup'!$AY$23:$AY$38, $B169)&gt;0, "BH", TEXT($B169, "ddd")))</f>
        <v/>
      </c>
      <c r="AB169" s="61" t="str">
        <f t="shared" si="23"/>
        <v/>
      </c>
      <c r="AD169" s="23" t="str">
        <f t="shared" si="24"/>
        <v/>
      </c>
      <c r="AE169" s="23" t="str">
        <f t="shared" si="25"/>
        <v/>
      </c>
      <c r="AG169" s="23" t="str">
        <f t="shared" si="26"/>
        <v/>
      </c>
    </row>
    <row r="170" spans="1:33" x14ac:dyDescent="0.25">
      <c r="A170" s="5"/>
      <c r="B170" s="115"/>
      <c r="C170" s="116"/>
      <c r="D170" s="117"/>
      <c r="E170" s="118"/>
      <c r="F170" s="118"/>
      <c r="G170" s="119"/>
      <c r="H170" s="120"/>
      <c r="I170" s="120"/>
      <c r="J170" s="121"/>
      <c r="K170" s="5"/>
      <c r="L170" s="133" t="str">
        <f t="shared" si="18"/>
        <v/>
      </c>
      <c r="M170" s="5"/>
      <c r="N170" s="23" t="str">
        <f>IF($L170="", "", COUNTIF($L$11:$L$2510, "&gt;"&amp;$L170)+1+COUNTIF($L$11:$L170, $L170)-1)</f>
        <v/>
      </c>
      <c r="O170" s="5"/>
      <c r="R170" s="23" t="str">
        <f t="shared" si="19"/>
        <v/>
      </c>
      <c r="T170" s="20" t="str">
        <f t="shared" si="20"/>
        <v/>
      </c>
      <c r="X170" s="23" t="str">
        <f t="shared" si="21"/>
        <v/>
      </c>
      <c r="Z170" s="59" t="str">
        <f t="shared" si="22"/>
        <v/>
      </c>
      <c r="AA170" s="60" t="str">
        <f>IF($B170="", "", IF(COUNTIF('Intro &amp; Setup'!$AY$23:$AY$38, $B170)&gt;0, "BH", TEXT($B170, "ddd")))</f>
        <v/>
      </c>
      <c r="AB170" s="61" t="str">
        <f t="shared" si="23"/>
        <v/>
      </c>
      <c r="AD170" s="23" t="str">
        <f t="shared" si="24"/>
        <v/>
      </c>
      <c r="AE170" s="23" t="str">
        <f t="shared" si="25"/>
        <v/>
      </c>
      <c r="AG170" s="23" t="str">
        <f t="shared" si="26"/>
        <v/>
      </c>
    </row>
    <row r="171" spans="1:33" x14ac:dyDescent="0.25">
      <c r="A171" s="5"/>
      <c r="B171" s="115"/>
      <c r="C171" s="116"/>
      <c r="D171" s="117"/>
      <c r="E171" s="118"/>
      <c r="F171" s="118"/>
      <c r="G171" s="119"/>
      <c r="H171" s="120"/>
      <c r="I171" s="120"/>
      <c r="J171" s="121"/>
      <c r="K171" s="5"/>
      <c r="L171" s="133" t="str">
        <f t="shared" si="18"/>
        <v/>
      </c>
      <c r="M171" s="5"/>
      <c r="N171" s="23" t="str">
        <f>IF($L171="", "", COUNTIF($L$11:$L$2510, "&gt;"&amp;$L171)+1+COUNTIF($L$11:$L171, $L171)-1)</f>
        <v/>
      </c>
      <c r="O171" s="5"/>
      <c r="R171" s="23" t="str">
        <f t="shared" si="19"/>
        <v/>
      </c>
      <c r="T171" s="20" t="str">
        <f t="shared" si="20"/>
        <v/>
      </c>
      <c r="X171" s="23" t="str">
        <f t="shared" si="21"/>
        <v/>
      </c>
      <c r="Z171" s="59" t="str">
        <f t="shared" si="22"/>
        <v/>
      </c>
      <c r="AA171" s="60" t="str">
        <f>IF($B171="", "", IF(COUNTIF('Intro &amp; Setup'!$AY$23:$AY$38, $B171)&gt;0, "BH", TEXT($B171, "ddd")))</f>
        <v/>
      </c>
      <c r="AB171" s="61" t="str">
        <f t="shared" si="23"/>
        <v/>
      </c>
      <c r="AD171" s="23" t="str">
        <f t="shared" si="24"/>
        <v/>
      </c>
      <c r="AE171" s="23" t="str">
        <f t="shared" si="25"/>
        <v/>
      </c>
      <c r="AG171" s="23" t="str">
        <f t="shared" si="26"/>
        <v/>
      </c>
    </row>
    <row r="172" spans="1:33" x14ac:dyDescent="0.25">
      <c r="A172" s="5"/>
      <c r="B172" s="115"/>
      <c r="C172" s="116"/>
      <c r="D172" s="117"/>
      <c r="E172" s="118"/>
      <c r="F172" s="118"/>
      <c r="G172" s="119"/>
      <c r="H172" s="120"/>
      <c r="I172" s="120"/>
      <c r="J172" s="121"/>
      <c r="K172" s="5"/>
      <c r="L172" s="133" t="str">
        <f t="shared" si="18"/>
        <v/>
      </c>
      <c r="M172" s="5"/>
      <c r="N172" s="23" t="str">
        <f>IF($L172="", "", COUNTIF($L$11:$L$2510, "&gt;"&amp;$L172)+1+COUNTIF($L$11:$L172, $L172)-1)</f>
        <v/>
      </c>
      <c r="O172" s="5"/>
      <c r="R172" s="23" t="str">
        <f t="shared" si="19"/>
        <v/>
      </c>
      <c r="T172" s="20" t="str">
        <f t="shared" si="20"/>
        <v/>
      </c>
      <c r="X172" s="23" t="str">
        <f t="shared" si="21"/>
        <v/>
      </c>
      <c r="Z172" s="59" t="str">
        <f t="shared" si="22"/>
        <v/>
      </c>
      <c r="AA172" s="60" t="str">
        <f>IF($B172="", "", IF(COUNTIF('Intro &amp; Setup'!$AY$23:$AY$38, $B172)&gt;0, "BH", TEXT($B172, "ddd")))</f>
        <v/>
      </c>
      <c r="AB172" s="61" t="str">
        <f t="shared" si="23"/>
        <v/>
      </c>
      <c r="AD172" s="23" t="str">
        <f t="shared" si="24"/>
        <v/>
      </c>
      <c r="AE172" s="23" t="str">
        <f t="shared" si="25"/>
        <v/>
      </c>
      <c r="AG172" s="23" t="str">
        <f t="shared" si="26"/>
        <v/>
      </c>
    </row>
    <row r="173" spans="1:33" x14ac:dyDescent="0.25">
      <c r="A173" s="5"/>
      <c r="B173" s="115"/>
      <c r="C173" s="116"/>
      <c r="D173" s="117"/>
      <c r="E173" s="118"/>
      <c r="F173" s="118"/>
      <c r="G173" s="119"/>
      <c r="H173" s="120"/>
      <c r="I173" s="120"/>
      <c r="J173" s="121"/>
      <c r="K173" s="5"/>
      <c r="L173" s="133" t="str">
        <f t="shared" si="18"/>
        <v/>
      </c>
      <c r="M173" s="5"/>
      <c r="N173" s="23" t="str">
        <f>IF($L173="", "", COUNTIF($L$11:$L$2510, "&gt;"&amp;$L173)+1+COUNTIF($L$11:$L173, $L173)-1)</f>
        <v/>
      </c>
      <c r="O173" s="5"/>
      <c r="R173" s="23" t="str">
        <f t="shared" si="19"/>
        <v/>
      </c>
      <c r="T173" s="20" t="str">
        <f t="shared" si="20"/>
        <v/>
      </c>
      <c r="X173" s="23" t="str">
        <f t="shared" si="21"/>
        <v/>
      </c>
      <c r="Z173" s="59" t="str">
        <f t="shared" si="22"/>
        <v/>
      </c>
      <c r="AA173" s="60" t="str">
        <f>IF($B173="", "", IF(COUNTIF('Intro &amp; Setup'!$AY$23:$AY$38, $B173)&gt;0, "BH", TEXT($B173, "ddd")))</f>
        <v/>
      </c>
      <c r="AB173" s="61" t="str">
        <f t="shared" si="23"/>
        <v/>
      </c>
      <c r="AD173" s="23" t="str">
        <f t="shared" si="24"/>
        <v/>
      </c>
      <c r="AE173" s="23" t="str">
        <f t="shared" si="25"/>
        <v/>
      </c>
      <c r="AG173" s="23" t="str">
        <f t="shared" si="26"/>
        <v/>
      </c>
    </row>
    <row r="174" spans="1:33" x14ac:dyDescent="0.25">
      <c r="A174" s="5"/>
      <c r="B174" s="115"/>
      <c r="C174" s="116"/>
      <c r="D174" s="117"/>
      <c r="E174" s="118"/>
      <c r="F174" s="118"/>
      <c r="G174" s="119"/>
      <c r="H174" s="120"/>
      <c r="I174" s="120"/>
      <c r="J174" s="121"/>
      <c r="K174" s="5"/>
      <c r="L174" s="133" t="str">
        <f t="shared" si="18"/>
        <v/>
      </c>
      <c r="M174" s="5"/>
      <c r="N174" s="23" t="str">
        <f>IF($L174="", "", COUNTIF($L$11:$L$2510, "&gt;"&amp;$L174)+1+COUNTIF($L$11:$L174, $L174)-1)</f>
        <v/>
      </c>
      <c r="O174" s="5"/>
      <c r="R174" s="23" t="str">
        <f t="shared" si="19"/>
        <v/>
      </c>
      <c r="T174" s="20" t="str">
        <f t="shared" si="20"/>
        <v/>
      </c>
      <c r="X174" s="23" t="str">
        <f t="shared" si="21"/>
        <v/>
      </c>
      <c r="Z174" s="59" t="str">
        <f t="shared" si="22"/>
        <v/>
      </c>
      <c r="AA174" s="60" t="str">
        <f>IF($B174="", "", IF(COUNTIF('Intro &amp; Setup'!$AY$23:$AY$38, $B174)&gt;0, "BH", TEXT($B174, "ddd")))</f>
        <v/>
      </c>
      <c r="AB174" s="61" t="str">
        <f t="shared" si="23"/>
        <v/>
      </c>
      <c r="AD174" s="23" t="str">
        <f t="shared" si="24"/>
        <v/>
      </c>
      <c r="AE174" s="23" t="str">
        <f t="shared" si="25"/>
        <v/>
      </c>
      <c r="AG174" s="23" t="str">
        <f t="shared" si="26"/>
        <v/>
      </c>
    </row>
    <row r="175" spans="1:33" x14ac:dyDescent="0.25">
      <c r="A175" s="5"/>
      <c r="B175" s="115"/>
      <c r="C175" s="116"/>
      <c r="D175" s="117"/>
      <c r="E175" s="118"/>
      <c r="F175" s="118"/>
      <c r="G175" s="119"/>
      <c r="H175" s="120"/>
      <c r="I175" s="120"/>
      <c r="J175" s="121"/>
      <c r="K175" s="5"/>
      <c r="L175" s="133" t="str">
        <f t="shared" si="18"/>
        <v/>
      </c>
      <c r="M175" s="5"/>
      <c r="N175" s="23" t="str">
        <f>IF($L175="", "", COUNTIF($L$11:$L$2510, "&gt;"&amp;$L175)+1+COUNTIF($L$11:$L175, $L175)-1)</f>
        <v/>
      </c>
      <c r="O175" s="5"/>
      <c r="R175" s="23" t="str">
        <f t="shared" si="19"/>
        <v/>
      </c>
      <c r="T175" s="20" t="str">
        <f t="shared" si="20"/>
        <v/>
      </c>
      <c r="X175" s="23" t="str">
        <f t="shared" si="21"/>
        <v/>
      </c>
      <c r="Z175" s="59" t="str">
        <f t="shared" si="22"/>
        <v/>
      </c>
      <c r="AA175" s="60" t="str">
        <f>IF($B175="", "", IF(COUNTIF('Intro &amp; Setup'!$AY$23:$AY$38, $B175)&gt;0, "BH", TEXT($B175, "ddd")))</f>
        <v/>
      </c>
      <c r="AB175" s="61" t="str">
        <f t="shared" si="23"/>
        <v/>
      </c>
      <c r="AD175" s="23" t="str">
        <f t="shared" si="24"/>
        <v/>
      </c>
      <c r="AE175" s="23" t="str">
        <f t="shared" si="25"/>
        <v/>
      </c>
      <c r="AG175" s="23" t="str">
        <f t="shared" si="26"/>
        <v/>
      </c>
    </row>
    <row r="176" spans="1:33" x14ac:dyDescent="0.25">
      <c r="A176" s="5"/>
      <c r="B176" s="115"/>
      <c r="C176" s="116"/>
      <c r="D176" s="117"/>
      <c r="E176" s="118"/>
      <c r="F176" s="118"/>
      <c r="G176" s="119"/>
      <c r="H176" s="120"/>
      <c r="I176" s="120"/>
      <c r="J176" s="121"/>
      <c r="K176" s="5"/>
      <c r="L176" s="133" t="str">
        <f t="shared" si="18"/>
        <v/>
      </c>
      <c r="M176" s="5"/>
      <c r="N176" s="23" t="str">
        <f>IF($L176="", "", COUNTIF($L$11:$L$2510, "&gt;"&amp;$L176)+1+COUNTIF($L$11:$L176, $L176)-1)</f>
        <v/>
      </c>
      <c r="O176" s="5"/>
      <c r="R176" s="23" t="str">
        <f t="shared" si="19"/>
        <v/>
      </c>
      <c r="T176" s="20" t="str">
        <f t="shared" si="20"/>
        <v/>
      </c>
      <c r="X176" s="23" t="str">
        <f t="shared" si="21"/>
        <v/>
      </c>
      <c r="Z176" s="59" t="str">
        <f t="shared" si="22"/>
        <v/>
      </c>
      <c r="AA176" s="60" t="str">
        <f>IF($B176="", "", IF(COUNTIF('Intro &amp; Setup'!$AY$23:$AY$38, $B176)&gt;0, "BH", TEXT($B176, "ddd")))</f>
        <v/>
      </c>
      <c r="AB176" s="61" t="str">
        <f t="shared" si="23"/>
        <v/>
      </c>
      <c r="AD176" s="23" t="str">
        <f t="shared" si="24"/>
        <v/>
      </c>
      <c r="AE176" s="23" t="str">
        <f t="shared" si="25"/>
        <v/>
      </c>
      <c r="AG176" s="23" t="str">
        <f t="shared" si="26"/>
        <v/>
      </c>
    </row>
    <row r="177" spans="1:33" x14ac:dyDescent="0.25">
      <c r="A177" s="5"/>
      <c r="B177" s="115"/>
      <c r="C177" s="116"/>
      <c r="D177" s="117"/>
      <c r="E177" s="118"/>
      <c r="F177" s="118"/>
      <c r="G177" s="119"/>
      <c r="H177" s="120"/>
      <c r="I177" s="120"/>
      <c r="J177" s="121"/>
      <c r="K177" s="5"/>
      <c r="L177" s="133" t="str">
        <f t="shared" si="18"/>
        <v/>
      </c>
      <c r="M177" s="5"/>
      <c r="N177" s="23" t="str">
        <f>IF($L177="", "", COUNTIF($L$11:$L$2510, "&gt;"&amp;$L177)+1+COUNTIF($L$11:$L177, $L177)-1)</f>
        <v/>
      </c>
      <c r="O177" s="5"/>
      <c r="R177" s="23" t="str">
        <f t="shared" si="19"/>
        <v/>
      </c>
      <c r="T177" s="20" t="str">
        <f t="shared" si="20"/>
        <v/>
      </c>
      <c r="X177" s="23" t="str">
        <f t="shared" si="21"/>
        <v/>
      </c>
      <c r="Z177" s="59" t="str">
        <f t="shared" si="22"/>
        <v/>
      </c>
      <c r="AA177" s="60" t="str">
        <f>IF($B177="", "", IF(COUNTIF('Intro &amp; Setup'!$AY$23:$AY$38, $B177)&gt;0, "BH", TEXT($B177, "ddd")))</f>
        <v/>
      </c>
      <c r="AB177" s="61" t="str">
        <f t="shared" si="23"/>
        <v/>
      </c>
      <c r="AD177" s="23" t="str">
        <f t="shared" si="24"/>
        <v/>
      </c>
      <c r="AE177" s="23" t="str">
        <f t="shared" si="25"/>
        <v/>
      </c>
      <c r="AG177" s="23" t="str">
        <f t="shared" si="26"/>
        <v/>
      </c>
    </row>
    <row r="178" spans="1:33" x14ac:dyDescent="0.25">
      <c r="A178" s="5"/>
      <c r="B178" s="115"/>
      <c r="C178" s="116"/>
      <c r="D178" s="117"/>
      <c r="E178" s="118"/>
      <c r="F178" s="118"/>
      <c r="G178" s="119"/>
      <c r="H178" s="120"/>
      <c r="I178" s="120"/>
      <c r="J178" s="121"/>
      <c r="K178" s="5"/>
      <c r="L178" s="133" t="str">
        <f t="shared" si="18"/>
        <v/>
      </c>
      <c r="M178" s="5"/>
      <c r="N178" s="23" t="str">
        <f>IF($L178="", "", COUNTIF($L$11:$L$2510, "&gt;"&amp;$L178)+1+COUNTIF($L$11:$L178, $L178)-1)</f>
        <v/>
      </c>
      <c r="O178" s="5"/>
      <c r="R178" s="23" t="str">
        <f t="shared" si="19"/>
        <v/>
      </c>
      <c r="T178" s="20" t="str">
        <f t="shared" si="20"/>
        <v/>
      </c>
      <c r="X178" s="23" t="str">
        <f t="shared" si="21"/>
        <v/>
      </c>
      <c r="Z178" s="59" t="str">
        <f t="shared" si="22"/>
        <v/>
      </c>
      <c r="AA178" s="60" t="str">
        <f>IF($B178="", "", IF(COUNTIF('Intro &amp; Setup'!$AY$23:$AY$38, $B178)&gt;0, "BH", TEXT($B178, "ddd")))</f>
        <v/>
      </c>
      <c r="AB178" s="61" t="str">
        <f t="shared" si="23"/>
        <v/>
      </c>
      <c r="AD178" s="23" t="str">
        <f t="shared" si="24"/>
        <v/>
      </c>
      <c r="AE178" s="23" t="str">
        <f t="shared" si="25"/>
        <v/>
      </c>
      <c r="AG178" s="23" t="str">
        <f t="shared" si="26"/>
        <v/>
      </c>
    </row>
    <row r="179" spans="1:33" x14ac:dyDescent="0.25">
      <c r="A179" s="5"/>
      <c r="B179" s="115"/>
      <c r="C179" s="116"/>
      <c r="D179" s="117"/>
      <c r="E179" s="118"/>
      <c r="F179" s="118"/>
      <c r="G179" s="119"/>
      <c r="H179" s="120"/>
      <c r="I179" s="120"/>
      <c r="J179" s="121"/>
      <c r="K179" s="5"/>
      <c r="L179" s="133" t="str">
        <f t="shared" si="18"/>
        <v/>
      </c>
      <c r="M179" s="5"/>
      <c r="N179" s="23" t="str">
        <f>IF($L179="", "", COUNTIF($L$11:$L$2510, "&gt;"&amp;$L179)+1+COUNTIF($L$11:$L179, $L179)-1)</f>
        <v/>
      </c>
      <c r="O179" s="5"/>
      <c r="R179" s="23" t="str">
        <f t="shared" si="19"/>
        <v/>
      </c>
      <c r="T179" s="20" t="str">
        <f t="shared" si="20"/>
        <v/>
      </c>
      <c r="X179" s="23" t="str">
        <f t="shared" si="21"/>
        <v/>
      </c>
      <c r="Z179" s="59" t="str">
        <f t="shared" si="22"/>
        <v/>
      </c>
      <c r="AA179" s="60" t="str">
        <f>IF($B179="", "", IF(COUNTIF('Intro &amp; Setup'!$AY$23:$AY$38, $B179)&gt;0, "BH", TEXT($B179, "ddd")))</f>
        <v/>
      </c>
      <c r="AB179" s="61" t="str">
        <f t="shared" si="23"/>
        <v/>
      </c>
      <c r="AD179" s="23" t="str">
        <f t="shared" si="24"/>
        <v/>
      </c>
      <c r="AE179" s="23" t="str">
        <f t="shared" si="25"/>
        <v/>
      </c>
      <c r="AG179" s="23" t="str">
        <f t="shared" si="26"/>
        <v/>
      </c>
    </row>
    <row r="180" spans="1:33" x14ac:dyDescent="0.25">
      <c r="A180" s="5"/>
      <c r="B180" s="115"/>
      <c r="C180" s="116"/>
      <c r="D180" s="117"/>
      <c r="E180" s="118"/>
      <c r="F180" s="118"/>
      <c r="G180" s="119"/>
      <c r="H180" s="120"/>
      <c r="I180" s="120"/>
      <c r="J180" s="121"/>
      <c r="K180" s="5"/>
      <c r="L180" s="133" t="str">
        <f t="shared" si="18"/>
        <v/>
      </c>
      <c r="M180" s="5"/>
      <c r="N180" s="23" t="str">
        <f>IF($L180="", "", COUNTIF($L$11:$L$2510, "&gt;"&amp;$L180)+1+COUNTIF($L$11:$L180, $L180)-1)</f>
        <v/>
      </c>
      <c r="O180" s="5"/>
      <c r="R180" s="23" t="str">
        <f t="shared" si="19"/>
        <v/>
      </c>
      <c r="T180" s="20" t="str">
        <f t="shared" si="20"/>
        <v/>
      </c>
      <c r="X180" s="23" t="str">
        <f t="shared" si="21"/>
        <v/>
      </c>
      <c r="Z180" s="59" t="str">
        <f t="shared" si="22"/>
        <v/>
      </c>
      <c r="AA180" s="60" t="str">
        <f>IF($B180="", "", IF(COUNTIF('Intro &amp; Setup'!$AY$23:$AY$38, $B180)&gt;0, "BH", TEXT($B180, "ddd")))</f>
        <v/>
      </c>
      <c r="AB180" s="61" t="str">
        <f t="shared" si="23"/>
        <v/>
      </c>
      <c r="AD180" s="23" t="str">
        <f t="shared" si="24"/>
        <v/>
      </c>
      <c r="AE180" s="23" t="str">
        <f t="shared" si="25"/>
        <v/>
      </c>
      <c r="AG180" s="23" t="str">
        <f t="shared" si="26"/>
        <v/>
      </c>
    </row>
    <row r="181" spans="1:33" x14ac:dyDescent="0.25">
      <c r="A181" s="5"/>
      <c r="B181" s="115"/>
      <c r="C181" s="116"/>
      <c r="D181" s="117"/>
      <c r="E181" s="118"/>
      <c r="F181" s="118"/>
      <c r="G181" s="119"/>
      <c r="H181" s="120"/>
      <c r="I181" s="120"/>
      <c r="J181" s="121"/>
      <c r="K181" s="5"/>
      <c r="L181" s="133" t="str">
        <f t="shared" si="18"/>
        <v/>
      </c>
      <c r="M181" s="5"/>
      <c r="N181" s="23" t="str">
        <f>IF($L181="", "", COUNTIF($L$11:$L$2510, "&gt;"&amp;$L181)+1+COUNTIF($L$11:$L181, $L181)-1)</f>
        <v/>
      </c>
      <c r="O181" s="5"/>
      <c r="R181" s="23" t="str">
        <f t="shared" si="19"/>
        <v/>
      </c>
      <c r="T181" s="20" t="str">
        <f t="shared" si="20"/>
        <v/>
      </c>
      <c r="X181" s="23" t="str">
        <f t="shared" si="21"/>
        <v/>
      </c>
      <c r="Z181" s="59" t="str">
        <f t="shared" si="22"/>
        <v/>
      </c>
      <c r="AA181" s="60" t="str">
        <f>IF($B181="", "", IF(COUNTIF('Intro &amp; Setup'!$AY$23:$AY$38, $B181)&gt;0, "BH", TEXT($B181, "ddd")))</f>
        <v/>
      </c>
      <c r="AB181" s="61" t="str">
        <f t="shared" si="23"/>
        <v/>
      </c>
      <c r="AD181" s="23" t="str">
        <f t="shared" si="24"/>
        <v/>
      </c>
      <c r="AE181" s="23" t="str">
        <f t="shared" si="25"/>
        <v/>
      </c>
      <c r="AG181" s="23" t="str">
        <f t="shared" si="26"/>
        <v/>
      </c>
    </row>
    <row r="182" spans="1:33" x14ac:dyDescent="0.25">
      <c r="A182" s="5"/>
      <c r="B182" s="115"/>
      <c r="C182" s="116"/>
      <c r="D182" s="117"/>
      <c r="E182" s="118"/>
      <c r="F182" s="118"/>
      <c r="G182" s="119"/>
      <c r="H182" s="120"/>
      <c r="I182" s="120"/>
      <c r="J182" s="121"/>
      <c r="K182" s="5"/>
      <c r="L182" s="133" t="str">
        <f t="shared" si="18"/>
        <v/>
      </c>
      <c r="M182" s="5"/>
      <c r="N182" s="23" t="str">
        <f>IF($L182="", "", COUNTIF($L$11:$L$2510, "&gt;"&amp;$L182)+1+COUNTIF($L$11:$L182, $L182)-1)</f>
        <v/>
      </c>
      <c r="O182" s="5"/>
      <c r="R182" s="23" t="str">
        <f t="shared" si="19"/>
        <v/>
      </c>
      <c r="T182" s="20" t="str">
        <f t="shared" si="20"/>
        <v/>
      </c>
      <c r="X182" s="23" t="str">
        <f t="shared" si="21"/>
        <v/>
      </c>
      <c r="Z182" s="59" t="str">
        <f t="shared" si="22"/>
        <v/>
      </c>
      <c r="AA182" s="60" t="str">
        <f>IF($B182="", "", IF(COUNTIF('Intro &amp; Setup'!$AY$23:$AY$38, $B182)&gt;0, "BH", TEXT($B182, "ddd")))</f>
        <v/>
      </c>
      <c r="AB182" s="61" t="str">
        <f t="shared" si="23"/>
        <v/>
      </c>
      <c r="AD182" s="23" t="str">
        <f t="shared" si="24"/>
        <v/>
      </c>
      <c r="AE182" s="23" t="str">
        <f t="shared" si="25"/>
        <v/>
      </c>
      <c r="AG182" s="23" t="str">
        <f t="shared" si="26"/>
        <v/>
      </c>
    </row>
    <row r="183" spans="1:33" x14ac:dyDescent="0.25">
      <c r="A183" s="5"/>
      <c r="B183" s="115"/>
      <c r="C183" s="116"/>
      <c r="D183" s="117"/>
      <c r="E183" s="118"/>
      <c r="F183" s="118"/>
      <c r="G183" s="119"/>
      <c r="H183" s="120"/>
      <c r="I183" s="120"/>
      <c r="J183" s="121"/>
      <c r="K183" s="5"/>
      <c r="L183" s="133" t="str">
        <f t="shared" si="18"/>
        <v/>
      </c>
      <c r="M183" s="5"/>
      <c r="N183" s="23" t="str">
        <f>IF($L183="", "", COUNTIF($L$11:$L$2510, "&gt;"&amp;$L183)+1+COUNTIF($L$11:$L183, $L183)-1)</f>
        <v/>
      </c>
      <c r="O183" s="5"/>
      <c r="R183" s="23" t="str">
        <f t="shared" si="19"/>
        <v/>
      </c>
      <c r="T183" s="20" t="str">
        <f t="shared" si="20"/>
        <v/>
      </c>
      <c r="X183" s="23" t="str">
        <f t="shared" si="21"/>
        <v/>
      </c>
      <c r="Z183" s="59" t="str">
        <f t="shared" si="22"/>
        <v/>
      </c>
      <c r="AA183" s="60" t="str">
        <f>IF($B183="", "", IF(COUNTIF('Intro &amp; Setup'!$AY$23:$AY$38, $B183)&gt;0, "BH", TEXT($B183, "ddd")))</f>
        <v/>
      </c>
      <c r="AB183" s="61" t="str">
        <f t="shared" si="23"/>
        <v/>
      </c>
      <c r="AD183" s="23" t="str">
        <f t="shared" si="24"/>
        <v/>
      </c>
      <c r="AE183" s="23" t="str">
        <f t="shared" si="25"/>
        <v/>
      </c>
      <c r="AG183" s="23" t="str">
        <f t="shared" si="26"/>
        <v/>
      </c>
    </row>
    <row r="184" spans="1:33" x14ac:dyDescent="0.25">
      <c r="A184" s="5"/>
      <c r="B184" s="115"/>
      <c r="C184" s="116"/>
      <c r="D184" s="117"/>
      <c r="E184" s="118"/>
      <c r="F184" s="118"/>
      <c r="G184" s="119"/>
      <c r="H184" s="120"/>
      <c r="I184" s="120"/>
      <c r="J184" s="121"/>
      <c r="K184" s="5"/>
      <c r="L184" s="133" t="str">
        <f t="shared" si="18"/>
        <v/>
      </c>
      <c r="M184" s="5"/>
      <c r="N184" s="23" t="str">
        <f>IF($L184="", "", COUNTIF($L$11:$L$2510, "&gt;"&amp;$L184)+1+COUNTIF($L$11:$L184, $L184)-1)</f>
        <v/>
      </c>
      <c r="O184" s="5"/>
      <c r="R184" s="23" t="str">
        <f t="shared" si="19"/>
        <v/>
      </c>
      <c r="T184" s="20" t="str">
        <f t="shared" si="20"/>
        <v/>
      </c>
      <c r="X184" s="23" t="str">
        <f t="shared" si="21"/>
        <v/>
      </c>
      <c r="Z184" s="59" t="str">
        <f t="shared" si="22"/>
        <v/>
      </c>
      <c r="AA184" s="60" t="str">
        <f>IF($B184="", "", IF(COUNTIF('Intro &amp; Setup'!$AY$23:$AY$38, $B184)&gt;0, "BH", TEXT($B184, "ddd")))</f>
        <v/>
      </c>
      <c r="AB184" s="61" t="str">
        <f t="shared" si="23"/>
        <v/>
      </c>
      <c r="AD184" s="23" t="str">
        <f t="shared" si="24"/>
        <v/>
      </c>
      <c r="AE184" s="23" t="str">
        <f t="shared" si="25"/>
        <v/>
      </c>
      <c r="AG184" s="23" t="str">
        <f t="shared" si="26"/>
        <v/>
      </c>
    </row>
    <row r="185" spans="1:33" x14ac:dyDescent="0.25">
      <c r="A185" s="5"/>
      <c r="B185" s="115"/>
      <c r="C185" s="116"/>
      <c r="D185" s="117"/>
      <c r="E185" s="118"/>
      <c r="F185" s="118"/>
      <c r="G185" s="119"/>
      <c r="H185" s="120"/>
      <c r="I185" s="120"/>
      <c r="J185" s="121"/>
      <c r="K185" s="5"/>
      <c r="L185" s="133" t="str">
        <f t="shared" si="18"/>
        <v/>
      </c>
      <c r="M185" s="5"/>
      <c r="N185" s="23" t="str">
        <f>IF($L185="", "", COUNTIF($L$11:$L$2510, "&gt;"&amp;$L185)+1+COUNTIF($L$11:$L185, $L185)-1)</f>
        <v/>
      </c>
      <c r="O185" s="5"/>
      <c r="R185" s="23" t="str">
        <f t="shared" si="19"/>
        <v/>
      </c>
      <c r="T185" s="20" t="str">
        <f t="shared" si="20"/>
        <v/>
      </c>
      <c r="X185" s="23" t="str">
        <f t="shared" si="21"/>
        <v/>
      </c>
      <c r="Z185" s="59" t="str">
        <f t="shared" si="22"/>
        <v/>
      </c>
      <c r="AA185" s="60" t="str">
        <f>IF($B185="", "", IF(COUNTIF('Intro &amp; Setup'!$AY$23:$AY$38, $B185)&gt;0, "BH", TEXT($B185, "ddd")))</f>
        <v/>
      </c>
      <c r="AB185" s="61" t="str">
        <f t="shared" si="23"/>
        <v/>
      </c>
      <c r="AD185" s="23" t="str">
        <f t="shared" si="24"/>
        <v/>
      </c>
      <c r="AE185" s="23" t="str">
        <f t="shared" si="25"/>
        <v/>
      </c>
      <c r="AG185" s="23" t="str">
        <f t="shared" si="26"/>
        <v/>
      </c>
    </row>
    <row r="186" spans="1:33" x14ac:dyDescent="0.25">
      <c r="A186" s="5"/>
      <c r="B186" s="115"/>
      <c r="C186" s="116"/>
      <c r="D186" s="117"/>
      <c r="E186" s="118"/>
      <c r="F186" s="118"/>
      <c r="G186" s="119"/>
      <c r="H186" s="120"/>
      <c r="I186" s="120"/>
      <c r="J186" s="121"/>
      <c r="K186" s="5"/>
      <c r="L186" s="133" t="str">
        <f t="shared" si="18"/>
        <v/>
      </c>
      <c r="M186" s="5"/>
      <c r="N186" s="23" t="str">
        <f>IF($L186="", "", COUNTIF($L$11:$L$2510, "&gt;"&amp;$L186)+1+COUNTIF($L$11:$L186, $L186)-1)</f>
        <v/>
      </c>
      <c r="O186" s="5"/>
      <c r="R186" s="23" t="str">
        <f t="shared" si="19"/>
        <v/>
      </c>
      <c r="T186" s="20" t="str">
        <f t="shared" si="20"/>
        <v/>
      </c>
      <c r="X186" s="23" t="str">
        <f t="shared" si="21"/>
        <v/>
      </c>
      <c r="Z186" s="59" t="str">
        <f t="shared" si="22"/>
        <v/>
      </c>
      <c r="AA186" s="60" t="str">
        <f>IF($B186="", "", IF(COUNTIF('Intro &amp; Setup'!$AY$23:$AY$38, $B186)&gt;0, "BH", TEXT($B186, "ddd")))</f>
        <v/>
      </c>
      <c r="AB186" s="61" t="str">
        <f t="shared" si="23"/>
        <v/>
      </c>
      <c r="AD186" s="23" t="str">
        <f t="shared" si="24"/>
        <v/>
      </c>
      <c r="AE186" s="23" t="str">
        <f t="shared" si="25"/>
        <v/>
      </c>
      <c r="AG186" s="23" t="str">
        <f t="shared" si="26"/>
        <v/>
      </c>
    </row>
    <row r="187" spans="1:33" x14ac:dyDescent="0.25">
      <c r="A187" s="5"/>
      <c r="B187" s="115"/>
      <c r="C187" s="116"/>
      <c r="D187" s="117"/>
      <c r="E187" s="118"/>
      <c r="F187" s="118"/>
      <c r="G187" s="119"/>
      <c r="H187" s="120"/>
      <c r="I187" s="120"/>
      <c r="J187" s="121"/>
      <c r="K187" s="5"/>
      <c r="L187" s="133" t="str">
        <f t="shared" si="18"/>
        <v/>
      </c>
      <c r="M187" s="5"/>
      <c r="N187" s="23" t="str">
        <f>IF($L187="", "", COUNTIF($L$11:$L$2510, "&gt;"&amp;$L187)+1+COUNTIF($L$11:$L187, $L187)-1)</f>
        <v/>
      </c>
      <c r="O187" s="5"/>
      <c r="R187" s="23" t="str">
        <f t="shared" si="19"/>
        <v/>
      </c>
      <c r="T187" s="20" t="str">
        <f t="shared" si="20"/>
        <v/>
      </c>
      <c r="X187" s="23" t="str">
        <f t="shared" si="21"/>
        <v/>
      </c>
      <c r="Z187" s="59" t="str">
        <f t="shared" si="22"/>
        <v/>
      </c>
      <c r="AA187" s="60" t="str">
        <f>IF($B187="", "", IF(COUNTIF('Intro &amp; Setup'!$AY$23:$AY$38, $B187)&gt;0, "BH", TEXT($B187, "ddd")))</f>
        <v/>
      </c>
      <c r="AB187" s="61" t="str">
        <f t="shared" si="23"/>
        <v/>
      </c>
      <c r="AD187" s="23" t="str">
        <f t="shared" si="24"/>
        <v/>
      </c>
      <c r="AE187" s="23" t="str">
        <f t="shared" si="25"/>
        <v/>
      </c>
      <c r="AG187" s="23" t="str">
        <f t="shared" si="26"/>
        <v/>
      </c>
    </row>
    <row r="188" spans="1:33" x14ac:dyDescent="0.25">
      <c r="A188" s="5"/>
      <c r="B188" s="115"/>
      <c r="C188" s="116"/>
      <c r="D188" s="117"/>
      <c r="E188" s="118"/>
      <c r="F188" s="118"/>
      <c r="G188" s="119"/>
      <c r="H188" s="120"/>
      <c r="I188" s="120"/>
      <c r="J188" s="121"/>
      <c r="K188" s="5"/>
      <c r="L188" s="133" t="str">
        <f t="shared" si="18"/>
        <v/>
      </c>
      <c r="M188" s="5"/>
      <c r="N188" s="23" t="str">
        <f>IF($L188="", "", COUNTIF($L$11:$L$2510, "&gt;"&amp;$L188)+1+COUNTIF($L$11:$L188, $L188)-1)</f>
        <v/>
      </c>
      <c r="O188" s="5"/>
      <c r="R188" s="23" t="str">
        <f t="shared" si="19"/>
        <v/>
      </c>
      <c r="T188" s="20" t="str">
        <f t="shared" si="20"/>
        <v/>
      </c>
      <c r="X188" s="23" t="str">
        <f t="shared" si="21"/>
        <v/>
      </c>
      <c r="Z188" s="59" t="str">
        <f t="shared" si="22"/>
        <v/>
      </c>
      <c r="AA188" s="60" t="str">
        <f>IF($B188="", "", IF(COUNTIF('Intro &amp; Setup'!$AY$23:$AY$38, $B188)&gt;0, "BH", TEXT($B188, "ddd")))</f>
        <v/>
      </c>
      <c r="AB188" s="61" t="str">
        <f t="shared" si="23"/>
        <v/>
      </c>
      <c r="AD188" s="23" t="str">
        <f t="shared" si="24"/>
        <v/>
      </c>
      <c r="AE188" s="23" t="str">
        <f t="shared" si="25"/>
        <v/>
      </c>
      <c r="AG188" s="23" t="str">
        <f t="shared" si="26"/>
        <v/>
      </c>
    </row>
    <row r="189" spans="1:33" x14ac:dyDescent="0.25">
      <c r="A189" s="5"/>
      <c r="B189" s="115"/>
      <c r="C189" s="116"/>
      <c r="D189" s="117"/>
      <c r="E189" s="118"/>
      <c r="F189" s="118"/>
      <c r="G189" s="119"/>
      <c r="H189" s="120"/>
      <c r="I189" s="120"/>
      <c r="J189" s="121"/>
      <c r="K189" s="5"/>
      <c r="L189" s="133" t="str">
        <f t="shared" si="18"/>
        <v/>
      </c>
      <c r="M189" s="5"/>
      <c r="N189" s="23" t="str">
        <f>IF($L189="", "", COUNTIF($L$11:$L$2510, "&gt;"&amp;$L189)+1+COUNTIF($L$11:$L189, $L189)-1)</f>
        <v/>
      </c>
      <c r="O189" s="5"/>
      <c r="R189" s="23" t="str">
        <f t="shared" si="19"/>
        <v/>
      </c>
      <c r="T189" s="20" t="str">
        <f t="shared" si="20"/>
        <v/>
      </c>
      <c r="X189" s="23" t="str">
        <f t="shared" si="21"/>
        <v/>
      </c>
      <c r="Z189" s="59" t="str">
        <f t="shared" si="22"/>
        <v/>
      </c>
      <c r="AA189" s="60" t="str">
        <f>IF($B189="", "", IF(COUNTIF('Intro &amp; Setup'!$AY$23:$AY$38, $B189)&gt;0, "BH", TEXT($B189, "ddd")))</f>
        <v/>
      </c>
      <c r="AB189" s="61" t="str">
        <f t="shared" si="23"/>
        <v/>
      </c>
      <c r="AD189" s="23" t="str">
        <f t="shared" si="24"/>
        <v/>
      </c>
      <c r="AE189" s="23" t="str">
        <f t="shared" si="25"/>
        <v/>
      </c>
      <c r="AG189" s="23" t="str">
        <f t="shared" si="26"/>
        <v/>
      </c>
    </row>
    <row r="190" spans="1:33" x14ac:dyDescent="0.25">
      <c r="A190" s="5"/>
      <c r="B190" s="115"/>
      <c r="C190" s="116"/>
      <c r="D190" s="117"/>
      <c r="E190" s="118"/>
      <c r="F190" s="118"/>
      <c r="G190" s="119"/>
      <c r="H190" s="120"/>
      <c r="I190" s="120"/>
      <c r="J190" s="121"/>
      <c r="K190" s="5"/>
      <c r="L190" s="133" t="str">
        <f t="shared" si="18"/>
        <v/>
      </c>
      <c r="M190" s="5"/>
      <c r="N190" s="23" t="str">
        <f>IF($L190="", "", COUNTIF($L$11:$L$2510, "&gt;"&amp;$L190)+1+COUNTIF($L$11:$L190, $L190)-1)</f>
        <v/>
      </c>
      <c r="O190" s="5"/>
      <c r="R190" s="23" t="str">
        <f t="shared" si="19"/>
        <v/>
      </c>
      <c r="T190" s="20" t="str">
        <f t="shared" si="20"/>
        <v/>
      </c>
      <c r="X190" s="23" t="str">
        <f t="shared" si="21"/>
        <v/>
      </c>
      <c r="Z190" s="59" t="str">
        <f t="shared" si="22"/>
        <v/>
      </c>
      <c r="AA190" s="60" t="str">
        <f>IF($B190="", "", IF(COUNTIF('Intro &amp; Setup'!$AY$23:$AY$38, $B190)&gt;0, "BH", TEXT($B190, "ddd")))</f>
        <v/>
      </c>
      <c r="AB190" s="61" t="str">
        <f t="shared" si="23"/>
        <v/>
      </c>
      <c r="AD190" s="23" t="str">
        <f t="shared" si="24"/>
        <v/>
      </c>
      <c r="AE190" s="23" t="str">
        <f t="shared" si="25"/>
        <v/>
      </c>
      <c r="AG190" s="23" t="str">
        <f t="shared" si="26"/>
        <v/>
      </c>
    </row>
    <row r="191" spans="1:33" x14ac:dyDescent="0.25">
      <c r="A191" s="5"/>
      <c r="B191" s="115"/>
      <c r="C191" s="116"/>
      <c r="D191" s="117"/>
      <c r="E191" s="118"/>
      <c r="F191" s="118"/>
      <c r="G191" s="119"/>
      <c r="H191" s="120"/>
      <c r="I191" s="120"/>
      <c r="J191" s="121"/>
      <c r="K191" s="5"/>
      <c r="L191" s="133" t="str">
        <f t="shared" si="18"/>
        <v/>
      </c>
      <c r="M191" s="5"/>
      <c r="N191" s="23" t="str">
        <f>IF($L191="", "", COUNTIF($L$11:$L$2510, "&gt;"&amp;$L191)+1+COUNTIF($L$11:$L191, $L191)-1)</f>
        <v/>
      </c>
      <c r="O191" s="5"/>
      <c r="R191" s="23" t="str">
        <f t="shared" si="19"/>
        <v/>
      </c>
      <c r="T191" s="20" t="str">
        <f t="shared" si="20"/>
        <v/>
      </c>
      <c r="X191" s="23" t="str">
        <f t="shared" si="21"/>
        <v/>
      </c>
      <c r="Z191" s="59" t="str">
        <f t="shared" si="22"/>
        <v/>
      </c>
      <c r="AA191" s="60" t="str">
        <f>IF($B191="", "", IF(COUNTIF('Intro &amp; Setup'!$AY$23:$AY$38, $B191)&gt;0, "BH", TEXT($B191, "ddd")))</f>
        <v/>
      </c>
      <c r="AB191" s="61" t="str">
        <f t="shared" si="23"/>
        <v/>
      </c>
      <c r="AD191" s="23" t="str">
        <f t="shared" si="24"/>
        <v/>
      </c>
      <c r="AE191" s="23" t="str">
        <f t="shared" si="25"/>
        <v/>
      </c>
      <c r="AG191" s="23" t="str">
        <f t="shared" si="26"/>
        <v/>
      </c>
    </row>
    <row r="192" spans="1:33" x14ac:dyDescent="0.25">
      <c r="A192" s="5"/>
      <c r="B192" s="115"/>
      <c r="C192" s="116"/>
      <c r="D192" s="117"/>
      <c r="E192" s="118"/>
      <c r="F192" s="118"/>
      <c r="G192" s="119"/>
      <c r="H192" s="120"/>
      <c r="I192" s="120"/>
      <c r="J192" s="121"/>
      <c r="K192" s="5"/>
      <c r="L192" s="133" t="str">
        <f t="shared" si="18"/>
        <v/>
      </c>
      <c r="M192" s="5"/>
      <c r="N192" s="23" t="str">
        <f>IF($L192="", "", COUNTIF($L$11:$L$2510, "&gt;"&amp;$L192)+1+COUNTIF($L$11:$L192, $L192)-1)</f>
        <v/>
      </c>
      <c r="O192" s="5"/>
      <c r="R192" s="23" t="str">
        <f t="shared" si="19"/>
        <v/>
      </c>
      <c r="T192" s="20" t="str">
        <f t="shared" si="20"/>
        <v/>
      </c>
      <c r="X192" s="23" t="str">
        <f t="shared" si="21"/>
        <v/>
      </c>
      <c r="Z192" s="59" t="str">
        <f t="shared" si="22"/>
        <v/>
      </c>
      <c r="AA192" s="60" t="str">
        <f>IF($B192="", "", IF(COUNTIF('Intro &amp; Setup'!$AY$23:$AY$38, $B192)&gt;0, "BH", TEXT($B192, "ddd")))</f>
        <v/>
      </c>
      <c r="AB192" s="61" t="str">
        <f t="shared" si="23"/>
        <v/>
      </c>
      <c r="AD192" s="23" t="str">
        <f t="shared" si="24"/>
        <v/>
      </c>
      <c r="AE192" s="23" t="str">
        <f t="shared" si="25"/>
        <v/>
      </c>
      <c r="AG192" s="23" t="str">
        <f t="shared" si="26"/>
        <v/>
      </c>
    </row>
    <row r="193" spans="1:33" x14ac:dyDescent="0.25">
      <c r="A193" s="5"/>
      <c r="B193" s="115"/>
      <c r="C193" s="116"/>
      <c r="D193" s="117"/>
      <c r="E193" s="118"/>
      <c r="F193" s="118"/>
      <c r="G193" s="119"/>
      <c r="H193" s="120"/>
      <c r="I193" s="120"/>
      <c r="J193" s="121"/>
      <c r="K193" s="5"/>
      <c r="L193" s="133" t="str">
        <f t="shared" si="18"/>
        <v/>
      </c>
      <c r="M193" s="5"/>
      <c r="N193" s="23" t="str">
        <f>IF($L193="", "", COUNTIF($L$11:$L$2510, "&gt;"&amp;$L193)+1+COUNTIF($L$11:$L193, $L193)-1)</f>
        <v/>
      </c>
      <c r="O193" s="5"/>
      <c r="R193" s="23" t="str">
        <f t="shared" si="19"/>
        <v/>
      </c>
      <c r="T193" s="20" t="str">
        <f t="shared" si="20"/>
        <v/>
      </c>
      <c r="X193" s="23" t="str">
        <f t="shared" si="21"/>
        <v/>
      </c>
      <c r="Z193" s="59" t="str">
        <f t="shared" si="22"/>
        <v/>
      </c>
      <c r="AA193" s="60" t="str">
        <f>IF($B193="", "", IF(COUNTIF('Intro &amp; Setup'!$AY$23:$AY$38, $B193)&gt;0, "BH", TEXT($B193, "ddd")))</f>
        <v/>
      </c>
      <c r="AB193" s="61" t="str">
        <f t="shared" si="23"/>
        <v/>
      </c>
      <c r="AD193" s="23" t="str">
        <f t="shared" si="24"/>
        <v/>
      </c>
      <c r="AE193" s="23" t="str">
        <f t="shared" si="25"/>
        <v/>
      </c>
      <c r="AG193" s="23" t="str">
        <f t="shared" si="26"/>
        <v/>
      </c>
    </row>
    <row r="194" spans="1:33" x14ac:dyDescent="0.25">
      <c r="A194" s="5"/>
      <c r="B194" s="115"/>
      <c r="C194" s="116"/>
      <c r="D194" s="117"/>
      <c r="E194" s="118"/>
      <c r="F194" s="118"/>
      <c r="G194" s="119"/>
      <c r="H194" s="120"/>
      <c r="I194" s="120"/>
      <c r="J194" s="121"/>
      <c r="K194" s="5"/>
      <c r="L194" s="133" t="str">
        <f t="shared" si="18"/>
        <v/>
      </c>
      <c r="M194" s="5"/>
      <c r="N194" s="23" t="str">
        <f>IF($L194="", "", COUNTIF($L$11:$L$2510, "&gt;"&amp;$L194)+1+COUNTIF($L$11:$L194, $L194)-1)</f>
        <v/>
      </c>
      <c r="O194" s="5"/>
      <c r="R194" s="23" t="str">
        <f t="shared" si="19"/>
        <v/>
      </c>
      <c r="T194" s="20" t="str">
        <f t="shared" si="20"/>
        <v/>
      </c>
      <c r="X194" s="23" t="str">
        <f t="shared" si="21"/>
        <v/>
      </c>
      <c r="Z194" s="59" t="str">
        <f t="shared" si="22"/>
        <v/>
      </c>
      <c r="AA194" s="60" t="str">
        <f>IF($B194="", "", IF(COUNTIF('Intro &amp; Setup'!$AY$23:$AY$38, $B194)&gt;0, "BH", TEXT($B194, "ddd")))</f>
        <v/>
      </c>
      <c r="AB194" s="61" t="str">
        <f t="shared" si="23"/>
        <v/>
      </c>
      <c r="AD194" s="23" t="str">
        <f t="shared" si="24"/>
        <v/>
      </c>
      <c r="AE194" s="23" t="str">
        <f t="shared" si="25"/>
        <v/>
      </c>
      <c r="AG194" s="23" t="str">
        <f t="shared" si="26"/>
        <v/>
      </c>
    </row>
    <row r="195" spans="1:33" x14ac:dyDescent="0.25">
      <c r="A195" s="5"/>
      <c r="B195" s="115"/>
      <c r="C195" s="116"/>
      <c r="D195" s="117"/>
      <c r="E195" s="118"/>
      <c r="F195" s="118"/>
      <c r="G195" s="119"/>
      <c r="H195" s="120"/>
      <c r="I195" s="120"/>
      <c r="J195" s="121"/>
      <c r="K195" s="5"/>
      <c r="L195" s="133" t="str">
        <f t="shared" si="18"/>
        <v/>
      </c>
      <c r="M195" s="5"/>
      <c r="N195" s="23" t="str">
        <f>IF($L195="", "", COUNTIF($L$11:$L$2510, "&gt;"&amp;$L195)+1+COUNTIF($L$11:$L195, $L195)-1)</f>
        <v/>
      </c>
      <c r="O195" s="5"/>
      <c r="R195" s="23" t="str">
        <f t="shared" si="19"/>
        <v/>
      </c>
      <c r="T195" s="20" t="str">
        <f t="shared" si="20"/>
        <v/>
      </c>
      <c r="X195" s="23" t="str">
        <f t="shared" si="21"/>
        <v/>
      </c>
      <c r="Z195" s="59" t="str">
        <f t="shared" si="22"/>
        <v/>
      </c>
      <c r="AA195" s="60" t="str">
        <f>IF($B195="", "", IF(COUNTIF('Intro &amp; Setup'!$AY$23:$AY$38, $B195)&gt;0, "BH", TEXT($B195, "ddd")))</f>
        <v/>
      </c>
      <c r="AB195" s="61" t="str">
        <f t="shared" si="23"/>
        <v/>
      </c>
      <c r="AD195" s="23" t="str">
        <f t="shared" si="24"/>
        <v/>
      </c>
      <c r="AE195" s="23" t="str">
        <f t="shared" si="25"/>
        <v/>
      </c>
      <c r="AG195" s="23" t="str">
        <f t="shared" si="26"/>
        <v/>
      </c>
    </row>
    <row r="196" spans="1:33" x14ac:dyDescent="0.25">
      <c r="A196" s="5"/>
      <c r="B196" s="115"/>
      <c r="C196" s="116"/>
      <c r="D196" s="117"/>
      <c r="E196" s="118"/>
      <c r="F196" s="118"/>
      <c r="G196" s="119"/>
      <c r="H196" s="120"/>
      <c r="I196" s="120"/>
      <c r="J196" s="121"/>
      <c r="K196" s="5"/>
      <c r="L196" s="133" t="str">
        <f t="shared" si="18"/>
        <v/>
      </c>
      <c r="M196" s="5"/>
      <c r="N196" s="23" t="str">
        <f>IF($L196="", "", COUNTIF($L$11:$L$2510, "&gt;"&amp;$L196)+1+COUNTIF($L$11:$L196, $L196)-1)</f>
        <v/>
      </c>
      <c r="O196" s="5"/>
      <c r="R196" s="23" t="str">
        <f t="shared" si="19"/>
        <v/>
      </c>
      <c r="T196" s="20" t="str">
        <f t="shared" si="20"/>
        <v/>
      </c>
      <c r="X196" s="23" t="str">
        <f t="shared" si="21"/>
        <v/>
      </c>
      <c r="Z196" s="59" t="str">
        <f t="shared" si="22"/>
        <v/>
      </c>
      <c r="AA196" s="60" t="str">
        <f>IF($B196="", "", IF(COUNTIF('Intro &amp; Setup'!$AY$23:$AY$38, $B196)&gt;0, "BH", TEXT($B196, "ddd")))</f>
        <v/>
      </c>
      <c r="AB196" s="61" t="str">
        <f t="shared" si="23"/>
        <v/>
      </c>
      <c r="AD196" s="23" t="str">
        <f t="shared" si="24"/>
        <v/>
      </c>
      <c r="AE196" s="23" t="str">
        <f t="shared" si="25"/>
        <v/>
      </c>
      <c r="AG196" s="23" t="str">
        <f t="shared" si="26"/>
        <v/>
      </c>
    </row>
    <row r="197" spans="1:33" x14ac:dyDescent="0.25">
      <c r="A197" s="5"/>
      <c r="B197" s="115"/>
      <c r="C197" s="116"/>
      <c r="D197" s="117"/>
      <c r="E197" s="118"/>
      <c r="F197" s="118"/>
      <c r="G197" s="119"/>
      <c r="H197" s="120"/>
      <c r="I197" s="120"/>
      <c r="J197" s="121"/>
      <c r="K197" s="5"/>
      <c r="L197" s="133" t="str">
        <f t="shared" si="18"/>
        <v/>
      </c>
      <c r="M197" s="5"/>
      <c r="N197" s="23" t="str">
        <f>IF($L197="", "", COUNTIF($L$11:$L$2510, "&gt;"&amp;$L197)+1+COUNTIF($L$11:$L197, $L197)-1)</f>
        <v/>
      </c>
      <c r="O197" s="5"/>
      <c r="R197" s="23" t="str">
        <f t="shared" si="19"/>
        <v/>
      </c>
      <c r="T197" s="20" t="str">
        <f t="shared" si="20"/>
        <v/>
      </c>
      <c r="X197" s="23" t="str">
        <f t="shared" si="21"/>
        <v/>
      </c>
      <c r="Z197" s="59" t="str">
        <f t="shared" si="22"/>
        <v/>
      </c>
      <c r="AA197" s="60" t="str">
        <f>IF($B197="", "", IF(COUNTIF('Intro &amp; Setup'!$AY$23:$AY$38, $B197)&gt;0, "BH", TEXT($B197, "ddd")))</f>
        <v/>
      </c>
      <c r="AB197" s="61" t="str">
        <f t="shared" si="23"/>
        <v/>
      </c>
      <c r="AD197" s="23" t="str">
        <f t="shared" si="24"/>
        <v/>
      </c>
      <c r="AE197" s="23" t="str">
        <f t="shared" si="25"/>
        <v/>
      </c>
      <c r="AG197" s="23" t="str">
        <f t="shared" si="26"/>
        <v/>
      </c>
    </row>
    <row r="198" spans="1:33" x14ac:dyDescent="0.25">
      <c r="A198" s="5"/>
      <c r="B198" s="115"/>
      <c r="C198" s="116"/>
      <c r="D198" s="117"/>
      <c r="E198" s="118"/>
      <c r="F198" s="118"/>
      <c r="G198" s="119"/>
      <c r="H198" s="120"/>
      <c r="I198" s="120"/>
      <c r="J198" s="121"/>
      <c r="K198" s="5"/>
      <c r="L198" s="133" t="str">
        <f t="shared" si="18"/>
        <v/>
      </c>
      <c r="M198" s="5"/>
      <c r="N198" s="23" t="str">
        <f>IF($L198="", "", COUNTIF($L$11:$L$2510, "&gt;"&amp;$L198)+1+COUNTIF($L$11:$L198, $L198)-1)</f>
        <v/>
      </c>
      <c r="O198" s="5"/>
      <c r="R198" s="23" t="str">
        <f t="shared" si="19"/>
        <v/>
      </c>
      <c r="T198" s="20" t="str">
        <f t="shared" si="20"/>
        <v/>
      </c>
      <c r="X198" s="23" t="str">
        <f t="shared" si="21"/>
        <v/>
      </c>
      <c r="Z198" s="59" t="str">
        <f t="shared" si="22"/>
        <v/>
      </c>
      <c r="AA198" s="60" t="str">
        <f>IF($B198="", "", IF(COUNTIF('Intro &amp; Setup'!$AY$23:$AY$38, $B198)&gt;0, "BH", TEXT($B198, "ddd")))</f>
        <v/>
      </c>
      <c r="AB198" s="61" t="str">
        <f t="shared" si="23"/>
        <v/>
      </c>
      <c r="AD198" s="23" t="str">
        <f t="shared" si="24"/>
        <v/>
      </c>
      <c r="AE198" s="23" t="str">
        <f t="shared" si="25"/>
        <v/>
      </c>
      <c r="AG198" s="23" t="str">
        <f t="shared" si="26"/>
        <v/>
      </c>
    </row>
    <row r="199" spans="1:33" x14ac:dyDescent="0.25">
      <c r="A199" s="5"/>
      <c r="B199" s="115"/>
      <c r="C199" s="116"/>
      <c r="D199" s="117"/>
      <c r="E199" s="118"/>
      <c r="F199" s="118"/>
      <c r="G199" s="119"/>
      <c r="H199" s="120"/>
      <c r="I199" s="120"/>
      <c r="J199" s="121"/>
      <c r="K199" s="5"/>
      <c r="L199" s="133" t="str">
        <f t="shared" si="18"/>
        <v/>
      </c>
      <c r="M199" s="5"/>
      <c r="N199" s="23" t="str">
        <f>IF($L199="", "", COUNTIF($L$11:$L$2510, "&gt;"&amp;$L199)+1+COUNTIF($L$11:$L199, $L199)-1)</f>
        <v/>
      </c>
      <c r="O199" s="5"/>
      <c r="R199" s="23" t="str">
        <f t="shared" si="19"/>
        <v/>
      </c>
      <c r="T199" s="20" t="str">
        <f t="shared" si="20"/>
        <v/>
      </c>
      <c r="X199" s="23" t="str">
        <f t="shared" si="21"/>
        <v/>
      </c>
      <c r="Z199" s="59" t="str">
        <f t="shared" si="22"/>
        <v/>
      </c>
      <c r="AA199" s="60" t="str">
        <f>IF($B199="", "", IF(COUNTIF('Intro &amp; Setup'!$AY$23:$AY$38, $B199)&gt;0, "BH", TEXT($B199, "ddd")))</f>
        <v/>
      </c>
      <c r="AB199" s="61" t="str">
        <f t="shared" si="23"/>
        <v/>
      </c>
      <c r="AD199" s="23" t="str">
        <f t="shared" si="24"/>
        <v/>
      </c>
      <c r="AE199" s="23" t="str">
        <f t="shared" si="25"/>
        <v/>
      </c>
      <c r="AG199" s="23" t="str">
        <f t="shared" si="26"/>
        <v/>
      </c>
    </row>
    <row r="200" spans="1:33" x14ac:dyDescent="0.25">
      <c r="A200" s="5"/>
      <c r="B200" s="115"/>
      <c r="C200" s="116"/>
      <c r="D200" s="117"/>
      <c r="E200" s="118"/>
      <c r="F200" s="118"/>
      <c r="G200" s="119"/>
      <c r="H200" s="120"/>
      <c r="I200" s="120"/>
      <c r="J200" s="121"/>
      <c r="K200" s="5"/>
      <c r="L200" s="133" t="str">
        <f t="shared" si="18"/>
        <v/>
      </c>
      <c r="M200" s="5"/>
      <c r="N200" s="23" t="str">
        <f>IF($L200="", "", COUNTIF($L$11:$L$2510, "&gt;"&amp;$L200)+1+COUNTIF($L$11:$L200, $L200)-1)</f>
        <v/>
      </c>
      <c r="O200" s="5"/>
      <c r="R200" s="23" t="str">
        <f t="shared" si="19"/>
        <v/>
      </c>
      <c r="T200" s="20" t="str">
        <f t="shared" si="20"/>
        <v/>
      </c>
      <c r="X200" s="23" t="str">
        <f t="shared" si="21"/>
        <v/>
      </c>
      <c r="Z200" s="59" t="str">
        <f t="shared" si="22"/>
        <v/>
      </c>
      <c r="AA200" s="60" t="str">
        <f>IF($B200="", "", IF(COUNTIF('Intro &amp; Setup'!$AY$23:$AY$38, $B200)&gt;0, "BH", TEXT($B200, "ddd")))</f>
        <v/>
      </c>
      <c r="AB200" s="61" t="str">
        <f t="shared" si="23"/>
        <v/>
      </c>
      <c r="AD200" s="23" t="str">
        <f t="shared" si="24"/>
        <v/>
      </c>
      <c r="AE200" s="23" t="str">
        <f t="shared" si="25"/>
        <v/>
      </c>
      <c r="AG200" s="23" t="str">
        <f t="shared" si="26"/>
        <v/>
      </c>
    </row>
    <row r="201" spans="1:33" x14ac:dyDescent="0.25">
      <c r="A201" s="5"/>
      <c r="B201" s="115"/>
      <c r="C201" s="116"/>
      <c r="D201" s="117"/>
      <c r="E201" s="118"/>
      <c r="F201" s="118"/>
      <c r="G201" s="119"/>
      <c r="H201" s="120"/>
      <c r="I201" s="120"/>
      <c r="J201" s="121"/>
      <c r="K201" s="5"/>
      <c r="L201" s="133" t="str">
        <f t="shared" si="18"/>
        <v/>
      </c>
      <c r="M201" s="5"/>
      <c r="N201" s="23" t="str">
        <f>IF($L201="", "", COUNTIF($L$11:$L$2510, "&gt;"&amp;$L201)+1+COUNTIF($L$11:$L201, $L201)-1)</f>
        <v/>
      </c>
      <c r="O201" s="5"/>
      <c r="R201" s="23" t="str">
        <f t="shared" si="19"/>
        <v/>
      </c>
      <c r="T201" s="20" t="str">
        <f t="shared" si="20"/>
        <v/>
      </c>
      <c r="X201" s="23" t="str">
        <f t="shared" si="21"/>
        <v/>
      </c>
      <c r="Z201" s="59" t="str">
        <f t="shared" si="22"/>
        <v/>
      </c>
      <c r="AA201" s="60" t="str">
        <f>IF($B201="", "", IF(COUNTIF('Intro &amp; Setup'!$AY$23:$AY$38, $B201)&gt;0, "BH", TEXT($B201, "ddd")))</f>
        <v/>
      </c>
      <c r="AB201" s="61" t="str">
        <f t="shared" si="23"/>
        <v/>
      </c>
      <c r="AD201" s="23" t="str">
        <f t="shared" si="24"/>
        <v/>
      </c>
      <c r="AE201" s="23" t="str">
        <f t="shared" si="25"/>
        <v/>
      </c>
      <c r="AG201" s="23" t="str">
        <f t="shared" si="26"/>
        <v/>
      </c>
    </row>
    <row r="202" spans="1:33" x14ac:dyDescent="0.25">
      <c r="A202" s="5"/>
      <c r="B202" s="115"/>
      <c r="C202" s="116"/>
      <c r="D202" s="117"/>
      <c r="E202" s="118"/>
      <c r="F202" s="118"/>
      <c r="G202" s="119"/>
      <c r="H202" s="120"/>
      <c r="I202" s="120"/>
      <c r="J202" s="121"/>
      <c r="K202" s="5"/>
      <c r="L202" s="133" t="str">
        <f t="shared" si="18"/>
        <v/>
      </c>
      <c r="M202" s="5"/>
      <c r="N202" s="23" t="str">
        <f>IF($L202="", "", COUNTIF($L$11:$L$2510, "&gt;"&amp;$L202)+1+COUNTIF($L$11:$L202, $L202)-1)</f>
        <v/>
      </c>
      <c r="O202" s="5"/>
      <c r="R202" s="23" t="str">
        <f t="shared" si="19"/>
        <v/>
      </c>
      <c r="T202" s="20" t="str">
        <f t="shared" si="20"/>
        <v/>
      </c>
      <c r="X202" s="23" t="str">
        <f t="shared" si="21"/>
        <v/>
      </c>
      <c r="Z202" s="59" t="str">
        <f t="shared" si="22"/>
        <v/>
      </c>
      <c r="AA202" s="60" t="str">
        <f>IF($B202="", "", IF(COUNTIF('Intro &amp; Setup'!$AY$23:$AY$38, $B202)&gt;0, "BH", TEXT($B202, "ddd")))</f>
        <v/>
      </c>
      <c r="AB202" s="61" t="str">
        <f t="shared" si="23"/>
        <v/>
      </c>
      <c r="AD202" s="23" t="str">
        <f t="shared" si="24"/>
        <v/>
      </c>
      <c r="AE202" s="23" t="str">
        <f t="shared" si="25"/>
        <v/>
      </c>
      <c r="AG202" s="23" t="str">
        <f t="shared" si="26"/>
        <v/>
      </c>
    </row>
    <row r="203" spans="1:33" x14ac:dyDescent="0.25">
      <c r="A203" s="5"/>
      <c r="B203" s="115"/>
      <c r="C203" s="116"/>
      <c r="D203" s="117"/>
      <c r="E203" s="118"/>
      <c r="F203" s="118"/>
      <c r="G203" s="119"/>
      <c r="H203" s="120"/>
      <c r="I203" s="120"/>
      <c r="J203" s="121"/>
      <c r="K203" s="5"/>
      <c r="L203" s="133" t="str">
        <f t="shared" si="18"/>
        <v/>
      </c>
      <c r="M203" s="5"/>
      <c r="N203" s="23" t="str">
        <f>IF($L203="", "", COUNTIF($L$11:$L$2510, "&gt;"&amp;$L203)+1+COUNTIF($L$11:$L203, $L203)-1)</f>
        <v/>
      </c>
      <c r="O203" s="5"/>
      <c r="R203" s="23" t="str">
        <f t="shared" si="19"/>
        <v/>
      </c>
      <c r="T203" s="20" t="str">
        <f t="shared" si="20"/>
        <v/>
      </c>
      <c r="X203" s="23" t="str">
        <f t="shared" si="21"/>
        <v/>
      </c>
      <c r="Z203" s="59" t="str">
        <f t="shared" si="22"/>
        <v/>
      </c>
      <c r="AA203" s="60" t="str">
        <f>IF($B203="", "", IF(COUNTIF('Intro &amp; Setup'!$AY$23:$AY$38, $B203)&gt;0, "BH", TEXT($B203, "ddd")))</f>
        <v/>
      </c>
      <c r="AB203" s="61" t="str">
        <f t="shared" si="23"/>
        <v/>
      </c>
      <c r="AD203" s="23" t="str">
        <f t="shared" si="24"/>
        <v/>
      </c>
      <c r="AE203" s="23" t="str">
        <f t="shared" si="25"/>
        <v/>
      </c>
      <c r="AG203" s="23" t="str">
        <f t="shared" si="26"/>
        <v/>
      </c>
    </row>
    <row r="204" spans="1:33" x14ac:dyDescent="0.25">
      <c r="A204" s="5"/>
      <c r="B204" s="115"/>
      <c r="C204" s="116"/>
      <c r="D204" s="117"/>
      <c r="E204" s="118"/>
      <c r="F204" s="118"/>
      <c r="G204" s="119"/>
      <c r="H204" s="120"/>
      <c r="I204" s="120"/>
      <c r="J204" s="121"/>
      <c r="K204" s="5"/>
      <c r="L204" s="133" t="str">
        <f t="shared" ref="L204:L267" si="27">IFERROR(($I204+$J204)/$H204, "")</f>
        <v/>
      </c>
      <c r="M204" s="5"/>
      <c r="N204" s="23" t="str">
        <f>IF($L204="", "", COUNTIF($L$11:$L$2510, "&gt;"&amp;$L204)+1+COUNTIF($L$11:$L204, $L204)-1)</f>
        <v/>
      </c>
      <c r="O204" s="5"/>
      <c r="R204" s="23" t="str">
        <f t="shared" ref="R204:R267" si="28">IF($T204="", "", IF(COUNTIF($T$11:$T$2510, $T204)&gt;1, "X", ""))</f>
        <v/>
      </c>
      <c r="T204" s="20" t="str">
        <f t="shared" ref="T204:T267" si="29">IF(AND($B204="", $C204="", $D204=""), "", CONCATENATE(TEXT($B204, "dd mmm yyyy"), " - ", TEXT($C204, "hh:mm"), " - ", $D204))</f>
        <v/>
      </c>
      <c r="X204" s="23" t="str">
        <f t="shared" ref="X204:X267" si="30">IF($E204="", "", IF(COUNTIF($V$11:$V$20, $E204)=0, "X", ""))</f>
        <v/>
      </c>
      <c r="Z204" s="59" t="str">
        <f t="shared" ref="Z204:Z267" si="31">IF($B204="", "", TEXT($B204, "mmm yyyy"))</f>
        <v/>
      </c>
      <c r="AA204" s="60" t="str">
        <f>IF($B204="", "", IF(COUNTIF('Intro &amp; Setup'!$AY$23:$AY$38, $B204)&gt;0, "BH", TEXT($B204, "ddd")))</f>
        <v/>
      </c>
      <c r="AB204" s="61" t="str">
        <f t="shared" ref="AB204:AB267" si="32">IF($C204="", "", REPLACE(TEXT($C204, "hh:mm"), 4, 2, "00"))</f>
        <v/>
      </c>
      <c r="AD204" s="23" t="str">
        <f t="shared" ref="AD204:AD267" si="33">IF(OR($AB204="", $E204=""), "", CONCATENATE($AB204, " - ", $E204))</f>
        <v/>
      </c>
      <c r="AE204" s="23" t="str">
        <f t="shared" ref="AE204:AE267" si="34">IF(OR($AA204="", $E204=""), "", CONCATENATE($AA204, " - ", $E204))</f>
        <v/>
      </c>
      <c r="AG204" s="23" t="str">
        <f t="shared" ref="AG204:AG267" si="35">IF($B204="", "", IF(OR($B204&lt;$Z$2, $B204&gt;$Z$3), "X", ""))</f>
        <v/>
      </c>
    </row>
    <row r="205" spans="1:33" x14ac:dyDescent="0.25">
      <c r="A205" s="5"/>
      <c r="B205" s="115"/>
      <c r="C205" s="116"/>
      <c r="D205" s="117"/>
      <c r="E205" s="118"/>
      <c r="F205" s="118"/>
      <c r="G205" s="119"/>
      <c r="H205" s="120"/>
      <c r="I205" s="120"/>
      <c r="J205" s="121"/>
      <c r="K205" s="5"/>
      <c r="L205" s="133" t="str">
        <f t="shared" si="27"/>
        <v/>
      </c>
      <c r="M205" s="5"/>
      <c r="N205" s="23" t="str">
        <f>IF($L205="", "", COUNTIF($L$11:$L$2510, "&gt;"&amp;$L205)+1+COUNTIF($L$11:$L205, $L205)-1)</f>
        <v/>
      </c>
      <c r="O205" s="5"/>
      <c r="R205" s="23" t="str">
        <f t="shared" si="28"/>
        <v/>
      </c>
      <c r="T205" s="20" t="str">
        <f t="shared" si="29"/>
        <v/>
      </c>
      <c r="X205" s="23" t="str">
        <f t="shared" si="30"/>
        <v/>
      </c>
      <c r="Z205" s="59" t="str">
        <f t="shared" si="31"/>
        <v/>
      </c>
      <c r="AA205" s="60" t="str">
        <f>IF($B205="", "", IF(COUNTIF('Intro &amp; Setup'!$AY$23:$AY$38, $B205)&gt;0, "BH", TEXT($B205, "ddd")))</f>
        <v/>
      </c>
      <c r="AB205" s="61" t="str">
        <f t="shared" si="32"/>
        <v/>
      </c>
      <c r="AD205" s="23" t="str">
        <f t="shared" si="33"/>
        <v/>
      </c>
      <c r="AE205" s="23" t="str">
        <f t="shared" si="34"/>
        <v/>
      </c>
      <c r="AG205" s="23" t="str">
        <f t="shared" si="35"/>
        <v/>
      </c>
    </row>
    <row r="206" spans="1:33" x14ac:dyDescent="0.25">
      <c r="A206" s="5"/>
      <c r="B206" s="115"/>
      <c r="C206" s="116"/>
      <c r="D206" s="117"/>
      <c r="E206" s="118"/>
      <c r="F206" s="118"/>
      <c r="G206" s="119"/>
      <c r="H206" s="120"/>
      <c r="I206" s="120"/>
      <c r="J206" s="121"/>
      <c r="K206" s="5"/>
      <c r="L206" s="133" t="str">
        <f t="shared" si="27"/>
        <v/>
      </c>
      <c r="M206" s="5"/>
      <c r="N206" s="23" t="str">
        <f>IF($L206="", "", COUNTIF($L$11:$L$2510, "&gt;"&amp;$L206)+1+COUNTIF($L$11:$L206, $L206)-1)</f>
        <v/>
      </c>
      <c r="O206" s="5"/>
      <c r="R206" s="23" t="str">
        <f t="shared" si="28"/>
        <v/>
      </c>
      <c r="T206" s="20" t="str">
        <f t="shared" si="29"/>
        <v/>
      </c>
      <c r="X206" s="23" t="str">
        <f t="shared" si="30"/>
        <v/>
      </c>
      <c r="Z206" s="59" t="str">
        <f t="shared" si="31"/>
        <v/>
      </c>
      <c r="AA206" s="60" t="str">
        <f>IF($B206="", "", IF(COUNTIF('Intro &amp; Setup'!$AY$23:$AY$38, $B206)&gt;0, "BH", TEXT($B206, "ddd")))</f>
        <v/>
      </c>
      <c r="AB206" s="61" t="str">
        <f t="shared" si="32"/>
        <v/>
      </c>
      <c r="AD206" s="23" t="str">
        <f t="shared" si="33"/>
        <v/>
      </c>
      <c r="AE206" s="23" t="str">
        <f t="shared" si="34"/>
        <v/>
      </c>
      <c r="AG206" s="23" t="str">
        <f t="shared" si="35"/>
        <v/>
      </c>
    </row>
    <row r="207" spans="1:33" x14ac:dyDescent="0.25">
      <c r="A207" s="5"/>
      <c r="B207" s="115"/>
      <c r="C207" s="116"/>
      <c r="D207" s="117"/>
      <c r="E207" s="118"/>
      <c r="F207" s="118"/>
      <c r="G207" s="119"/>
      <c r="H207" s="120"/>
      <c r="I207" s="120"/>
      <c r="J207" s="121"/>
      <c r="K207" s="5"/>
      <c r="L207" s="133" t="str">
        <f t="shared" si="27"/>
        <v/>
      </c>
      <c r="M207" s="5"/>
      <c r="N207" s="23" t="str">
        <f>IF($L207="", "", COUNTIF($L$11:$L$2510, "&gt;"&amp;$L207)+1+COUNTIF($L$11:$L207, $L207)-1)</f>
        <v/>
      </c>
      <c r="O207" s="5"/>
      <c r="R207" s="23" t="str">
        <f t="shared" si="28"/>
        <v/>
      </c>
      <c r="T207" s="20" t="str">
        <f t="shared" si="29"/>
        <v/>
      </c>
      <c r="X207" s="23" t="str">
        <f t="shared" si="30"/>
        <v/>
      </c>
      <c r="Z207" s="59" t="str">
        <f t="shared" si="31"/>
        <v/>
      </c>
      <c r="AA207" s="60" t="str">
        <f>IF($B207="", "", IF(COUNTIF('Intro &amp; Setup'!$AY$23:$AY$38, $B207)&gt;0, "BH", TEXT($B207, "ddd")))</f>
        <v/>
      </c>
      <c r="AB207" s="61" t="str">
        <f t="shared" si="32"/>
        <v/>
      </c>
      <c r="AD207" s="23" t="str">
        <f t="shared" si="33"/>
        <v/>
      </c>
      <c r="AE207" s="23" t="str">
        <f t="shared" si="34"/>
        <v/>
      </c>
      <c r="AG207" s="23" t="str">
        <f t="shared" si="35"/>
        <v/>
      </c>
    </row>
    <row r="208" spans="1:33" x14ac:dyDescent="0.25">
      <c r="A208" s="5"/>
      <c r="B208" s="115"/>
      <c r="C208" s="116"/>
      <c r="D208" s="117"/>
      <c r="E208" s="118"/>
      <c r="F208" s="118"/>
      <c r="G208" s="119"/>
      <c r="H208" s="120"/>
      <c r="I208" s="120"/>
      <c r="J208" s="121"/>
      <c r="K208" s="5"/>
      <c r="L208" s="133" t="str">
        <f t="shared" si="27"/>
        <v/>
      </c>
      <c r="M208" s="5"/>
      <c r="N208" s="23" t="str">
        <f>IF($L208="", "", COUNTIF($L$11:$L$2510, "&gt;"&amp;$L208)+1+COUNTIF($L$11:$L208, $L208)-1)</f>
        <v/>
      </c>
      <c r="O208" s="5"/>
      <c r="R208" s="23" t="str">
        <f t="shared" si="28"/>
        <v/>
      </c>
      <c r="T208" s="20" t="str">
        <f t="shared" si="29"/>
        <v/>
      </c>
      <c r="X208" s="23" t="str">
        <f t="shared" si="30"/>
        <v/>
      </c>
      <c r="Z208" s="59" t="str">
        <f t="shared" si="31"/>
        <v/>
      </c>
      <c r="AA208" s="60" t="str">
        <f>IF($B208="", "", IF(COUNTIF('Intro &amp; Setup'!$AY$23:$AY$38, $B208)&gt;0, "BH", TEXT($B208, "ddd")))</f>
        <v/>
      </c>
      <c r="AB208" s="61" t="str">
        <f t="shared" si="32"/>
        <v/>
      </c>
      <c r="AD208" s="23" t="str">
        <f t="shared" si="33"/>
        <v/>
      </c>
      <c r="AE208" s="23" t="str">
        <f t="shared" si="34"/>
        <v/>
      </c>
      <c r="AG208" s="23" t="str">
        <f t="shared" si="35"/>
        <v/>
      </c>
    </row>
    <row r="209" spans="1:33" x14ac:dyDescent="0.25">
      <c r="A209" s="5"/>
      <c r="B209" s="115"/>
      <c r="C209" s="116"/>
      <c r="D209" s="117"/>
      <c r="E209" s="118"/>
      <c r="F209" s="118"/>
      <c r="G209" s="119"/>
      <c r="H209" s="120"/>
      <c r="I209" s="120"/>
      <c r="J209" s="121"/>
      <c r="K209" s="5"/>
      <c r="L209" s="133" t="str">
        <f t="shared" si="27"/>
        <v/>
      </c>
      <c r="M209" s="5"/>
      <c r="N209" s="23" t="str">
        <f>IF($L209="", "", COUNTIF($L$11:$L$2510, "&gt;"&amp;$L209)+1+COUNTIF($L$11:$L209, $L209)-1)</f>
        <v/>
      </c>
      <c r="O209" s="5"/>
      <c r="R209" s="23" t="str">
        <f t="shared" si="28"/>
        <v/>
      </c>
      <c r="T209" s="20" t="str">
        <f t="shared" si="29"/>
        <v/>
      </c>
      <c r="X209" s="23" t="str">
        <f t="shared" si="30"/>
        <v/>
      </c>
      <c r="Z209" s="59" t="str">
        <f t="shared" si="31"/>
        <v/>
      </c>
      <c r="AA209" s="60" t="str">
        <f>IF($B209="", "", IF(COUNTIF('Intro &amp; Setup'!$AY$23:$AY$38, $B209)&gt;0, "BH", TEXT($B209, "ddd")))</f>
        <v/>
      </c>
      <c r="AB209" s="61" t="str">
        <f t="shared" si="32"/>
        <v/>
      </c>
      <c r="AD209" s="23" t="str">
        <f t="shared" si="33"/>
        <v/>
      </c>
      <c r="AE209" s="23" t="str">
        <f t="shared" si="34"/>
        <v/>
      </c>
      <c r="AG209" s="23" t="str">
        <f t="shared" si="35"/>
        <v/>
      </c>
    </row>
    <row r="210" spans="1:33" x14ac:dyDescent="0.25">
      <c r="A210" s="5"/>
      <c r="B210" s="115"/>
      <c r="C210" s="116"/>
      <c r="D210" s="117"/>
      <c r="E210" s="118"/>
      <c r="F210" s="118"/>
      <c r="G210" s="119"/>
      <c r="H210" s="120"/>
      <c r="I210" s="120"/>
      <c r="J210" s="121"/>
      <c r="K210" s="5"/>
      <c r="L210" s="133" t="str">
        <f t="shared" si="27"/>
        <v/>
      </c>
      <c r="M210" s="5"/>
      <c r="N210" s="23" t="str">
        <f>IF($L210="", "", COUNTIF($L$11:$L$2510, "&gt;"&amp;$L210)+1+COUNTIF($L$11:$L210, $L210)-1)</f>
        <v/>
      </c>
      <c r="O210" s="5"/>
      <c r="R210" s="23" t="str">
        <f t="shared" si="28"/>
        <v/>
      </c>
      <c r="T210" s="20" t="str">
        <f t="shared" si="29"/>
        <v/>
      </c>
      <c r="X210" s="23" t="str">
        <f t="shared" si="30"/>
        <v/>
      </c>
      <c r="Z210" s="59" t="str">
        <f t="shared" si="31"/>
        <v/>
      </c>
      <c r="AA210" s="60" t="str">
        <f>IF($B210="", "", IF(COUNTIF('Intro &amp; Setup'!$AY$23:$AY$38, $B210)&gt;0, "BH", TEXT($B210, "ddd")))</f>
        <v/>
      </c>
      <c r="AB210" s="61" t="str">
        <f t="shared" si="32"/>
        <v/>
      </c>
      <c r="AD210" s="23" t="str">
        <f t="shared" si="33"/>
        <v/>
      </c>
      <c r="AE210" s="23" t="str">
        <f t="shared" si="34"/>
        <v/>
      </c>
      <c r="AG210" s="23" t="str">
        <f t="shared" si="35"/>
        <v/>
      </c>
    </row>
    <row r="211" spans="1:33" x14ac:dyDescent="0.25">
      <c r="A211" s="5"/>
      <c r="B211" s="115"/>
      <c r="C211" s="116"/>
      <c r="D211" s="117"/>
      <c r="E211" s="118"/>
      <c r="F211" s="118"/>
      <c r="G211" s="119"/>
      <c r="H211" s="120"/>
      <c r="I211" s="120"/>
      <c r="J211" s="121"/>
      <c r="K211" s="5"/>
      <c r="L211" s="133" t="str">
        <f t="shared" si="27"/>
        <v/>
      </c>
      <c r="M211" s="5"/>
      <c r="N211" s="23" t="str">
        <f>IF($L211="", "", COUNTIF($L$11:$L$2510, "&gt;"&amp;$L211)+1+COUNTIF($L$11:$L211, $L211)-1)</f>
        <v/>
      </c>
      <c r="O211" s="5"/>
      <c r="R211" s="23" t="str">
        <f t="shared" si="28"/>
        <v/>
      </c>
      <c r="T211" s="20" t="str">
        <f t="shared" si="29"/>
        <v/>
      </c>
      <c r="X211" s="23" t="str">
        <f t="shared" si="30"/>
        <v/>
      </c>
      <c r="Z211" s="59" t="str">
        <f t="shared" si="31"/>
        <v/>
      </c>
      <c r="AA211" s="60" t="str">
        <f>IF($B211="", "", IF(COUNTIF('Intro &amp; Setup'!$AY$23:$AY$38, $B211)&gt;0, "BH", TEXT($B211, "ddd")))</f>
        <v/>
      </c>
      <c r="AB211" s="61" t="str">
        <f t="shared" si="32"/>
        <v/>
      </c>
      <c r="AD211" s="23" t="str">
        <f t="shared" si="33"/>
        <v/>
      </c>
      <c r="AE211" s="23" t="str">
        <f t="shared" si="34"/>
        <v/>
      </c>
      <c r="AG211" s="23" t="str">
        <f t="shared" si="35"/>
        <v/>
      </c>
    </row>
    <row r="212" spans="1:33" x14ac:dyDescent="0.25">
      <c r="A212" s="5"/>
      <c r="B212" s="115"/>
      <c r="C212" s="116"/>
      <c r="D212" s="117"/>
      <c r="E212" s="118"/>
      <c r="F212" s="118"/>
      <c r="G212" s="119"/>
      <c r="H212" s="120"/>
      <c r="I212" s="120"/>
      <c r="J212" s="121"/>
      <c r="K212" s="5"/>
      <c r="L212" s="133" t="str">
        <f t="shared" si="27"/>
        <v/>
      </c>
      <c r="M212" s="5"/>
      <c r="N212" s="23" t="str">
        <f>IF($L212="", "", COUNTIF($L$11:$L$2510, "&gt;"&amp;$L212)+1+COUNTIF($L$11:$L212, $L212)-1)</f>
        <v/>
      </c>
      <c r="O212" s="5"/>
      <c r="R212" s="23" t="str">
        <f t="shared" si="28"/>
        <v/>
      </c>
      <c r="T212" s="20" t="str">
        <f t="shared" si="29"/>
        <v/>
      </c>
      <c r="X212" s="23" t="str">
        <f t="shared" si="30"/>
        <v/>
      </c>
      <c r="Z212" s="59" t="str">
        <f t="shared" si="31"/>
        <v/>
      </c>
      <c r="AA212" s="60" t="str">
        <f>IF($B212="", "", IF(COUNTIF('Intro &amp; Setup'!$AY$23:$AY$38, $B212)&gt;0, "BH", TEXT($B212, "ddd")))</f>
        <v/>
      </c>
      <c r="AB212" s="61" t="str">
        <f t="shared" si="32"/>
        <v/>
      </c>
      <c r="AD212" s="23" t="str">
        <f t="shared" si="33"/>
        <v/>
      </c>
      <c r="AE212" s="23" t="str">
        <f t="shared" si="34"/>
        <v/>
      </c>
      <c r="AG212" s="23" t="str">
        <f t="shared" si="35"/>
        <v/>
      </c>
    </row>
    <row r="213" spans="1:33" x14ac:dyDescent="0.25">
      <c r="A213" s="5"/>
      <c r="B213" s="115"/>
      <c r="C213" s="116"/>
      <c r="D213" s="117"/>
      <c r="E213" s="118"/>
      <c r="F213" s="118"/>
      <c r="G213" s="119"/>
      <c r="H213" s="120"/>
      <c r="I213" s="120"/>
      <c r="J213" s="121"/>
      <c r="K213" s="5"/>
      <c r="L213" s="133" t="str">
        <f t="shared" si="27"/>
        <v/>
      </c>
      <c r="M213" s="5"/>
      <c r="N213" s="23" t="str">
        <f>IF($L213="", "", COUNTIF($L$11:$L$2510, "&gt;"&amp;$L213)+1+COUNTIF($L$11:$L213, $L213)-1)</f>
        <v/>
      </c>
      <c r="O213" s="5"/>
      <c r="R213" s="23" t="str">
        <f t="shared" si="28"/>
        <v/>
      </c>
      <c r="T213" s="20" t="str">
        <f t="shared" si="29"/>
        <v/>
      </c>
      <c r="X213" s="23" t="str">
        <f t="shared" si="30"/>
        <v/>
      </c>
      <c r="Z213" s="59" t="str">
        <f t="shared" si="31"/>
        <v/>
      </c>
      <c r="AA213" s="60" t="str">
        <f>IF($B213="", "", IF(COUNTIF('Intro &amp; Setup'!$AY$23:$AY$38, $B213)&gt;0, "BH", TEXT($B213, "ddd")))</f>
        <v/>
      </c>
      <c r="AB213" s="61" t="str">
        <f t="shared" si="32"/>
        <v/>
      </c>
      <c r="AD213" s="23" t="str">
        <f t="shared" si="33"/>
        <v/>
      </c>
      <c r="AE213" s="23" t="str">
        <f t="shared" si="34"/>
        <v/>
      </c>
      <c r="AG213" s="23" t="str">
        <f t="shared" si="35"/>
        <v/>
      </c>
    </row>
    <row r="214" spans="1:33" x14ac:dyDescent="0.25">
      <c r="A214" s="5"/>
      <c r="B214" s="115"/>
      <c r="C214" s="116"/>
      <c r="D214" s="117"/>
      <c r="E214" s="118"/>
      <c r="F214" s="118"/>
      <c r="G214" s="119"/>
      <c r="H214" s="120"/>
      <c r="I214" s="120"/>
      <c r="J214" s="121"/>
      <c r="K214" s="5"/>
      <c r="L214" s="133" t="str">
        <f t="shared" si="27"/>
        <v/>
      </c>
      <c r="M214" s="5"/>
      <c r="N214" s="23" t="str">
        <f>IF($L214="", "", COUNTIF($L$11:$L$2510, "&gt;"&amp;$L214)+1+COUNTIF($L$11:$L214, $L214)-1)</f>
        <v/>
      </c>
      <c r="O214" s="5"/>
      <c r="R214" s="23" t="str">
        <f t="shared" si="28"/>
        <v/>
      </c>
      <c r="T214" s="20" t="str">
        <f t="shared" si="29"/>
        <v/>
      </c>
      <c r="X214" s="23" t="str">
        <f t="shared" si="30"/>
        <v/>
      </c>
      <c r="Z214" s="59" t="str">
        <f t="shared" si="31"/>
        <v/>
      </c>
      <c r="AA214" s="60" t="str">
        <f>IF($B214="", "", IF(COUNTIF('Intro &amp; Setup'!$AY$23:$AY$38, $B214)&gt;0, "BH", TEXT($B214, "ddd")))</f>
        <v/>
      </c>
      <c r="AB214" s="61" t="str">
        <f t="shared" si="32"/>
        <v/>
      </c>
      <c r="AD214" s="23" t="str">
        <f t="shared" si="33"/>
        <v/>
      </c>
      <c r="AE214" s="23" t="str">
        <f t="shared" si="34"/>
        <v/>
      </c>
      <c r="AG214" s="23" t="str">
        <f t="shared" si="35"/>
        <v/>
      </c>
    </row>
    <row r="215" spans="1:33" x14ac:dyDescent="0.25">
      <c r="A215" s="5"/>
      <c r="B215" s="115"/>
      <c r="C215" s="116"/>
      <c r="D215" s="117"/>
      <c r="E215" s="118"/>
      <c r="F215" s="118"/>
      <c r="G215" s="119"/>
      <c r="H215" s="120"/>
      <c r="I215" s="120"/>
      <c r="J215" s="121"/>
      <c r="K215" s="5"/>
      <c r="L215" s="133" t="str">
        <f t="shared" si="27"/>
        <v/>
      </c>
      <c r="M215" s="5"/>
      <c r="N215" s="23" t="str">
        <f>IF($L215="", "", COUNTIF($L$11:$L$2510, "&gt;"&amp;$L215)+1+COUNTIF($L$11:$L215, $L215)-1)</f>
        <v/>
      </c>
      <c r="O215" s="5"/>
      <c r="R215" s="23" t="str">
        <f t="shared" si="28"/>
        <v/>
      </c>
      <c r="T215" s="20" t="str">
        <f t="shared" si="29"/>
        <v/>
      </c>
      <c r="X215" s="23" t="str">
        <f t="shared" si="30"/>
        <v/>
      </c>
      <c r="Z215" s="59" t="str">
        <f t="shared" si="31"/>
        <v/>
      </c>
      <c r="AA215" s="60" t="str">
        <f>IF($B215="", "", IF(COUNTIF('Intro &amp; Setup'!$AY$23:$AY$38, $B215)&gt;0, "BH", TEXT($B215, "ddd")))</f>
        <v/>
      </c>
      <c r="AB215" s="61" t="str">
        <f t="shared" si="32"/>
        <v/>
      </c>
      <c r="AD215" s="23" t="str">
        <f t="shared" si="33"/>
        <v/>
      </c>
      <c r="AE215" s="23" t="str">
        <f t="shared" si="34"/>
        <v/>
      </c>
      <c r="AG215" s="23" t="str">
        <f t="shared" si="35"/>
        <v/>
      </c>
    </row>
    <row r="216" spans="1:33" x14ac:dyDescent="0.25">
      <c r="A216" s="5"/>
      <c r="B216" s="115"/>
      <c r="C216" s="116"/>
      <c r="D216" s="117"/>
      <c r="E216" s="118"/>
      <c r="F216" s="118"/>
      <c r="G216" s="119"/>
      <c r="H216" s="120"/>
      <c r="I216" s="120"/>
      <c r="J216" s="121"/>
      <c r="K216" s="5"/>
      <c r="L216" s="133" t="str">
        <f t="shared" si="27"/>
        <v/>
      </c>
      <c r="M216" s="5"/>
      <c r="N216" s="23" t="str">
        <f>IF($L216="", "", COUNTIF($L$11:$L$2510, "&gt;"&amp;$L216)+1+COUNTIF($L$11:$L216, $L216)-1)</f>
        <v/>
      </c>
      <c r="O216" s="5"/>
      <c r="R216" s="23" t="str">
        <f t="shared" si="28"/>
        <v/>
      </c>
      <c r="T216" s="20" t="str">
        <f t="shared" si="29"/>
        <v/>
      </c>
      <c r="X216" s="23" t="str">
        <f t="shared" si="30"/>
        <v/>
      </c>
      <c r="Z216" s="59" t="str">
        <f t="shared" si="31"/>
        <v/>
      </c>
      <c r="AA216" s="60" t="str">
        <f>IF($B216="", "", IF(COUNTIF('Intro &amp; Setup'!$AY$23:$AY$38, $B216)&gt;0, "BH", TEXT($B216, "ddd")))</f>
        <v/>
      </c>
      <c r="AB216" s="61" t="str">
        <f t="shared" si="32"/>
        <v/>
      </c>
      <c r="AD216" s="23" t="str">
        <f t="shared" si="33"/>
        <v/>
      </c>
      <c r="AE216" s="23" t="str">
        <f t="shared" si="34"/>
        <v/>
      </c>
      <c r="AG216" s="23" t="str">
        <f t="shared" si="35"/>
        <v/>
      </c>
    </row>
    <row r="217" spans="1:33" x14ac:dyDescent="0.25">
      <c r="A217" s="5"/>
      <c r="B217" s="115"/>
      <c r="C217" s="116"/>
      <c r="D217" s="117"/>
      <c r="E217" s="118"/>
      <c r="F217" s="118"/>
      <c r="G217" s="119"/>
      <c r="H217" s="120"/>
      <c r="I217" s="120"/>
      <c r="J217" s="121"/>
      <c r="K217" s="5"/>
      <c r="L217" s="133" t="str">
        <f t="shared" si="27"/>
        <v/>
      </c>
      <c r="M217" s="5"/>
      <c r="N217" s="23" t="str">
        <f>IF($L217="", "", COUNTIF($L$11:$L$2510, "&gt;"&amp;$L217)+1+COUNTIF($L$11:$L217, $L217)-1)</f>
        <v/>
      </c>
      <c r="O217" s="5"/>
      <c r="R217" s="23" t="str">
        <f t="shared" si="28"/>
        <v/>
      </c>
      <c r="T217" s="20" t="str">
        <f t="shared" si="29"/>
        <v/>
      </c>
      <c r="X217" s="23" t="str">
        <f t="shared" si="30"/>
        <v/>
      </c>
      <c r="Z217" s="59" t="str">
        <f t="shared" si="31"/>
        <v/>
      </c>
      <c r="AA217" s="60" t="str">
        <f>IF($B217="", "", IF(COUNTIF('Intro &amp; Setup'!$AY$23:$AY$38, $B217)&gt;0, "BH", TEXT($B217, "ddd")))</f>
        <v/>
      </c>
      <c r="AB217" s="61" t="str">
        <f t="shared" si="32"/>
        <v/>
      </c>
      <c r="AD217" s="23" t="str">
        <f t="shared" si="33"/>
        <v/>
      </c>
      <c r="AE217" s="23" t="str">
        <f t="shared" si="34"/>
        <v/>
      </c>
      <c r="AG217" s="23" t="str">
        <f t="shared" si="35"/>
        <v/>
      </c>
    </row>
    <row r="218" spans="1:33" x14ac:dyDescent="0.25">
      <c r="A218" s="5"/>
      <c r="B218" s="115"/>
      <c r="C218" s="116"/>
      <c r="D218" s="117"/>
      <c r="E218" s="118"/>
      <c r="F218" s="118"/>
      <c r="G218" s="119"/>
      <c r="H218" s="120"/>
      <c r="I218" s="120"/>
      <c r="J218" s="121"/>
      <c r="K218" s="5"/>
      <c r="L218" s="133" t="str">
        <f t="shared" si="27"/>
        <v/>
      </c>
      <c r="M218" s="5"/>
      <c r="N218" s="23" t="str">
        <f>IF($L218="", "", COUNTIF($L$11:$L$2510, "&gt;"&amp;$L218)+1+COUNTIF($L$11:$L218, $L218)-1)</f>
        <v/>
      </c>
      <c r="O218" s="5"/>
      <c r="R218" s="23" t="str">
        <f t="shared" si="28"/>
        <v/>
      </c>
      <c r="T218" s="20" t="str">
        <f t="shared" si="29"/>
        <v/>
      </c>
      <c r="X218" s="23" t="str">
        <f t="shared" si="30"/>
        <v/>
      </c>
      <c r="Z218" s="59" t="str">
        <f t="shared" si="31"/>
        <v/>
      </c>
      <c r="AA218" s="60" t="str">
        <f>IF($B218="", "", IF(COUNTIF('Intro &amp; Setup'!$AY$23:$AY$38, $B218)&gt;0, "BH", TEXT($B218, "ddd")))</f>
        <v/>
      </c>
      <c r="AB218" s="61" t="str">
        <f t="shared" si="32"/>
        <v/>
      </c>
      <c r="AD218" s="23" t="str">
        <f t="shared" si="33"/>
        <v/>
      </c>
      <c r="AE218" s="23" t="str">
        <f t="shared" si="34"/>
        <v/>
      </c>
      <c r="AG218" s="23" t="str">
        <f t="shared" si="35"/>
        <v/>
      </c>
    </row>
    <row r="219" spans="1:33" x14ac:dyDescent="0.25">
      <c r="A219" s="5"/>
      <c r="B219" s="115"/>
      <c r="C219" s="116"/>
      <c r="D219" s="117"/>
      <c r="E219" s="118"/>
      <c r="F219" s="118"/>
      <c r="G219" s="119"/>
      <c r="H219" s="120"/>
      <c r="I219" s="120"/>
      <c r="J219" s="121"/>
      <c r="K219" s="5"/>
      <c r="L219" s="133" t="str">
        <f t="shared" si="27"/>
        <v/>
      </c>
      <c r="M219" s="5"/>
      <c r="N219" s="23" t="str">
        <f>IF($L219="", "", COUNTIF($L$11:$L$2510, "&gt;"&amp;$L219)+1+COUNTIF($L$11:$L219, $L219)-1)</f>
        <v/>
      </c>
      <c r="O219" s="5"/>
      <c r="R219" s="23" t="str">
        <f t="shared" si="28"/>
        <v/>
      </c>
      <c r="T219" s="20" t="str">
        <f t="shared" si="29"/>
        <v/>
      </c>
      <c r="X219" s="23" t="str">
        <f t="shared" si="30"/>
        <v/>
      </c>
      <c r="Z219" s="59" t="str">
        <f t="shared" si="31"/>
        <v/>
      </c>
      <c r="AA219" s="60" t="str">
        <f>IF($B219="", "", IF(COUNTIF('Intro &amp; Setup'!$AY$23:$AY$38, $B219)&gt;0, "BH", TEXT($B219, "ddd")))</f>
        <v/>
      </c>
      <c r="AB219" s="61" t="str">
        <f t="shared" si="32"/>
        <v/>
      </c>
      <c r="AD219" s="23" t="str">
        <f t="shared" si="33"/>
        <v/>
      </c>
      <c r="AE219" s="23" t="str">
        <f t="shared" si="34"/>
        <v/>
      </c>
      <c r="AG219" s="23" t="str">
        <f t="shared" si="35"/>
        <v/>
      </c>
    </row>
    <row r="220" spans="1:33" x14ac:dyDescent="0.25">
      <c r="A220" s="5"/>
      <c r="B220" s="115"/>
      <c r="C220" s="116"/>
      <c r="D220" s="117"/>
      <c r="E220" s="118"/>
      <c r="F220" s="118"/>
      <c r="G220" s="119"/>
      <c r="H220" s="120"/>
      <c r="I220" s="120"/>
      <c r="J220" s="121"/>
      <c r="K220" s="5"/>
      <c r="L220" s="133" t="str">
        <f t="shared" si="27"/>
        <v/>
      </c>
      <c r="M220" s="5"/>
      <c r="N220" s="23" t="str">
        <f>IF($L220="", "", COUNTIF($L$11:$L$2510, "&gt;"&amp;$L220)+1+COUNTIF($L$11:$L220, $L220)-1)</f>
        <v/>
      </c>
      <c r="O220" s="5"/>
      <c r="R220" s="23" t="str">
        <f t="shared" si="28"/>
        <v/>
      </c>
      <c r="T220" s="20" t="str">
        <f t="shared" si="29"/>
        <v/>
      </c>
      <c r="X220" s="23" t="str">
        <f t="shared" si="30"/>
        <v/>
      </c>
      <c r="Z220" s="59" t="str">
        <f t="shared" si="31"/>
        <v/>
      </c>
      <c r="AA220" s="60" t="str">
        <f>IF($B220="", "", IF(COUNTIF('Intro &amp; Setup'!$AY$23:$AY$38, $B220)&gt;0, "BH", TEXT($B220, "ddd")))</f>
        <v/>
      </c>
      <c r="AB220" s="61" t="str">
        <f t="shared" si="32"/>
        <v/>
      </c>
      <c r="AD220" s="23" t="str">
        <f t="shared" si="33"/>
        <v/>
      </c>
      <c r="AE220" s="23" t="str">
        <f t="shared" si="34"/>
        <v/>
      </c>
      <c r="AG220" s="23" t="str">
        <f t="shared" si="35"/>
        <v/>
      </c>
    </row>
    <row r="221" spans="1:33" x14ac:dyDescent="0.25">
      <c r="A221" s="5"/>
      <c r="B221" s="115"/>
      <c r="C221" s="116"/>
      <c r="D221" s="117"/>
      <c r="E221" s="118"/>
      <c r="F221" s="118"/>
      <c r="G221" s="119"/>
      <c r="H221" s="120"/>
      <c r="I221" s="120"/>
      <c r="J221" s="121"/>
      <c r="K221" s="5"/>
      <c r="L221" s="133" t="str">
        <f t="shared" si="27"/>
        <v/>
      </c>
      <c r="M221" s="5"/>
      <c r="N221" s="23" t="str">
        <f>IF($L221="", "", COUNTIF($L$11:$L$2510, "&gt;"&amp;$L221)+1+COUNTIF($L$11:$L221, $L221)-1)</f>
        <v/>
      </c>
      <c r="O221" s="5"/>
      <c r="R221" s="23" t="str">
        <f t="shared" si="28"/>
        <v/>
      </c>
      <c r="T221" s="20" t="str">
        <f t="shared" si="29"/>
        <v/>
      </c>
      <c r="X221" s="23" t="str">
        <f t="shared" si="30"/>
        <v/>
      </c>
      <c r="Z221" s="59" t="str">
        <f t="shared" si="31"/>
        <v/>
      </c>
      <c r="AA221" s="60" t="str">
        <f>IF($B221="", "", IF(COUNTIF('Intro &amp; Setup'!$AY$23:$AY$38, $B221)&gt;0, "BH", TEXT($B221, "ddd")))</f>
        <v/>
      </c>
      <c r="AB221" s="61" t="str">
        <f t="shared" si="32"/>
        <v/>
      </c>
      <c r="AD221" s="23" t="str">
        <f t="shared" si="33"/>
        <v/>
      </c>
      <c r="AE221" s="23" t="str">
        <f t="shared" si="34"/>
        <v/>
      </c>
      <c r="AG221" s="23" t="str">
        <f t="shared" si="35"/>
        <v/>
      </c>
    </row>
    <row r="222" spans="1:33" x14ac:dyDescent="0.25">
      <c r="A222" s="5"/>
      <c r="B222" s="115"/>
      <c r="C222" s="116"/>
      <c r="D222" s="117"/>
      <c r="E222" s="118"/>
      <c r="F222" s="118"/>
      <c r="G222" s="119"/>
      <c r="H222" s="120"/>
      <c r="I222" s="120"/>
      <c r="J222" s="121"/>
      <c r="K222" s="5"/>
      <c r="L222" s="133" t="str">
        <f t="shared" si="27"/>
        <v/>
      </c>
      <c r="M222" s="5"/>
      <c r="N222" s="23" t="str">
        <f>IF($L222="", "", COUNTIF($L$11:$L$2510, "&gt;"&amp;$L222)+1+COUNTIF($L$11:$L222, $L222)-1)</f>
        <v/>
      </c>
      <c r="O222" s="5"/>
      <c r="R222" s="23" t="str">
        <f t="shared" si="28"/>
        <v/>
      </c>
      <c r="T222" s="20" t="str">
        <f t="shared" si="29"/>
        <v/>
      </c>
      <c r="X222" s="23" t="str">
        <f t="shared" si="30"/>
        <v/>
      </c>
      <c r="Z222" s="59" t="str">
        <f t="shared" si="31"/>
        <v/>
      </c>
      <c r="AA222" s="60" t="str">
        <f>IF($B222="", "", IF(COUNTIF('Intro &amp; Setup'!$AY$23:$AY$38, $B222)&gt;0, "BH", TEXT($B222, "ddd")))</f>
        <v/>
      </c>
      <c r="AB222" s="61" t="str">
        <f t="shared" si="32"/>
        <v/>
      </c>
      <c r="AD222" s="23" t="str">
        <f t="shared" si="33"/>
        <v/>
      </c>
      <c r="AE222" s="23" t="str">
        <f t="shared" si="34"/>
        <v/>
      </c>
      <c r="AG222" s="23" t="str">
        <f t="shared" si="35"/>
        <v/>
      </c>
    </row>
    <row r="223" spans="1:33" x14ac:dyDescent="0.25">
      <c r="A223" s="5"/>
      <c r="B223" s="115"/>
      <c r="C223" s="116"/>
      <c r="D223" s="117"/>
      <c r="E223" s="118"/>
      <c r="F223" s="118"/>
      <c r="G223" s="119"/>
      <c r="H223" s="120"/>
      <c r="I223" s="120"/>
      <c r="J223" s="121"/>
      <c r="K223" s="5"/>
      <c r="L223" s="133" t="str">
        <f t="shared" si="27"/>
        <v/>
      </c>
      <c r="M223" s="5"/>
      <c r="N223" s="23" t="str">
        <f>IF($L223="", "", COUNTIF($L$11:$L$2510, "&gt;"&amp;$L223)+1+COUNTIF($L$11:$L223, $L223)-1)</f>
        <v/>
      </c>
      <c r="O223" s="5"/>
      <c r="R223" s="23" t="str">
        <f t="shared" si="28"/>
        <v/>
      </c>
      <c r="T223" s="20" t="str">
        <f t="shared" si="29"/>
        <v/>
      </c>
      <c r="X223" s="23" t="str">
        <f t="shared" si="30"/>
        <v/>
      </c>
      <c r="Z223" s="59" t="str">
        <f t="shared" si="31"/>
        <v/>
      </c>
      <c r="AA223" s="60" t="str">
        <f>IF($B223="", "", IF(COUNTIF('Intro &amp; Setup'!$AY$23:$AY$38, $B223)&gt;0, "BH", TEXT($B223, "ddd")))</f>
        <v/>
      </c>
      <c r="AB223" s="61" t="str">
        <f t="shared" si="32"/>
        <v/>
      </c>
      <c r="AD223" s="23" t="str">
        <f t="shared" si="33"/>
        <v/>
      </c>
      <c r="AE223" s="23" t="str">
        <f t="shared" si="34"/>
        <v/>
      </c>
      <c r="AG223" s="23" t="str">
        <f t="shared" si="35"/>
        <v/>
      </c>
    </row>
    <row r="224" spans="1:33" x14ac:dyDescent="0.25">
      <c r="A224" s="5"/>
      <c r="B224" s="115"/>
      <c r="C224" s="116"/>
      <c r="D224" s="117"/>
      <c r="E224" s="118"/>
      <c r="F224" s="118"/>
      <c r="G224" s="119"/>
      <c r="H224" s="120"/>
      <c r="I224" s="120"/>
      <c r="J224" s="121"/>
      <c r="K224" s="5"/>
      <c r="L224" s="133" t="str">
        <f t="shared" si="27"/>
        <v/>
      </c>
      <c r="M224" s="5"/>
      <c r="N224" s="23" t="str">
        <f>IF($L224="", "", COUNTIF($L$11:$L$2510, "&gt;"&amp;$L224)+1+COUNTIF($L$11:$L224, $L224)-1)</f>
        <v/>
      </c>
      <c r="O224" s="5"/>
      <c r="R224" s="23" t="str">
        <f t="shared" si="28"/>
        <v/>
      </c>
      <c r="T224" s="20" t="str">
        <f t="shared" si="29"/>
        <v/>
      </c>
      <c r="X224" s="23" t="str">
        <f t="shared" si="30"/>
        <v/>
      </c>
      <c r="Z224" s="59" t="str">
        <f t="shared" si="31"/>
        <v/>
      </c>
      <c r="AA224" s="60" t="str">
        <f>IF($B224="", "", IF(COUNTIF('Intro &amp; Setup'!$AY$23:$AY$38, $B224)&gt;0, "BH", TEXT($B224, "ddd")))</f>
        <v/>
      </c>
      <c r="AB224" s="61" t="str">
        <f t="shared" si="32"/>
        <v/>
      </c>
      <c r="AD224" s="23" t="str">
        <f t="shared" si="33"/>
        <v/>
      </c>
      <c r="AE224" s="23" t="str">
        <f t="shared" si="34"/>
        <v/>
      </c>
      <c r="AG224" s="23" t="str">
        <f t="shared" si="35"/>
        <v/>
      </c>
    </row>
    <row r="225" spans="1:33" x14ac:dyDescent="0.25">
      <c r="A225" s="5"/>
      <c r="B225" s="115"/>
      <c r="C225" s="116"/>
      <c r="D225" s="117"/>
      <c r="E225" s="118"/>
      <c r="F225" s="118"/>
      <c r="G225" s="119"/>
      <c r="H225" s="120"/>
      <c r="I225" s="120"/>
      <c r="J225" s="121"/>
      <c r="K225" s="5"/>
      <c r="L225" s="133" t="str">
        <f t="shared" si="27"/>
        <v/>
      </c>
      <c r="M225" s="5"/>
      <c r="N225" s="23" t="str">
        <f>IF($L225="", "", COUNTIF($L$11:$L$2510, "&gt;"&amp;$L225)+1+COUNTIF($L$11:$L225, $L225)-1)</f>
        <v/>
      </c>
      <c r="O225" s="5"/>
      <c r="R225" s="23" t="str">
        <f t="shared" si="28"/>
        <v/>
      </c>
      <c r="T225" s="20" t="str">
        <f t="shared" si="29"/>
        <v/>
      </c>
      <c r="X225" s="23" t="str">
        <f t="shared" si="30"/>
        <v/>
      </c>
      <c r="Z225" s="59" t="str">
        <f t="shared" si="31"/>
        <v/>
      </c>
      <c r="AA225" s="60" t="str">
        <f>IF($B225="", "", IF(COUNTIF('Intro &amp; Setup'!$AY$23:$AY$38, $B225)&gt;0, "BH", TEXT($B225, "ddd")))</f>
        <v/>
      </c>
      <c r="AB225" s="61" t="str">
        <f t="shared" si="32"/>
        <v/>
      </c>
      <c r="AD225" s="23" t="str">
        <f t="shared" si="33"/>
        <v/>
      </c>
      <c r="AE225" s="23" t="str">
        <f t="shared" si="34"/>
        <v/>
      </c>
      <c r="AG225" s="23" t="str">
        <f t="shared" si="35"/>
        <v/>
      </c>
    </row>
    <row r="226" spans="1:33" x14ac:dyDescent="0.25">
      <c r="A226" s="5"/>
      <c r="B226" s="115"/>
      <c r="C226" s="116"/>
      <c r="D226" s="117"/>
      <c r="E226" s="118"/>
      <c r="F226" s="118"/>
      <c r="G226" s="119"/>
      <c r="H226" s="120"/>
      <c r="I226" s="120"/>
      <c r="J226" s="121"/>
      <c r="K226" s="5"/>
      <c r="L226" s="133" t="str">
        <f t="shared" si="27"/>
        <v/>
      </c>
      <c r="M226" s="5"/>
      <c r="N226" s="23" t="str">
        <f>IF($L226="", "", COUNTIF($L$11:$L$2510, "&gt;"&amp;$L226)+1+COUNTIF($L$11:$L226, $L226)-1)</f>
        <v/>
      </c>
      <c r="O226" s="5"/>
      <c r="R226" s="23" t="str">
        <f t="shared" si="28"/>
        <v/>
      </c>
      <c r="T226" s="20" t="str">
        <f t="shared" si="29"/>
        <v/>
      </c>
      <c r="X226" s="23" t="str">
        <f t="shared" si="30"/>
        <v/>
      </c>
      <c r="Z226" s="59" t="str">
        <f t="shared" si="31"/>
        <v/>
      </c>
      <c r="AA226" s="60" t="str">
        <f>IF($B226="", "", IF(COUNTIF('Intro &amp; Setup'!$AY$23:$AY$38, $B226)&gt;0, "BH", TEXT($B226, "ddd")))</f>
        <v/>
      </c>
      <c r="AB226" s="61" t="str">
        <f t="shared" si="32"/>
        <v/>
      </c>
      <c r="AD226" s="23" t="str">
        <f t="shared" si="33"/>
        <v/>
      </c>
      <c r="AE226" s="23" t="str">
        <f t="shared" si="34"/>
        <v/>
      </c>
      <c r="AG226" s="23" t="str">
        <f t="shared" si="35"/>
        <v/>
      </c>
    </row>
    <row r="227" spans="1:33" x14ac:dyDescent="0.25">
      <c r="A227" s="5"/>
      <c r="B227" s="115"/>
      <c r="C227" s="116"/>
      <c r="D227" s="117"/>
      <c r="E227" s="118"/>
      <c r="F227" s="118"/>
      <c r="G227" s="119"/>
      <c r="H227" s="120"/>
      <c r="I227" s="120"/>
      <c r="J227" s="121"/>
      <c r="K227" s="5"/>
      <c r="L227" s="133" t="str">
        <f t="shared" si="27"/>
        <v/>
      </c>
      <c r="M227" s="5"/>
      <c r="N227" s="23" t="str">
        <f>IF($L227="", "", COUNTIF($L$11:$L$2510, "&gt;"&amp;$L227)+1+COUNTIF($L$11:$L227, $L227)-1)</f>
        <v/>
      </c>
      <c r="O227" s="5"/>
      <c r="R227" s="23" t="str">
        <f t="shared" si="28"/>
        <v/>
      </c>
      <c r="T227" s="20" t="str">
        <f t="shared" si="29"/>
        <v/>
      </c>
      <c r="X227" s="23" t="str">
        <f t="shared" si="30"/>
        <v/>
      </c>
      <c r="Z227" s="59" t="str">
        <f t="shared" si="31"/>
        <v/>
      </c>
      <c r="AA227" s="60" t="str">
        <f>IF($B227="", "", IF(COUNTIF('Intro &amp; Setup'!$AY$23:$AY$38, $B227)&gt;0, "BH", TEXT($B227, "ddd")))</f>
        <v/>
      </c>
      <c r="AB227" s="61" t="str">
        <f t="shared" si="32"/>
        <v/>
      </c>
      <c r="AD227" s="23" t="str">
        <f t="shared" si="33"/>
        <v/>
      </c>
      <c r="AE227" s="23" t="str">
        <f t="shared" si="34"/>
        <v/>
      </c>
      <c r="AG227" s="23" t="str">
        <f t="shared" si="35"/>
        <v/>
      </c>
    </row>
    <row r="228" spans="1:33" x14ac:dyDescent="0.25">
      <c r="A228" s="5"/>
      <c r="B228" s="115"/>
      <c r="C228" s="116"/>
      <c r="D228" s="117"/>
      <c r="E228" s="118"/>
      <c r="F228" s="118"/>
      <c r="G228" s="119"/>
      <c r="H228" s="120"/>
      <c r="I228" s="120"/>
      <c r="J228" s="121"/>
      <c r="K228" s="5"/>
      <c r="L228" s="133" t="str">
        <f t="shared" si="27"/>
        <v/>
      </c>
      <c r="M228" s="5"/>
      <c r="N228" s="23" t="str">
        <f>IF($L228="", "", COUNTIF($L$11:$L$2510, "&gt;"&amp;$L228)+1+COUNTIF($L$11:$L228, $L228)-1)</f>
        <v/>
      </c>
      <c r="O228" s="5"/>
      <c r="R228" s="23" t="str">
        <f t="shared" si="28"/>
        <v/>
      </c>
      <c r="T228" s="20" t="str">
        <f t="shared" si="29"/>
        <v/>
      </c>
      <c r="X228" s="23" t="str">
        <f t="shared" si="30"/>
        <v/>
      </c>
      <c r="Z228" s="59" t="str">
        <f t="shared" si="31"/>
        <v/>
      </c>
      <c r="AA228" s="60" t="str">
        <f>IF($B228="", "", IF(COUNTIF('Intro &amp; Setup'!$AY$23:$AY$38, $B228)&gt;0, "BH", TEXT($B228, "ddd")))</f>
        <v/>
      </c>
      <c r="AB228" s="61" t="str">
        <f t="shared" si="32"/>
        <v/>
      </c>
      <c r="AD228" s="23" t="str">
        <f t="shared" si="33"/>
        <v/>
      </c>
      <c r="AE228" s="23" t="str">
        <f t="shared" si="34"/>
        <v/>
      </c>
      <c r="AG228" s="23" t="str">
        <f t="shared" si="35"/>
        <v/>
      </c>
    </row>
    <row r="229" spans="1:33" x14ac:dyDescent="0.25">
      <c r="A229" s="5"/>
      <c r="B229" s="115"/>
      <c r="C229" s="116"/>
      <c r="D229" s="117"/>
      <c r="E229" s="118"/>
      <c r="F229" s="118"/>
      <c r="G229" s="119"/>
      <c r="H229" s="120"/>
      <c r="I229" s="120"/>
      <c r="J229" s="121"/>
      <c r="K229" s="5"/>
      <c r="L229" s="133" t="str">
        <f t="shared" si="27"/>
        <v/>
      </c>
      <c r="M229" s="5"/>
      <c r="N229" s="23" t="str">
        <f>IF($L229="", "", COUNTIF($L$11:$L$2510, "&gt;"&amp;$L229)+1+COUNTIF($L$11:$L229, $L229)-1)</f>
        <v/>
      </c>
      <c r="O229" s="5"/>
      <c r="R229" s="23" t="str">
        <f t="shared" si="28"/>
        <v/>
      </c>
      <c r="T229" s="20" t="str">
        <f t="shared" si="29"/>
        <v/>
      </c>
      <c r="X229" s="23" t="str">
        <f t="shared" si="30"/>
        <v/>
      </c>
      <c r="Z229" s="59" t="str">
        <f t="shared" si="31"/>
        <v/>
      </c>
      <c r="AA229" s="60" t="str">
        <f>IF($B229="", "", IF(COUNTIF('Intro &amp; Setup'!$AY$23:$AY$38, $B229)&gt;0, "BH", TEXT($B229, "ddd")))</f>
        <v/>
      </c>
      <c r="AB229" s="61" t="str">
        <f t="shared" si="32"/>
        <v/>
      </c>
      <c r="AD229" s="23" t="str">
        <f t="shared" si="33"/>
        <v/>
      </c>
      <c r="AE229" s="23" t="str">
        <f t="shared" si="34"/>
        <v/>
      </c>
      <c r="AG229" s="23" t="str">
        <f t="shared" si="35"/>
        <v/>
      </c>
    </row>
    <row r="230" spans="1:33" x14ac:dyDescent="0.25">
      <c r="A230" s="5"/>
      <c r="B230" s="115"/>
      <c r="C230" s="116"/>
      <c r="D230" s="117"/>
      <c r="E230" s="118"/>
      <c r="F230" s="118"/>
      <c r="G230" s="119"/>
      <c r="H230" s="120"/>
      <c r="I230" s="120"/>
      <c r="J230" s="121"/>
      <c r="K230" s="5"/>
      <c r="L230" s="133" t="str">
        <f t="shared" si="27"/>
        <v/>
      </c>
      <c r="M230" s="5"/>
      <c r="N230" s="23" t="str">
        <f>IF($L230="", "", COUNTIF($L$11:$L$2510, "&gt;"&amp;$L230)+1+COUNTIF($L$11:$L230, $L230)-1)</f>
        <v/>
      </c>
      <c r="O230" s="5"/>
      <c r="R230" s="23" t="str">
        <f t="shared" si="28"/>
        <v/>
      </c>
      <c r="T230" s="20" t="str">
        <f t="shared" si="29"/>
        <v/>
      </c>
      <c r="X230" s="23" t="str">
        <f t="shared" si="30"/>
        <v/>
      </c>
      <c r="Z230" s="59" t="str">
        <f t="shared" si="31"/>
        <v/>
      </c>
      <c r="AA230" s="60" t="str">
        <f>IF($B230="", "", IF(COUNTIF('Intro &amp; Setup'!$AY$23:$AY$38, $B230)&gt;0, "BH", TEXT($B230, "ddd")))</f>
        <v/>
      </c>
      <c r="AB230" s="61" t="str">
        <f t="shared" si="32"/>
        <v/>
      </c>
      <c r="AD230" s="23" t="str">
        <f t="shared" si="33"/>
        <v/>
      </c>
      <c r="AE230" s="23" t="str">
        <f t="shared" si="34"/>
        <v/>
      </c>
      <c r="AG230" s="23" t="str">
        <f t="shared" si="35"/>
        <v/>
      </c>
    </row>
    <row r="231" spans="1:33" x14ac:dyDescent="0.25">
      <c r="A231" s="5"/>
      <c r="B231" s="115"/>
      <c r="C231" s="116"/>
      <c r="D231" s="117"/>
      <c r="E231" s="118"/>
      <c r="F231" s="118"/>
      <c r="G231" s="119"/>
      <c r="H231" s="120"/>
      <c r="I231" s="120"/>
      <c r="J231" s="121"/>
      <c r="K231" s="5"/>
      <c r="L231" s="133" t="str">
        <f t="shared" si="27"/>
        <v/>
      </c>
      <c r="M231" s="5"/>
      <c r="N231" s="23" t="str">
        <f>IF($L231="", "", COUNTIF($L$11:$L$2510, "&gt;"&amp;$L231)+1+COUNTIF($L$11:$L231, $L231)-1)</f>
        <v/>
      </c>
      <c r="O231" s="5"/>
      <c r="R231" s="23" t="str">
        <f t="shared" si="28"/>
        <v/>
      </c>
      <c r="T231" s="20" t="str">
        <f t="shared" si="29"/>
        <v/>
      </c>
      <c r="X231" s="23" t="str">
        <f t="shared" si="30"/>
        <v/>
      </c>
      <c r="Z231" s="59" t="str">
        <f t="shared" si="31"/>
        <v/>
      </c>
      <c r="AA231" s="60" t="str">
        <f>IF($B231="", "", IF(COUNTIF('Intro &amp; Setup'!$AY$23:$AY$38, $B231)&gt;0, "BH", TEXT($B231, "ddd")))</f>
        <v/>
      </c>
      <c r="AB231" s="61" t="str">
        <f t="shared" si="32"/>
        <v/>
      </c>
      <c r="AD231" s="23" t="str">
        <f t="shared" si="33"/>
        <v/>
      </c>
      <c r="AE231" s="23" t="str">
        <f t="shared" si="34"/>
        <v/>
      </c>
      <c r="AG231" s="23" t="str">
        <f t="shared" si="35"/>
        <v/>
      </c>
    </row>
    <row r="232" spans="1:33" x14ac:dyDescent="0.25">
      <c r="A232" s="5"/>
      <c r="B232" s="115"/>
      <c r="C232" s="116"/>
      <c r="D232" s="117"/>
      <c r="E232" s="118"/>
      <c r="F232" s="118"/>
      <c r="G232" s="119"/>
      <c r="H232" s="120"/>
      <c r="I232" s="120"/>
      <c r="J232" s="121"/>
      <c r="K232" s="5"/>
      <c r="L232" s="133" t="str">
        <f t="shared" si="27"/>
        <v/>
      </c>
      <c r="M232" s="5"/>
      <c r="N232" s="23" t="str">
        <f>IF($L232="", "", COUNTIF($L$11:$L$2510, "&gt;"&amp;$L232)+1+COUNTIF($L$11:$L232, $L232)-1)</f>
        <v/>
      </c>
      <c r="O232" s="5"/>
      <c r="R232" s="23" t="str">
        <f t="shared" si="28"/>
        <v/>
      </c>
      <c r="T232" s="20" t="str">
        <f t="shared" si="29"/>
        <v/>
      </c>
      <c r="X232" s="23" t="str">
        <f t="shared" si="30"/>
        <v/>
      </c>
      <c r="Z232" s="59" t="str">
        <f t="shared" si="31"/>
        <v/>
      </c>
      <c r="AA232" s="60" t="str">
        <f>IF($B232="", "", IF(COUNTIF('Intro &amp; Setup'!$AY$23:$AY$38, $B232)&gt;0, "BH", TEXT($B232, "ddd")))</f>
        <v/>
      </c>
      <c r="AB232" s="61" t="str">
        <f t="shared" si="32"/>
        <v/>
      </c>
      <c r="AD232" s="23" t="str">
        <f t="shared" si="33"/>
        <v/>
      </c>
      <c r="AE232" s="23" t="str">
        <f t="shared" si="34"/>
        <v/>
      </c>
      <c r="AG232" s="23" t="str">
        <f t="shared" si="35"/>
        <v/>
      </c>
    </row>
    <row r="233" spans="1:33" x14ac:dyDescent="0.25">
      <c r="A233" s="5"/>
      <c r="B233" s="115"/>
      <c r="C233" s="116"/>
      <c r="D233" s="117"/>
      <c r="E233" s="118"/>
      <c r="F233" s="118"/>
      <c r="G233" s="119"/>
      <c r="H233" s="120"/>
      <c r="I233" s="120"/>
      <c r="J233" s="121"/>
      <c r="K233" s="5"/>
      <c r="L233" s="133" t="str">
        <f t="shared" si="27"/>
        <v/>
      </c>
      <c r="M233" s="5"/>
      <c r="N233" s="23" t="str">
        <f>IF($L233="", "", COUNTIF($L$11:$L$2510, "&gt;"&amp;$L233)+1+COUNTIF($L$11:$L233, $L233)-1)</f>
        <v/>
      </c>
      <c r="O233" s="5"/>
      <c r="R233" s="23" t="str">
        <f t="shared" si="28"/>
        <v/>
      </c>
      <c r="T233" s="20" t="str">
        <f t="shared" si="29"/>
        <v/>
      </c>
      <c r="X233" s="23" t="str">
        <f t="shared" si="30"/>
        <v/>
      </c>
      <c r="Z233" s="59" t="str">
        <f t="shared" si="31"/>
        <v/>
      </c>
      <c r="AA233" s="60" t="str">
        <f>IF($B233="", "", IF(COUNTIF('Intro &amp; Setup'!$AY$23:$AY$38, $B233)&gt;0, "BH", TEXT($B233, "ddd")))</f>
        <v/>
      </c>
      <c r="AB233" s="61" t="str">
        <f t="shared" si="32"/>
        <v/>
      </c>
      <c r="AD233" s="23" t="str">
        <f t="shared" si="33"/>
        <v/>
      </c>
      <c r="AE233" s="23" t="str">
        <f t="shared" si="34"/>
        <v/>
      </c>
      <c r="AG233" s="23" t="str">
        <f t="shared" si="35"/>
        <v/>
      </c>
    </row>
    <row r="234" spans="1:33" x14ac:dyDescent="0.25">
      <c r="A234" s="5"/>
      <c r="B234" s="115"/>
      <c r="C234" s="116"/>
      <c r="D234" s="117"/>
      <c r="E234" s="118"/>
      <c r="F234" s="118"/>
      <c r="G234" s="119"/>
      <c r="H234" s="120"/>
      <c r="I234" s="120"/>
      <c r="J234" s="121"/>
      <c r="K234" s="5"/>
      <c r="L234" s="133" t="str">
        <f t="shared" si="27"/>
        <v/>
      </c>
      <c r="M234" s="5"/>
      <c r="N234" s="23" t="str">
        <f>IF($L234="", "", COUNTIF($L$11:$L$2510, "&gt;"&amp;$L234)+1+COUNTIF($L$11:$L234, $L234)-1)</f>
        <v/>
      </c>
      <c r="O234" s="5"/>
      <c r="R234" s="23" t="str">
        <f t="shared" si="28"/>
        <v/>
      </c>
      <c r="T234" s="20" t="str">
        <f t="shared" si="29"/>
        <v/>
      </c>
      <c r="X234" s="23" t="str">
        <f t="shared" si="30"/>
        <v/>
      </c>
      <c r="Z234" s="59" t="str">
        <f t="shared" si="31"/>
        <v/>
      </c>
      <c r="AA234" s="60" t="str">
        <f>IF($B234="", "", IF(COUNTIF('Intro &amp; Setup'!$AY$23:$AY$38, $B234)&gt;0, "BH", TEXT($B234, "ddd")))</f>
        <v/>
      </c>
      <c r="AB234" s="61" t="str">
        <f t="shared" si="32"/>
        <v/>
      </c>
      <c r="AD234" s="23" t="str">
        <f t="shared" si="33"/>
        <v/>
      </c>
      <c r="AE234" s="23" t="str">
        <f t="shared" si="34"/>
        <v/>
      </c>
      <c r="AG234" s="23" t="str">
        <f t="shared" si="35"/>
        <v/>
      </c>
    </row>
    <row r="235" spans="1:33" x14ac:dyDescent="0.25">
      <c r="A235" s="5"/>
      <c r="B235" s="115"/>
      <c r="C235" s="116"/>
      <c r="D235" s="117"/>
      <c r="E235" s="118"/>
      <c r="F235" s="118"/>
      <c r="G235" s="119"/>
      <c r="H235" s="120"/>
      <c r="I235" s="120"/>
      <c r="J235" s="121"/>
      <c r="K235" s="5"/>
      <c r="L235" s="133" t="str">
        <f t="shared" si="27"/>
        <v/>
      </c>
      <c r="M235" s="5"/>
      <c r="N235" s="23" t="str">
        <f>IF($L235="", "", COUNTIF($L$11:$L$2510, "&gt;"&amp;$L235)+1+COUNTIF($L$11:$L235, $L235)-1)</f>
        <v/>
      </c>
      <c r="O235" s="5"/>
      <c r="R235" s="23" t="str">
        <f t="shared" si="28"/>
        <v/>
      </c>
      <c r="T235" s="20" t="str">
        <f t="shared" si="29"/>
        <v/>
      </c>
      <c r="X235" s="23" t="str">
        <f t="shared" si="30"/>
        <v/>
      </c>
      <c r="Z235" s="59" t="str">
        <f t="shared" si="31"/>
        <v/>
      </c>
      <c r="AA235" s="60" t="str">
        <f>IF($B235="", "", IF(COUNTIF('Intro &amp; Setup'!$AY$23:$AY$38, $B235)&gt;0, "BH", TEXT($B235, "ddd")))</f>
        <v/>
      </c>
      <c r="AB235" s="61" t="str">
        <f t="shared" si="32"/>
        <v/>
      </c>
      <c r="AD235" s="23" t="str">
        <f t="shared" si="33"/>
        <v/>
      </c>
      <c r="AE235" s="23" t="str">
        <f t="shared" si="34"/>
        <v/>
      </c>
      <c r="AG235" s="23" t="str">
        <f t="shared" si="35"/>
        <v/>
      </c>
    </row>
    <row r="236" spans="1:33" x14ac:dyDescent="0.25">
      <c r="A236" s="5"/>
      <c r="B236" s="115"/>
      <c r="C236" s="116"/>
      <c r="D236" s="117"/>
      <c r="E236" s="118"/>
      <c r="F236" s="118"/>
      <c r="G236" s="119"/>
      <c r="H236" s="120"/>
      <c r="I236" s="120"/>
      <c r="J236" s="121"/>
      <c r="K236" s="5"/>
      <c r="L236" s="133" t="str">
        <f t="shared" si="27"/>
        <v/>
      </c>
      <c r="M236" s="5"/>
      <c r="N236" s="23" t="str">
        <f>IF($L236="", "", COUNTIF($L$11:$L$2510, "&gt;"&amp;$L236)+1+COUNTIF($L$11:$L236, $L236)-1)</f>
        <v/>
      </c>
      <c r="O236" s="5"/>
      <c r="R236" s="23" t="str">
        <f t="shared" si="28"/>
        <v/>
      </c>
      <c r="T236" s="20" t="str">
        <f t="shared" si="29"/>
        <v/>
      </c>
      <c r="X236" s="23" t="str">
        <f t="shared" si="30"/>
        <v/>
      </c>
      <c r="Z236" s="59" t="str">
        <f t="shared" si="31"/>
        <v/>
      </c>
      <c r="AA236" s="60" t="str">
        <f>IF($B236="", "", IF(COUNTIF('Intro &amp; Setup'!$AY$23:$AY$38, $B236)&gt;0, "BH", TEXT($B236, "ddd")))</f>
        <v/>
      </c>
      <c r="AB236" s="61" t="str">
        <f t="shared" si="32"/>
        <v/>
      </c>
      <c r="AD236" s="23" t="str">
        <f t="shared" si="33"/>
        <v/>
      </c>
      <c r="AE236" s="23" t="str">
        <f t="shared" si="34"/>
        <v/>
      </c>
      <c r="AG236" s="23" t="str">
        <f t="shared" si="35"/>
        <v/>
      </c>
    </row>
    <row r="237" spans="1:33" x14ac:dyDescent="0.25">
      <c r="A237" s="5"/>
      <c r="B237" s="115"/>
      <c r="C237" s="116"/>
      <c r="D237" s="117"/>
      <c r="E237" s="118"/>
      <c r="F237" s="118"/>
      <c r="G237" s="119"/>
      <c r="H237" s="120"/>
      <c r="I237" s="120"/>
      <c r="J237" s="121"/>
      <c r="K237" s="5"/>
      <c r="L237" s="133" t="str">
        <f t="shared" si="27"/>
        <v/>
      </c>
      <c r="M237" s="5"/>
      <c r="N237" s="23" t="str">
        <f>IF($L237="", "", COUNTIF($L$11:$L$2510, "&gt;"&amp;$L237)+1+COUNTIF($L$11:$L237, $L237)-1)</f>
        <v/>
      </c>
      <c r="O237" s="5"/>
      <c r="R237" s="23" t="str">
        <f t="shared" si="28"/>
        <v/>
      </c>
      <c r="T237" s="20" t="str">
        <f t="shared" si="29"/>
        <v/>
      </c>
      <c r="X237" s="23" t="str">
        <f t="shared" si="30"/>
        <v/>
      </c>
      <c r="Z237" s="59" t="str">
        <f t="shared" si="31"/>
        <v/>
      </c>
      <c r="AA237" s="60" t="str">
        <f>IF($B237="", "", IF(COUNTIF('Intro &amp; Setup'!$AY$23:$AY$38, $B237)&gt;0, "BH", TEXT($B237, "ddd")))</f>
        <v/>
      </c>
      <c r="AB237" s="61" t="str">
        <f t="shared" si="32"/>
        <v/>
      </c>
      <c r="AD237" s="23" t="str">
        <f t="shared" si="33"/>
        <v/>
      </c>
      <c r="AE237" s="23" t="str">
        <f t="shared" si="34"/>
        <v/>
      </c>
      <c r="AG237" s="23" t="str">
        <f t="shared" si="35"/>
        <v/>
      </c>
    </row>
    <row r="238" spans="1:33" x14ac:dyDescent="0.25">
      <c r="A238" s="5"/>
      <c r="B238" s="115"/>
      <c r="C238" s="116"/>
      <c r="D238" s="117"/>
      <c r="E238" s="118"/>
      <c r="F238" s="118"/>
      <c r="G238" s="119"/>
      <c r="H238" s="120"/>
      <c r="I238" s="120"/>
      <c r="J238" s="121"/>
      <c r="K238" s="5"/>
      <c r="L238" s="133" t="str">
        <f t="shared" si="27"/>
        <v/>
      </c>
      <c r="M238" s="5"/>
      <c r="N238" s="23" t="str">
        <f>IF($L238="", "", COUNTIF($L$11:$L$2510, "&gt;"&amp;$L238)+1+COUNTIF($L$11:$L238, $L238)-1)</f>
        <v/>
      </c>
      <c r="O238" s="5"/>
      <c r="R238" s="23" t="str">
        <f t="shared" si="28"/>
        <v/>
      </c>
      <c r="T238" s="20" t="str">
        <f t="shared" si="29"/>
        <v/>
      </c>
      <c r="X238" s="23" t="str">
        <f t="shared" si="30"/>
        <v/>
      </c>
      <c r="Z238" s="59" t="str">
        <f t="shared" si="31"/>
        <v/>
      </c>
      <c r="AA238" s="60" t="str">
        <f>IF($B238="", "", IF(COUNTIF('Intro &amp; Setup'!$AY$23:$AY$38, $B238)&gt;0, "BH", TEXT($B238, "ddd")))</f>
        <v/>
      </c>
      <c r="AB238" s="61" t="str">
        <f t="shared" si="32"/>
        <v/>
      </c>
      <c r="AD238" s="23" t="str">
        <f t="shared" si="33"/>
        <v/>
      </c>
      <c r="AE238" s="23" t="str">
        <f t="shared" si="34"/>
        <v/>
      </c>
      <c r="AG238" s="23" t="str">
        <f t="shared" si="35"/>
        <v/>
      </c>
    </row>
    <row r="239" spans="1:33" x14ac:dyDescent="0.25">
      <c r="A239" s="5"/>
      <c r="B239" s="115"/>
      <c r="C239" s="116"/>
      <c r="D239" s="117"/>
      <c r="E239" s="118"/>
      <c r="F239" s="118"/>
      <c r="G239" s="119"/>
      <c r="H239" s="120"/>
      <c r="I239" s="120"/>
      <c r="J239" s="121"/>
      <c r="K239" s="5"/>
      <c r="L239" s="133" t="str">
        <f t="shared" si="27"/>
        <v/>
      </c>
      <c r="M239" s="5"/>
      <c r="N239" s="23" t="str">
        <f>IF($L239="", "", COUNTIF($L$11:$L$2510, "&gt;"&amp;$L239)+1+COUNTIF($L$11:$L239, $L239)-1)</f>
        <v/>
      </c>
      <c r="O239" s="5"/>
      <c r="R239" s="23" t="str">
        <f t="shared" si="28"/>
        <v/>
      </c>
      <c r="T239" s="20" t="str">
        <f t="shared" si="29"/>
        <v/>
      </c>
      <c r="X239" s="23" t="str">
        <f t="shared" si="30"/>
        <v/>
      </c>
      <c r="Z239" s="59" t="str">
        <f t="shared" si="31"/>
        <v/>
      </c>
      <c r="AA239" s="60" t="str">
        <f>IF($B239="", "", IF(COUNTIF('Intro &amp; Setup'!$AY$23:$AY$38, $B239)&gt;0, "BH", TEXT($B239, "ddd")))</f>
        <v/>
      </c>
      <c r="AB239" s="61" t="str">
        <f t="shared" si="32"/>
        <v/>
      </c>
      <c r="AD239" s="23" t="str">
        <f t="shared" si="33"/>
        <v/>
      </c>
      <c r="AE239" s="23" t="str">
        <f t="shared" si="34"/>
        <v/>
      </c>
      <c r="AG239" s="23" t="str">
        <f t="shared" si="35"/>
        <v/>
      </c>
    </row>
    <row r="240" spans="1:33" x14ac:dyDescent="0.25">
      <c r="A240" s="5"/>
      <c r="B240" s="115"/>
      <c r="C240" s="116"/>
      <c r="D240" s="117"/>
      <c r="E240" s="118"/>
      <c r="F240" s="118"/>
      <c r="G240" s="119"/>
      <c r="H240" s="120"/>
      <c r="I240" s="120"/>
      <c r="J240" s="121"/>
      <c r="K240" s="5"/>
      <c r="L240" s="133" t="str">
        <f t="shared" si="27"/>
        <v/>
      </c>
      <c r="M240" s="5"/>
      <c r="N240" s="23" t="str">
        <f>IF($L240="", "", COUNTIF($L$11:$L$2510, "&gt;"&amp;$L240)+1+COUNTIF($L$11:$L240, $L240)-1)</f>
        <v/>
      </c>
      <c r="O240" s="5"/>
      <c r="R240" s="23" t="str">
        <f t="shared" si="28"/>
        <v/>
      </c>
      <c r="T240" s="20" t="str">
        <f t="shared" si="29"/>
        <v/>
      </c>
      <c r="X240" s="23" t="str">
        <f t="shared" si="30"/>
        <v/>
      </c>
      <c r="Z240" s="59" t="str">
        <f t="shared" si="31"/>
        <v/>
      </c>
      <c r="AA240" s="60" t="str">
        <f>IF($B240="", "", IF(COUNTIF('Intro &amp; Setup'!$AY$23:$AY$38, $B240)&gt;0, "BH", TEXT($B240, "ddd")))</f>
        <v/>
      </c>
      <c r="AB240" s="61" t="str">
        <f t="shared" si="32"/>
        <v/>
      </c>
      <c r="AD240" s="23" t="str">
        <f t="shared" si="33"/>
        <v/>
      </c>
      <c r="AE240" s="23" t="str">
        <f t="shared" si="34"/>
        <v/>
      </c>
      <c r="AG240" s="23" t="str">
        <f t="shared" si="35"/>
        <v/>
      </c>
    </row>
    <row r="241" spans="1:33" x14ac:dyDescent="0.25">
      <c r="A241" s="5"/>
      <c r="B241" s="115"/>
      <c r="C241" s="116"/>
      <c r="D241" s="117"/>
      <c r="E241" s="118"/>
      <c r="F241" s="118"/>
      <c r="G241" s="119"/>
      <c r="H241" s="120"/>
      <c r="I241" s="120"/>
      <c r="J241" s="121"/>
      <c r="K241" s="5"/>
      <c r="L241" s="133" t="str">
        <f t="shared" si="27"/>
        <v/>
      </c>
      <c r="M241" s="5"/>
      <c r="N241" s="23" t="str">
        <f>IF($L241="", "", COUNTIF($L$11:$L$2510, "&gt;"&amp;$L241)+1+COUNTIF($L$11:$L241, $L241)-1)</f>
        <v/>
      </c>
      <c r="O241" s="5"/>
      <c r="R241" s="23" t="str">
        <f t="shared" si="28"/>
        <v/>
      </c>
      <c r="T241" s="20" t="str">
        <f t="shared" si="29"/>
        <v/>
      </c>
      <c r="X241" s="23" t="str">
        <f t="shared" si="30"/>
        <v/>
      </c>
      <c r="Z241" s="59" t="str">
        <f t="shared" si="31"/>
        <v/>
      </c>
      <c r="AA241" s="60" t="str">
        <f>IF($B241="", "", IF(COUNTIF('Intro &amp; Setup'!$AY$23:$AY$38, $B241)&gt;0, "BH", TEXT($B241, "ddd")))</f>
        <v/>
      </c>
      <c r="AB241" s="61" t="str">
        <f t="shared" si="32"/>
        <v/>
      </c>
      <c r="AD241" s="23" t="str">
        <f t="shared" si="33"/>
        <v/>
      </c>
      <c r="AE241" s="23" t="str">
        <f t="shared" si="34"/>
        <v/>
      </c>
      <c r="AG241" s="23" t="str">
        <f t="shared" si="35"/>
        <v/>
      </c>
    </row>
    <row r="242" spans="1:33" x14ac:dyDescent="0.25">
      <c r="A242" s="5"/>
      <c r="B242" s="115"/>
      <c r="C242" s="116"/>
      <c r="D242" s="117"/>
      <c r="E242" s="118"/>
      <c r="F242" s="118"/>
      <c r="G242" s="119"/>
      <c r="H242" s="120"/>
      <c r="I242" s="120"/>
      <c r="J242" s="121"/>
      <c r="K242" s="5"/>
      <c r="L242" s="133" t="str">
        <f t="shared" si="27"/>
        <v/>
      </c>
      <c r="M242" s="5"/>
      <c r="N242" s="23" t="str">
        <f>IF($L242="", "", COUNTIF($L$11:$L$2510, "&gt;"&amp;$L242)+1+COUNTIF($L$11:$L242, $L242)-1)</f>
        <v/>
      </c>
      <c r="O242" s="5"/>
      <c r="R242" s="23" t="str">
        <f t="shared" si="28"/>
        <v/>
      </c>
      <c r="T242" s="20" t="str">
        <f t="shared" si="29"/>
        <v/>
      </c>
      <c r="X242" s="23" t="str">
        <f t="shared" si="30"/>
        <v/>
      </c>
      <c r="Z242" s="59" t="str">
        <f t="shared" si="31"/>
        <v/>
      </c>
      <c r="AA242" s="60" t="str">
        <f>IF($B242="", "", IF(COUNTIF('Intro &amp; Setup'!$AY$23:$AY$38, $B242)&gt;0, "BH", TEXT($B242, "ddd")))</f>
        <v/>
      </c>
      <c r="AB242" s="61" t="str">
        <f t="shared" si="32"/>
        <v/>
      </c>
      <c r="AD242" s="23" t="str">
        <f t="shared" si="33"/>
        <v/>
      </c>
      <c r="AE242" s="23" t="str">
        <f t="shared" si="34"/>
        <v/>
      </c>
      <c r="AG242" s="23" t="str">
        <f t="shared" si="35"/>
        <v/>
      </c>
    </row>
    <row r="243" spans="1:33" x14ac:dyDescent="0.25">
      <c r="A243" s="5"/>
      <c r="B243" s="115"/>
      <c r="C243" s="116"/>
      <c r="D243" s="117"/>
      <c r="E243" s="118"/>
      <c r="F243" s="118"/>
      <c r="G243" s="119"/>
      <c r="H243" s="120"/>
      <c r="I243" s="120"/>
      <c r="J243" s="121"/>
      <c r="K243" s="5"/>
      <c r="L243" s="133" t="str">
        <f t="shared" si="27"/>
        <v/>
      </c>
      <c r="M243" s="5"/>
      <c r="N243" s="23" t="str">
        <f>IF($L243="", "", COUNTIF($L$11:$L$2510, "&gt;"&amp;$L243)+1+COUNTIF($L$11:$L243, $L243)-1)</f>
        <v/>
      </c>
      <c r="O243" s="5"/>
      <c r="R243" s="23" t="str">
        <f t="shared" si="28"/>
        <v/>
      </c>
      <c r="T243" s="20" t="str">
        <f t="shared" si="29"/>
        <v/>
      </c>
      <c r="X243" s="23" t="str">
        <f t="shared" si="30"/>
        <v/>
      </c>
      <c r="Z243" s="59" t="str">
        <f t="shared" si="31"/>
        <v/>
      </c>
      <c r="AA243" s="60" t="str">
        <f>IF($B243="", "", IF(COUNTIF('Intro &amp; Setup'!$AY$23:$AY$38, $B243)&gt;0, "BH", TEXT($B243, "ddd")))</f>
        <v/>
      </c>
      <c r="AB243" s="61" t="str">
        <f t="shared" si="32"/>
        <v/>
      </c>
      <c r="AD243" s="23" t="str">
        <f t="shared" si="33"/>
        <v/>
      </c>
      <c r="AE243" s="23" t="str">
        <f t="shared" si="34"/>
        <v/>
      </c>
      <c r="AG243" s="23" t="str">
        <f t="shared" si="35"/>
        <v/>
      </c>
    </row>
    <row r="244" spans="1:33" x14ac:dyDescent="0.25">
      <c r="A244" s="5"/>
      <c r="B244" s="115"/>
      <c r="C244" s="116"/>
      <c r="D244" s="117"/>
      <c r="E244" s="118"/>
      <c r="F244" s="118"/>
      <c r="G244" s="119"/>
      <c r="H244" s="120"/>
      <c r="I244" s="120"/>
      <c r="J244" s="121"/>
      <c r="K244" s="5"/>
      <c r="L244" s="133" t="str">
        <f t="shared" si="27"/>
        <v/>
      </c>
      <c r="M244" s="5"/>
      <c r="N244" s="23" t="str">
        <f>IF($L244="", "", COUNTIF($L$11:$L$2510, "&gt;"&amp;$L244)+1+COUNTIF($L$11:$L244, $L244)-1)</f>
        <v/>
      </c>
      <c r="O244" s="5"/>
      <c r="R244" s="23" t="str">
        <f t="shared" si="28"/>
        <v/>
      </c>
      <c r="T244" s="20" t="str">
        <f t="shared" si="29"/>
        <v/>
      </c>
      <c r="X244" s="23" t="str">
        <f t="shared" si="30"/>
        <v/>
      </c>
      <c r="Z244" s="59" t="str">
        <f t="shared" si="31"/>
        <v/>
      </c>
      <c r="AA244" s="60" t="str">
        <f>IF($B244="", "", IF(COUNTIF('Intro &amp; Setup'!$AY$23:$AY$38, $B244)&gt;0, "BH", TEXT($B244, "ddd")))</f>
        <v/>
      </c>
      <c r="AB244" s="61" t="str">
        <f t="shared" si="32"/>
        <v/>
      </c>
      <c r="AD244" s="23" t="str">
        <f t="shared" si="33"/>
        <v/>
      </c>
      <c r="AE244" s="23" t="str">
        <f t="shared" si="34"/>
        <v/>
      </c>
      <c r="AG244" s="23" t="str">
        <f t="shared" si="35"/>
        <v/>
      </c>
    </row>
    <row r="245" spans="1:33" x14ac:dyDescent="0.25">
      <c r="A245" s="5"/>
      <c r="B245" s="115"/>
      <c r="C245" s="116"/>
      <c r="D245" s="117"/>
      <c r="E245" s="118"/>
      <c r="F245" s="118"/>
      <c r="G245" s="119"/>
      <c r="H245" s="120"/>
      <c r="I245" s="120"/>
      <c r="J245" s="121"/>
      <c r="K245" s="5"/>
      <c r="L245" s="133" t="str">
        <f t="shared" si="27"/>
        <v/>
      </c>
      <c r="M245" s="5"/>
      <c r="N245" s="23" t="str">
        <f>IF($L245="", "", COUNTIF($L$11:$L$2510, "&gt;"&amp;$L245)+1+COUNTIF($L$11:$L245, $L245)-1)</f>
        <v/>
      </c>
      <c r="O245" s="5"/>
      <c r="R245" s="23" t="str">
        <f t="shared" si="28"/>
        <v/>
      </c>
      <c r="T245" s="20" t="str">
        <f t="shared" si="29"/>
        <v/>
      </c>
      <c r="X245" s="23" t="str">
        <f t="shared" si="30"/>
        <v/>
      </c>
      <c r="Z245" s="59" t="str">
        <f t="shared" si="31"/>
        <v/>
      </c>
      <c r="AA245" s="60" t="str">
        <f>IF($B245="", "", IF(COUNTIF('Intro &amp; Setup'!$AY$23:$AY$38, $B245)&gt;0, "BH", TEXT($B245, "ddd")))</f>
        <v/>
      </c>
      <c r="AB245" s="61" t="str">
        <f t="shared" si="32"/>
        <v/>
      </c>
      <c r="AD245" s="23" t="str">
        <f t="shared" si="33"/>
        <v/>
      </c>
      <c r="AE245" s="23" t="str">
        <f t="shared" si="34"/>
        <v/>
      </c>
      <c r="AG245" s="23" t="str">
        <f t="shared" si="35"/>
        <v/>
      </c>
    </row>
    <row r="246" spans="1:33" x14ac:dyDescent="0.25">
      <c r="A246" s="5"/>
      <c r="B246" s="115"/>
      <c r="C246" s="116"/>
      <c r="D246" s="117"/>
      <c r="E246" s="118"/>
      <c r="F246" s="118"/>
      <c r="G246" s="119"/>
      <c r="H246" s="120"/>
      <c r="I246" s="120"/>
      <c r="J246" s="121"/>
      <c r="K246" s="5"/>
      <c r="L246" s="133" t="str">
        <f t="shared" si="27"/>
        <v/>
      </c>
      <c r="M246" s="5"/>
      <c r="N246" s="23" t="str">
        <f>IF($L246="", "", COUNTIF($L$11:$L$2510, "&gt;"&amp;$L246)+1+COUNTIF($L$11:$L246, $L246)-1)</f>
        <v/>
      </c>
      <c r="O246" s="5"/>
      <c r="R246" s="23" t="str">
        <f t="shared" si="28"/>
        <v/>
      </c>
      <c r="T246" s="20" t="str">
        <f t="shared" si="29"/>
        <v/>
      </c>
      <c r="X246" s="23" t="str">
        <f t="shared" si="30"/>
        <v/>
      </c>
      <c r="Z246" s="59" t="str">
        <f t="shared" si="31"/>
        <v/>
      </c>
      <c r="AA246" s="60" t="str">
        <f>IF($B246="", "", IF(COUNTIF('Intro &amp; Setup'!$AY$23:$AY$38, $B246)&gt;0, "BH", TEXT($B246, "ddd")))</f>
        <v/>
      </c>
      <c r="AB246" s="61" t="str">
        <f t="shared" si="32"/>
        <v/>
      </c>
      <c r="AD246" s="23" t="str">
        <f t="shared" si="33"/>
        <v/>
      </c>
      <c r="AE246" s="23" t="str">
        <f t="shared" si="34"/>
        <v/>
      </c>
      <c r="AG246" s="23" t="str">
        <f t="shared" si="35"/>
        <v/>
      </c>
    </row>
    <row r="247" spans="1:33" x14ac:dyDescent="0.25">
      <c r="A247" s="5"/>
      <c r="B247" s="115"/>
      <c r="C247" s="116"/>
      <c r="D247" s="117"/>
      <c r="E247" s="118"/>
      <c r="F247" s="118"/>
      <c r="G247" s="119"/>
      <c r="H247" s="120"/>
      <c r="I247" s="120"/>
      <c r="J247" s="121"/>
      <c r="K247" s="5"/>
      <c r="L247" s="133" t="str">
        <f t="shared" si="27"/>
        <v/>
      </c>
      <c r="M247" s="5"/>
      <c r="N247" s="23" t="str">
        <f>IF($L247="", "", COUNTIF($L$11:$L$2510, "&gt;"&amp;$L247)+1+COUNTIF($L$11:$L247, $L247)-1)</f>
        <v/>
      </c>
      <c r="O247" s="5"/>
      <c r="R247" s="23" t="str">
        <f t="shared" si="28"/>
        <v/>
      </c>
      <c r="T247" s="20" t="str">
        <f t="shared" si="29"/>
        <v/>
      </c>
      <c r="X247" s="23" t="str">
        <f t="shared" si="30"/>
        <v/>
      </c>
      <c r="Z247" s="59" t="str">
        <f t="shared" si="31"/>
        <v/>
      </c>
      <c r="AA247" s="60" t="str">
        <f>IF($B247="", "", IF(COUNTIF('Intro &amp; Setup'!$AY$23:$AY$38, $B247)&gt;0, "BH", TEXT($B247, "ddd")))</f>
        <v/>
      </c>
      <c r="AB247" s="61" t="str">
        <f t="shared" si="32"/>
        <v/>
      </c>
      <c r="AD247" s="23" t="str">
        <f t="shared" si="33"/>
        <v/>
      </c>
      <c r="AE247" s="23" t="str">
        <f t="shared" si="34"/>
        <v/>
      </c>
      <c r="AG247" s="23" t="str">
        <f t="shared" si="35"/>
        <v/>
      </c>
    </row>
    <row r="248" spans="1:33" x14ac:dyDescent="0.25">
      <c r="A248" s="5"/>
      <c r="B248" s="115"/>
      <c r="C248" s="116"/>
      <c r="D248" s="117"/>
      <c r="E248" s="118"/>
      <c r="F248" s="118"/>
      <c r="G248" s="119"/>
      <c r="H248" s="120"/>
      <c r="I248" s="120"/>
      <c r="J248" s="121"/>
      <c r="K248" s="5"/>
      <c r="L248" s="133" t="str">
        <f t="shared" si="27"/>
        <v/>
      </c>
      <c r="M248" s="5"/>
      <c r="N248" s="23" t="str">
        <f>IF($L248="", "", COUNTIF($L$11:$L$2510, "&gt;"&amp;$L248)+1+COUNTIF($L$11:$L248, $L248)-1)</f>
        <v/>
      </c>
      <c r="O248" s="5"/>
      <c r="R248" s="23" t="str">
        <f t="shared" si="28"/>
        <v/>
      </c>
      <c r="T248" s="20" t="str">
        <f t="shared" si="29"/>
        <v/>
      </c>
      <c r="X248" s="23" t="str">
        <f t="shared" si="30"/>
        <v/>
      </c>
      <c r="Z248" s="59" t="str">
        <f t="shared" si="31"/>
        <v/>
      </c>
      <c r="AA248" s="60" t="str">
        <f>IF($B248="", "", IF(COUNTIF('Intro &amp; Setup'!$AY$23:$AY$38, $B248)&gt;0, "BH", TEXT($B248, "ddd")))</f>
        <v/>
      </c>
      <c r="AB248" s="61" t="str">
        <f t="shared" si="32"/>
        <v/>
      </c>
      <c r="AD248" s="23" t="str">
        <f t="shared" si="33"/>
        <v/>
      </c>
      <c r="AE248" s="23" t="str">
        <f t="shared" si="34"/>
        <v/>
      </c>
      <c r="AG248" s="23" t="str">
        <f t="shared" si="35"/>
        <v/>
      </c>
    </row>
    <row r="249" spans="1:33" x14ac:dyDescent="0.25">
      <c r="A249" s="5"/>
      <c r="B249" s="115"/>
      <c r="C249" s="116"/>
      <c r="D249" s="117"/>
      <c r="E249" s="118"/>
      <c r="F249" s="118"/>
      <c r="G249" s="119"/>
      <c r="H249" s="120"/>
      <c r="I249" s="120"/>
      <c r="J249" s="121"/>
      <c r="K249" s="5"/>
      <c r="L249" s="133" t="str">
        <f t="shared" si="27"/>
        <v/>
      </c>
      <c r="M249" s="5"/>
      <c r="N249" s="23" t="str">
        <f>IF($L249="", "", COUNTIF($L$11:$L$2510, "&gt;"&amp;$L249)+1+COUNTIF($L$11:$L249, $L249)-1)</f>
        <v/>
      </c>
      <c r="O249" s="5"/>
      <c r="R249" s="23" t="str">
        <f t="shared" si="28"/>
        <v/>
      </c>
      <c r="T249" s="20" t="str">
        <f t="shared" si="29"/>
        <v/>
      </c>
      <c r="X249" s="23" t="str">
        <f t="shared" si="30"/>
        <v/>
      </c>
      <c r="Z249" s="59" t="str">
        <f t="shared" si="31"/>
        <v/>
      </c>
      <c r="AA249" s="60" t="str">
        <f>IF($B249="", "", IF(COUNTIF('Intro &amp; Setup'!$AY$23:$AY$38, $B249)&gt;0, "BH", TEXT($B249, "ddd")))</f>
        <v/>
      </c>
      <c r="AB249" s="61" t="str">
        <f t="shared" si="32"/>
        <v/>
      </c>
      <c r="AD249" s="23" t="str">
        <f t="shared" si="33"/>
        <v/>
      </c>
      <c r="AE249" s="23" t="str">
        <f t="shared" si="34"/>
        <v/>
      </c>
      <c r="AG249" s="23" t="str">
        <f t="shared" si="35"/>
        <v/>
      </c>
    </row>
    <row r="250" spans="1:33" x14ac:dyDescent="0.25">
      <c r="A250" s="5"/>
      <c r="B250" s="115"/>
      <c r="C250" s="116"/>
      <c r="D250" s="117"/>
      <c r="E250" s="118"/>
      <c r="F250" s="118"/>
      <c r="G250" s="119"/>
      <c r="H250" s="120"/>
      <c r="I250" s="120"/>
      <c r="J250" s="121"/>
      <c r="K250" s="5"/>
      <c r="L250" s="133" t="str">
        <f t="shared" si="27"/>
        <v/>
      </c>
      <c r="M250" s="5"/>
      <c r="N250" s="23" t="str">
        <f>IF($L250="", "", COUNTIF($L$11:$L$2510, "&gt;"&amp;$L250)+1+COUNTIF($L$11:$L250, $L250)-1)</f>
        <v/>
      </c>
      <c r="O250" s="5"/>
      <c r="R250" s="23" t="str">
        <f t="shared" si="28"/>
        <v/>
      </c>
      <c r="T250" s="20" t="str">
        <f t="shared" si="29"/>
        <v/>
      </c>
      <c r="X250" s="23" t="str">
        <f t="shared" si="30"/>
        <v/>
      </c>
      <c r="Z250" s="59" t="str">
        <f t="shared" si="31"/>
        <v/>
      </c>
      <c r="AA250" s="60" t="str">
        <f>IF($B250="", "", IF(COUNTIF('Intro &amp; Setup'!$AY$23:$AY$38, $B250)&gt;0, "BH", TEXT($B250, "ddd")))</f>
        <v/>
      </c>
      <c r="AB250" s="61" t="str">
        <f t="shared" si="32"/>
        <v/>
      </c>
      <c r="AD250" s="23" t="str">
        <f t="shared" si="33"/>
        <v/>
      </c>
      <c r="AE250" s="23" t="str">
        <f t="shared" si="34"/>
        <v/>
      </c>
      <c r="AG250" s="23" t="str">
        <f t="shared" si="35"/>
        <v/>
      </c>
    </row>
    <row r="251" spans="1:33" x14ac:dyDescent="0.25">
      <c r="A251" s="5"/>
      <c r="B251" s="115"/>
      <c r="C251" s="116"/>
      <c r="D251" s="117"/>
      <c r="E251" s="118"/>
      <c r="F251" s="118"/>
      <c r="G251" s="119"/>
      <c r="H251" s="120"/>
      <c r="I251" s="120"/>
      <c r="J251" s="121"/>
      <c r="K251" s="5"/>
      <c r="L251" s="133" t="str">
        <f t="shared" si="27"/>
        <v/>
      </c>
      <c r="M251" s="5"/>
      <c r="N251" s="23" t="str">
        <f>IF($L251="", "", COUNTIF($L$11:$L$2510, "&gt;"&amp;$L251)+1+COUNTIF($L$11:$L251, $L251)-1)</f>
        <v/>
      </c>
      <c r="O251" s="5"/>
      <c r="R251" s="23" t="str">
        <f t="shared" si="28"/>
        <v/>
      </c>
      <c r="T251" s="20" t="str">
        <f t="shared" si="29"/>
        <v/>
      </c>
      <c r="X251" s="23" t="str">
        <f t="shared" si="30"/>
        <v/>
      </c>
      <c r="Z251" s="59" t="str">
        <f t="shared" si="31"/>
        <v/>
      </c>
      <c r="AA251" s="60" t="str">
        <f>IF($B251="", "", IF(COUNTIF('Intro &amp; Setup'!$AY$23:$AY$38, $B251)&gt;0, "BH", TEXT($B251, "ddd")))</f>
        <v/>
      </c>
      <c r="AB251" s="61" t="str">
        <f t="shared" si="32"/>
        <v/>
      </c>
      <c r="AD251" s="23" t="str">
        <f t="shared" si="33"/>
        <v/>
      </c>
      <c r="AE251" s="23" t="str">
        <f t="shared" si="34"/>
        <v/>
      </c>
      <c r="AG251" s="23" t="str">
        <f t="shared" si="35"/>
        <v/>
      </c>
    </row>
    <row r="252" spans="1:33" x14ac:dyDescent="0.25">
      <c r="A252" s="5"/>
      <c r="B252" s="115"/>
      <c r="C252" s="116"/>
      <c r="D252" s="117"/>
      <c r="E252" s="118"/>
      <c r="F252" s="118"/>
      <c r="G252" s="119"/>
      <c r="H252" s="120"/>
      <c r="I252" s="120"/>
      <c r="J252" s="121"/>
      <c r="K252" s="5"/>
      <c r="L252" s="133" t="str">
        <f t="shared" si="27"/>
        <v/>
      </c>
      <c r="M252" s="5"/>
      <c r="N252" s="23" t="str">
        <f>IF($L252="", "", COUNTIF($L$11:$L$2510, "&gt;"&amp;$L252)+1+COUNTIF($L$11:$L252, $L252)-1)</f>
        <v/>
      </c>
      <c r="O252" s="5"/>
      <c r="R252" s="23" t="str">
        <f t="shared" si="28"/>
        <v/>
      </c>
      <c r="T252" s="20" t="str">
        <f t="shared" si="29"/>
        <v/>
      </c>
      <c r="X252" s="23" t="str">
        <f t="shared" si="30"/>
        <v/>
      </c>
      <c r="Z252" s="59" t="str">
        <f t="shared" si="31"/>
        <v/>
      </c>
      <c r="AA252" s="60" t="str">
        <f>IF($B252="", "", IF(COUNTIF('Intro &amp; Setup'!$AY$23:$AY$38, $B252)&gt;0, "BH", TEXT($B252, "ddd")))</f>
        <v/>
      </c>
      <c r="AB252" s="61" t="str">
        <f t="shared" si="32"/>
        <v/>
      </c>
      <c r="AD252" s="23" t="str">
        <f t="shared" si="33"/>
        <v/>
      </c>
      <c r="AE252" s="23" t="str">
        <f t="shared" si="34"/>
        <v/>
      </c>
      <c r="AG252" s="23" t="str">
        <f t="shared" si="35"/>
        <v/>
      </c>
    </row>
    <row r="253" spans="1:33" x14ac:dyDescent="0.25">
      <c r="A253" s="5"/>
      <c r="B253" s="115"/>
      <c r="C253" s="116"/>
      <c r="D253" s="117"/>
      <c r="E253" s="118"/>
      <c r="F253" s="118"/>
      <c r="G253" s="119"/>
      <c r="H253" s="120"/>
      <c r="I253" s="120"/>
      <c r="J253" s="121"/>
      <c r="K253" s="5"/>
      <c r="L253" s="133" t="str">
        <f t="shared" si="27"/>
        <v/>
      </c>
      <c r="M253" s="5"/>
      <c r="N253" s="23" t="str">
        <f>IF($L253="", "", COUNTIF($L$11:$L$2510, "&gt;"&amp;$L253)+1+COUNTIF($L$11:$L253, $L253)-1)</f>
        <v/>
      </c>
      <c r="O253" s="5"/>
      <c r="R253" s="23" t="str">
        <f t="shared" si="28"/>
        <v/>
      </c>
      <c r="T253" s="20" t="str">
        <f t="shared" si="29"/>
        <v/>
      </c>
      <c r="X253" s="23" t="str">
        <f t="shared" si="30"/>
        <v/>
      </c>
      <c r="Z253" s="59" t="str">
        <f t="shared" si="31"/>
        <v/>
      </c>
      <c r="AA253" s="60" t="str">
        <f>IF($B253="", "", IF(COUNTIF('Intro &amp; Setup'!$AY$23:$AY$38, $B253)&gt;0, "BH", TEXT($B253, "ddd")))</f>
        <v/>
      </c>
      <c r="AB253" s="61" t="str">
        <f t="shared" si="32"/>
        <v/>
      </c>
      <c r="AD253" s="23" t="str">
        <f t="shared" si="33"/>
        <v/>
      </c>
      <c r="AE253" s="23" t="str">
        <f t="shared" si="34"/>
        <v/>
      </c>
      <c r="AG253" s="23" t="str">
        <f t="shared" si="35"/>
        <v/>
      </c>
    </row>
    <row r="254" spans="1:33" x14ac:dyDescent="0.25">
      <c r="A254" s="5"/>
      <c r="B254" s="115"/>
      <c r="C254" s="116"/>
      <c r="D254" s="117"/>
      <c r="E254" s="118"/>
      <c r="F254" s="118"/>
      <c r="G254" s="119"/>
      <c r="H254" s="120"/>
      <c r="I254" s="120"/>
      <c r="J254" s="121"/>
      <c r="K254" s="5"/>
      <c r="L254" s="133" t="str">
        <f t="shared" si="27"/>
        <v/>
      </c>
      <c r="M254" s="5"/>
      <c r="N254" s="23" t="str">
        <f>IF($L254="", "", COUNTIF($L$11:$L$2510, "&gt;"&amp;$L254)+1+COUNTIF($L$11:$L254, $L254)-1)</f>
        <v/>
      </c>
      <c r="O254" s="5"/>
      <c r="R254" s="23" t="str">
        <f t="shared" si="28"/>
        <v/>
      </c>
      <c r="T254" s="20" t="str">
        <f t="shared" si="29"/>
        <v/>
      </c>
      <c r="X254" s="23" t="str">
        <f t="shared" si="30"/>
        <v/>
      </c>
      <c r="Z254" s="59" t="str">
        <f t="shared" si="31"/>
        <v/>
      </c>
      <c r="AA254" s="60" t="str">
        <f>IF($B254="", "", IF(COUNTIF('Intro &amp; Setup'!$AY$23:$AY$38, $B254)&gt;0, "BH", TEXT($B254, "ddd")))</f>
        <v/>
      </c>
      <c r="AB254" s="61" t="str">
        <f t="shared" si="32"/>
        <v/>
      </c>
      <c r="AD254" s="23" t="str">
        <f t="shared" si="33"/>
        <v/>
      </c>
      <c r="AE254" s="23" t="str">
        <f t="shared" si="34"/>
        <v/>
      </c>
      <c r="AG254" s="23" t="str">
        <f t="shared" si="35"/>
        <v/>
      </c>
    </row>
    <row r="255" spans="1:33" x14ac:dyDescent="0.25">
      <c r="A255" s="5"/>
      <c r="B255" s="115"/>
      <c r="C255" s="116"/>
      <c r="D255" s="117"/>
      <c r="E255" s="118"/>
      <c r="F255" s="118"/>
      <c r="G255" s="119"/>
      <c r="H255" s="120"/>
      <c r="I255" s="120"/>
      <c r="J255" s="121"/>
      <c r="K255" s="5"/>
      <c r="L255" s="133" t="str">
        <f t="shared" si="27"/>
        <v/>
      </c>
      <c r="M255" s="5"/>
      <c r="N255" s="23" t="str">
        <f>IF($L255="", "", COUNTIF($L$11:$L$2510, "&gt;"&amp;$L255)+1+COUNTIF($L$11:$L255, $L255)-1)</f>
        <v/>
      </c>
      <c r="O255" s="5"/>
      <c r="R255" s="23" t="str">
        <f t="shared" si="28"/>
        <v/>
      </c>
      <c r="T255" s="20" t="str">
        <f t="shared" si="29"/>
        <v/>
      </c>
      <c r="X255" s="23" t="str">
        <f t="shared" si="30"/>
        <v/>
      </c>
      <c r="Z255" s="59" t="str">
        <f t="shared" si="31"/>
        <v/>
      </c>
      <c r="AA255" s="60" t="str">
        <f>IF($B255="", "", IF(COUNTIF('Intro &amp; Setup'!$AY$23:$AY$38, $B255)&gt;0, "BH", TEXT($B255, "ddd")))</f>
        <v/>
      </c>
      <c r="AB255" s="61" t="str">
        <f t="shared" si="32"/>
        <v/>
      </c>
      <c r="AD255" s="23" t="str">
        <f t="shared" si="33"/>
        <v/>
      </c>
      <c r="AE255" s="23" t="str">
        <f t="shared" si="34"/>
        <v/>
      </c>
      <c r="AG255" s="23" t="str">
        <f t="shared" si="35"/>
        <v/>
      </c>
    </row>
    <row r="256" spans="1:33" x14ac:dyDescent="0.25">
      <c r="A256" s="5"/>
      <c r="B256" s="115"/>
      <c r="C256" s="116"/>
      <c r="D256" s="117"/>
      <c r="E256" s="118"/>
      <c r="F256" s="118"/>
      <c r="G256" s="119"/>
      <c r="H256" s="120"/>
      <c r="I256" s="120"/>
      <c r="J256" s="121"/>
      <c r="K256" s="5"/>
      <c r="L256" s="133" t="str">
        <f t="shared" si="27"/>
        <v/>
      </c>
      <c r="M256" s="5"/>
      <c r="N256" s="23" t="str">
        <f>IF($L256="", "", COUNTIF($L$11:$L$2510, "&gt;"&amp;$L256)+1+COUNTIF($L$11:$L256, $L256)-1)</f>
        <v/>
      </c>
      <c r="O256" s="5"/>
      <c r="R256" s="23" t="str">
        <f t="shared" si="28"/>
        <v/>
      </c>
      <c r="T256" s="20" t="str">
        <f t="shared" si="29"/>
        <v/>
      </c>
      <c r="X256" s="23" t="str">
        <f t="shared" si="30"/>
        <v/>
      </c>
      <c r="Z256" s="59" t="str">
        <f t="shared" si="31"/>
        <v/>
      </c>
      <c r="AA256" s="60" t="str">
        <f>IF($B256="", "", IF(COUNTIF('Intro &amp; Setup'!$AY$23:$AY$38, $B256)&gt;0, "BH", TEXT($B256, "ddd")))</f>
        <v/>
      </c>
      <c r="AB256" s="61" t="str">
        <f t="shared" si="32"/>
        <v/>
      </c>
      <c r="AD256" s="23" t="str">
        <f t="shared" si="33"/>
        <v/>
      </c>
      <c r="AE256" s="23" t="str">
        <f t="shared" si="34"/>
        <v/>
      </c>
      <c r="AG256" s="23" t="str">
        <f t="shared" si="35"/>
        <v/>
      </c>
    </row>
    <row r="257" spans="1:33" x14ac:dyDescent="0.25">
      <c r="A257" s="5"/>
      <c r="B257" s="115"/>
      <c r="C257" s="116"/>
      <c r="D257" s="117"/>
      <c r="E257" s="118"/>
      <c r="F257" s="118"/>
      <c r="G257" s="119"/>
      <c r="H257" s="120"/>
      <c r="I257" s="120"/>
      <c r="J257" s="121"/>
      <c r="K257" s="5"/>
      <c r="L257" s="133" t="str">
        <f t="shared" si="27"/>
        <v/>
      </c>
      <c r="M257" s="5"/>
      <c r="N257" s="23" t="str">
        <f>IF($L257="", "", COUNTIF($L$11:$L$2510, "&gt;"&amp;$L257)+1+COUNTIF($L$11:$L257, $L257)-1)</f>
        <v/>
      </c>
      <c r="O257" s="5"/>
      <c r="R257" s="23" t="str">
        <f t="shared" si="28"/>
        <v/>
      </c>
      <c r="T257" s="20" t="str">
        <f t="shared" si="29"/>
        <v/>
      </c>
      <c r="X257" s="23" t="str">
        <f t="shared" si="30"/>
        <v/>
      </c>
      <c r="Z257" s="59" t="str">
        <f t="shared" si="31"/>
        <v/>
      </c>
      <c r="AA257" s="60" t="str">
        <f>IF($B257="", "", IF(COUNTIF('Intro &amp; Setup'!$AY$23:$AY$38, $B257)&gt;0, "BH", TEXT($B257, "ddd")))</f>
        <v/>
      </c>
      <c r="AB257" s="61" t="str">
        <f t="shared" si="32"/>
        <v/>
      </c>
      <c r="AD257" s="23" t="str">
        <f t="shared" si="33"/>
        <v/>
      </c>
      <c r="AE257" s="23" t="str">
        <f t="shared" si="34"/>
        <v/>
      </c>
      <c r="AG257" s="23" t="str">
        <f t="shared" si="35"/>
        <v/>
      </c>
    </row>
    <row r="258" spans="1:33" x14ac:dyDescent="0.25">
      <c r="A258" s="5"/>
      <c r="B258" s="115"/>
      <c r="C258" s="116"/>
      <c r="D258" s="117"/>
      <c r="E258" s="118"/>
      <c r="F258" s="118"/>
      <c r="G258" s="119"/>
      <c r="H258" s="120"/>
      <c r="I258" s="120"/>
      <c r="J258" s="121"/>
      <c r="K258" s="5"/>
      <c r="L258" s="133" t="str">
        <f t="shared" si="27"/>
        <v/>
      </c>
      <c r="M258" s="5"/>
      <c r="N258" s="23" t="str">
        <f>IF($L258="", "", COUNTIF($L$11:$L$2510, "&gt;"&amp;$L258)+1+COUNTIF($L$11:$L258, $L258)-1)</f>
        <v/>
      </c>
      <c r="O258" s="5"/>
      <c r="R258" s="23" t="str">
        <f t="shared" si="28"/>
        <v/>
      </c>
      <c r="T258" s="20" t="str">
        <f t="shared" si="29"/>
        <v/>
      </c>
      <c r="X258" s="23" t="str">
        <f t="shared" si="30"/>
        <v/>
      </c>
      <c r="Z258" s="59" t="str">
        <f t="shared" si="31"/>
        <v/>
      </c>
      <c r="AA258" s="60" t="str">
        <f>IF($B258="", "", IF(COUNTIF('Intro &amp; Setup'!$AY$23:$AY$38, $B258)&gt;0, "BH", TEXT($B258, "ddd")))</f>
        <v/>
      </c>
      <c r="AB258" s="61" t="str">
        <f t="shared" si="32"/>
        <v/>
      </c>
      <c r="AD258" s="23" t="str">
        <f t="shared" si="33"/>
        <v/>
      </c>
      <c r="AE258" s="23" t="str">
        <f t="shared" si="34"/>
        <v/>
      </c>
      <c r="AG258" s="23" t="str">
        <f t="shared" si="35"/>
        <v/>
      </c>
    </row>
    <row r="259" spans="1:33" x14ac:dyDescent="0.25">
      <c r="A259" s="5"/>
      <c r="B259" s="115"/>
      <c r="C259" s="116"/>
      <c r="D259" s="117"/>
      <c r="E259" s="118"/>
      <c r="F259" s="118"/>
      <c r="G259" s="119"/>
      <c r="H259" s="120"/>
      <c r="I259" s="120"/>
      <c r="J259" s="121"/>
      <c r="K259" s="5"/>
      <c r="L259" s="133" t="str">
        <f t="shared" si="27"/>
        <v/>
      </c>
      <c r="M259" s="5"/>
      <c r="N259" s="23" t="str">
        <f>IF($L259="", "", COUNTIF($L$11:$L$2510, "&gt;"&amp;$L259)+1+COUNTIF($L$11:$L259, $L259)-1)</f>
        <v/>
      </c>
      <c r="O259" s="5"/>
      <c r="R259" s="23" t="str">
        <f t="shared" si="28"/>
        <v/>
      </c>
      <c r="T259" s="20" t="str">
        <f t="shared" si="29"/>
        <v/>
      </c>
      <c r="X259" s="23" t="str">
        <f t="shared" si="30"/>
        <v/>
      </c>
      <c r="Z259" s="59" t="str">
        <f t="shared" si="31"/>
        <v/>
      </c>
      <c r="AA259" s="60" t="str">
        <f>IF($B259="", "", IF(COUNTIF('Intro &amp; Setup'!$AY$23:$AY$38, $B259)&gt;0, "BH", TEXT($B259, "ddd")))</f>
        <v/>
      </c>
      <c r="AB259" s="61" t="str">
        <f t="shared" si="32"/>
        <v/>
      </c>
      <c r="AD259" s="23" t="str">
        <f t="shared" si="33"/>
        <v/>
      </c>
      <c r="AE259" s="23" t="str">
        <f t="shared" si="34"/>
        <v/>
      </c>
      <c r="AG259" s="23" t="str">
        <f t="shared" si="35"/>
        <v/>
      </c>
    </row>
    <row r="260" spans="1:33" x14ac:dyDescent="0.25">
      <c r="A260" s="5"/>
      <c r="B260" s="115"/>
      <c r="C260" s="116"/>
      <c r="D260" s="117"/>
      <c r="E260" s="118"/>
      <c r="F260" s="118"/>
      <c r="G260" s="119"/>
      <c r="H260" s="120"/>
      <c r="I260" s="120"/>
      <c r="J260" s="121"/>
      <c r="K260" s="5"/>
      <c r="L260" s="133" t="str">
        <f t="shared" si="27"/>
        <v/>
      </c>
      <c r="M260" s="5"/>
      <c r="N260" s="23" t="str">
        <f>IF($L260="", "", COUNTIF($L$11:$L$2510, "&gt;"&amp;$L260)+1+COUNTIF($L$11:$L260, $L260)-1)</f>
        <v/>
      </c>
      <c r="O260" s="5"/>
      <c r="R260" s="23" t="str">
        <f t="shared" si="28"/>
        <v/>
      </c>
      <c r="T260" s="20" t="str">
        <f t="shared" si="29"/>
        <v/>
      </c>
      <c r="X260" s="23" t="str">
        <f t="shared" si="30"/>
        <v/>
      </c>
      <c r="Z260" s="59" t="str">
        <f t="shared" si="31"/>
        <v/>
      </c>
      <c r="AA260" s="60" t="str">
        <f>IF($B260="", "", IF(COUNTIF('Intro &amp; Setup'!$AY$23:$AY$38, $B260)&gt;0, "BH", TEXT($B260, "ddd")))</f>
        <v/>
      </c>
      <c r="AB260" s="61" t="str">
        <f t="shared" si="32"/>
        <v/>
      </c>
      <c r="AD260" s="23" t="str">
        <f t="shared" si="33"/>
        <v/>
      </c>
      <c r="AE260" s="23" t="str">
        <f t="shared" si="34"/>
        <v/>
      </c>
      <c r="AG260" s="23" t="str">
        <f t="shared" si="35"/>
        <v/>
      </c>
    </row>
    <row r="261" spans="1:33" x14ac:dyDescent="0.25">
      <c r="A261" s="5"/>
      <c r="B261" s="115"/>
      <c r="C261" s="116"/>
      <c r="D261" s="117"/>
      <c r="E261" s="118"/>
      <c r="F261" s="118"/>
      <c r="G261" s="119"/>
      <c r="H261" s="120"/>
      <c r="I261" s="120"/>
      <c r="J261" s="121"/>
      <c r="K261" s="5"/>
      <c r="L261" s="133" t="str">
        <f t="shared" si="27"/>
        <v/>
      </c>
      <c r="M261" s="5"/>
      <c r="N261" s="23" t="str">
        <f>IF($L261="", "", COUNTIF($L$11:$L$2510, "&gt;"&amp;$L261)+1+COUNTIF($L$11:$L261, $L261)-1)</f>
        <v/>
      </c>
      <c r="O261" s="5"/>
      <c r="R261" s="23" t="str">
        <f t="shared" si="28"/>
        <v/>
      </c>
      <c r="T261" s="20" t="str">
        <f t="shared" si="29"/>
        <v/>
      </c>
      <c r="X261" s="23" t="str">
        <f t="shared" si="30"/>
        <v/>
      </c>
      <c r="Z261" s="59" t="str">
        <f t="shared" si="31"/>
        <v/>
      </c>
      <c r="AA261" s="60" t="str">
        <f>IF($B261="", "", IF(COUNTIF('Intro &amp; Setup'!$AY$23:$AY$38, $B261)&gt;0, "BH", TEXT($B261, "ddd")))</f>
        <v/>
      </c>
      <c r="AB261" s="61" t="str">
        <f t="shared" si="32"/>
        <v/>
      </c>
      <c r="AD261" s="23" t="str">
        <f t="shared" si="33"/>
        <v/>
      </c>
      <c r="AE261" s="23" t="str">
        <f t="shared" si="34"/>
        <v/>
      </c>
      <c r="AG261" s="23" t="str">
        <f t="shared" si="35"/>
        <v/>
      </c>
    </row>
    <row r="262" spans="1:33" x14ac:dyDescent="0.25">
      <c r="A262" s="5"/>
      <c r="B262" s="115"/>
      <c r="C262" s="116"/>
      <c r="D262" s="117"/>
      <c r="E262" s="118"/>
      <c r="F262" s="118"/>
      <c r="G262" s="119"/>
      <c r="H262" s="120"/>
      <c r="I262" s="120"/>
      <c r="J262" s="121"/>
      <c r="K262" s="5"/>
      <c r="L262" s="133" t="str">
        <f t="shared" si="27"/>
        <v/>
      </c>
      <c r="M262" s="5"/>
      <c r="N262" s="23" t="str">
        <f>IF($L262="", "", COUNTIF($L$11:$L$2510, "&gt;"&amp;$L262)+1+COUNTIF($L$11:$L262, $L262)-1)</f>
        <v/>
      </c>
      <c r="O262" s="5"/>
      <c r="R262" s="23" t="str">
        <f t="shared" si="28"/>
        <v/>
      </c>
      <c r="T262" s="20" t="str">
        <f t="shared" si="29"/>
        <v/>
      </c>
      <c r="X262" s="23" t="str">
        <f t="shared" si="30"/>
        <v/>
      </c>
      <c r="Z262" s="59" t="str">
        <f t="shared" si="31"/>
        <v/>
      </c>
      <c r="AA262" s="60" t="str">
        <f>IF($B262="", "", IF(COUNTIF('Intro &amp; Setup'!$AY$23:$AY$38, $B262)&gt;0, "BH", TEXT($B262, "ddd")))</f>
        <v/>
      </c>
      <c r="AB262" s="61" t="str">
        <f t="shared" si="32"/>
        <v/>
      </c>
      <c r="AD262" s="23" t="str">
        <f t="shared" si="33"/>
        <v/>
      </c>
      <c r="AE262" s="23" t="str">
        <f t="shared" si="34"/>
        <v/>
      </c>
      <c r="AG262" s="23" t="str">
        <f t="shared" si="35"/>
        <v/>
      </c>
    </row>
    <row r="263" spans="1:33" x14ac:dyDescent="0.25">
      <c r="A263" s="5"/>
      <c r="B263" s="115"/>
      <c r="C263" s="116"/>
      <c r="D263" s="117"/>
      <c r="E263" s="118"/>
      <c r="F263" s="118"/>
      <c r="G263" s="119"/>
      <c r="H263" s="120"/>
      <c r="I263" s="120"/>
      <c r="J263" s="121"/>
      <c r="K263" s="5"/>
      <c r="L263" s="133" t="str">
        <f t="shared" si="27"/>
        <v/>
      </c>
      <c r="M263" s="5"/>
      <c r="N263" s="23" t="str">
        <f>IF($L263="", "", COUNTIF($L$11:$L$2510, "&gt;"&amp;$L263)+1+COUNTIF($L$11:$L263, $L263)-1)</f>
        <v/>
      </c>
      <c r="O263" s="5"/>
      <c r="R263" s="23" t="str">
        <f t="shared" si="28"/>
        <v/>
      </c>
      <c r="T263" s="20" t="str">
        <f t="shared" si="29"/>
        <v/>
      </c>
      <c r="X263" s="23" t="str">
        <f t="shared" si="30"/>
        <v/>
      </c>
      <c r="Z263" s="59" t="str">
        <f t="shared" si="31"/>
        <v/>
      </c>
      <c r="AA263" s="60" t="str">
        <f>IF($B263="", "", IF(COUNTIF('Intro &amp; Setup'!$AY$23:$AY$38, $B263)&gt;0, "BH", TEXT($B263, "ddd")))</f>
        <v/>
      </c>
      <c r="AB263" s="61" t="str">
        <f t="shared" si="32"/>
        <v/>
      </c>
      <c r="AD263" s="23" t="str">
        <f t="shared" si="33"/>
        <v/>
      </c>
      <c r="AE263" s="23" t="str">
        <f t="shared" si="34"/>
        <v/>
      </c>
      <c r="AG263" s="23" t="str">
        <f t="shared" si="35"/>
        <v/>
      </c>
    </row>
    <row r="264" spans="1:33" x14ac:dyDescent="0.25">
      <c r="A264" s="5"/>
      <c r="B264" s="115"/>
      <c r="C264" s="116"/>
      <c r="D264" s="117"/>
      <c r="E264" s="118"/>
      <c r="F264" s="118"/>
      <c r="G264" s="119"/>
      <c r="H264" s="120"/>
      <c r="I264" s="120"/>
      <c r="J264" s="121"/>
      <c r="K264" s="5"/>
      <c r="L264" s="133" t="str">
        <f t="shared" si="27"/>
        <v/>
      </c>
      <c r="M264" s="5"/>
      <c r="N264" s="23" t="str">
        <f>IF($L264="", "", COUNTIF($L$11:$L$2510, "&gt;"&amp;$L264)+1+COUNTIF($L$11:$L264, $L264)-1)</f>
        <v/>
      </c>
      <c r="O264" s="5"/>
      <c r="R264" s="23" t="str">
        <f t="shared" si="28"/>
        <v/>
      </c>
      <c r="T264" s="20" t="str">
        <f t="shared" si="29"/>
        <v/>
      </c>
      <c r="X264" s="23" t="str">
        <f t="shared" si="30"/>
        <v/>
      </c>
      <c r="Z264" s="59" t="str">
        <f t="shared" si="31"/>
        <v/>
      </c>
      <c r="AA264" s="60" t="str">
        <f>IF($B264="", "", IF(COUNTIF('Intro &amp; Setup'!$AY$23:$AY$38, $B264)&gt;0, "BH", TEXT($B264, "ddd")))</f>
        <v/>
      </c>
      <c r="AB264" s="61" t="str">
        <f t="shared" si="32"/>
        <v/>
      </c>
      <c r="AD264" s="23" t="str">
        <f t="shared" si="33"/>
        <v/>
      </c>
      <c r="AE264" s="23" t="str">
        <f t="shared" si="34"/>
        <v/>
      </c>
      <c r="AG264" s="23" t="str">
        <f t="shared" si="35"/>
        <v/>
      </c>
    </row>
    <row r="265" spans="1:33" x14ac:dyDescent="0.25">
      <c r="A265" s="5"/>
      <c r="B265" s="115"/>
      <c r="C265" s="116"/>
      <c r="D265" s="117"/>
      <c r="E265" s="118"/>
      <c r="F265" s="118"/>
      <c r="G265" s="119"/>
      <c r="H265" s="120"/>
      <c r="I265" s="120"/>
      <c r="J265" s="121"/>
      <c r="K265" s="5"/>
      <c r="L265" s="133" t="str">
        <f t="shared" si="27"/>
        <v/>
      </c>
      <c r="M265" s="5"/>
      <c r="N265" s="23" t="str">
        <f>IF($L265="", "", COUNTIF($L$11:$L$2510, "&gt;"&amp;$L265)+1+COUNTIF($L$11:$L265, $L265)-1)</f>
        <v/>
      </c>
      <c r="O265" s="5"/>
      <c r="R265" s="23" t="str">
        <f t="shared" si="28"/>
        <v/>
      </c>
      <c r="T265" s="20" t="str">
        <f t="shared" si="29"/>
        <v/>
      </c>
      <c r="X265" s="23" t="str">
        <f t="shared" si="30"/>
        <v/>
      </c>
      <c r="Z265" s="59" t="str">
        <f t="shared" si="31"/>
        <v/>
      </c>
      <c r="AA265" s="60" t="str">
        <f>IF($B265="", "", IF(COUNTIF('Intro &amp; Setup'!$AY$23:$AY$38, $B265)&gt;0, "BH", TEXT($B265, "ddd")))</f>
        <v/>
      </c>
      <c r="AB265" s="61" t="str">
        <f t="shared" si="32"/>
        <v/>
      </c>
      <c r="AD265" s="23" t="str">
        <f t="shared" si="33"/>
        <v/>
      </c>
      <c r="AE265" s="23" t="str">
        <f t="shared" si="34"/>
        <v/>
      </c>
      <c r="AG265" s="23" t="str">
        <f t="shared" si="35"/>
        <v/>
      </c>
    </row>
    <row r="266" spans="1:33" x14ac:dyDescent="0.25">
      <c r="A266" s="5"/>
      <c r="B266" s="115"/>
      <c r="C266" s="116"/>
      <c r="D266" s="117"/>
      <c r="E266" s="118"/>
      <c r="F266" s="118"/>
      <c r="G266" s="119"/>
      <c r="H266" s="120"/>
      <c r="I266" s="120"/>
      <c r="J266" s="121"/>
      <c r="K266" s="5"/>
      <c r="L266" s="133" t="str">
        <f t="shared" si="27"/>
        <v/>
      </c>
      <c r="M266" s="5"/>
      <c r="N266" s="23" t="str">
        <f>IF($L266="", "", COUNTIF($L$11:$L$2510, "&gt;"&amp;$L266)+1+COUNTIF($L$11:$L266, $L266)-1)</f>
        <v/>
      </c>
      <c r="O266" s="5"/>
      <c r="R266" s="23" t="str">
        <f t="shared" si="28"/>
        <v/>
      </c>
      <c r="T266" s="20" t="str">
        <f t="shared" si="29"/>
        <v/>
      </c>
      <c r="X266" s="23" t="str">
        <f t="shared" si="30"/>
        <v/>
      </c>
      <c r="Z266" s="59" t="str">
        <f t="shared" si="31"/>
        <v/>
      </c>
      <c r="AA266" s="60" t="str">
        <f>IF($B266="", "", IF(COUNTIF('Intro &amp; Setup'!$AY$23:$AY$38, $B266)&gt;0, "BH", TEXT($B266, "ddd")))</f>
        <v/>
      </c>
      <c r="AB266" s="61" t="str">
        <f t="shared" si="32"/>
        <v/>
      </c>
      <c r="AD266" s="23" t="str">
        <f t="shared" si="33"/>
        <v/>
      </c>
      <c r="AE266" s="23" t="str">
        <f t="shared" si="34"/>
        <v/>
      </c>
      <c r="AG266" s="23" t="str">
        <f t="shared" si="35"/>
        <v/>
      </c>
    </row>
    <row r="267" spans="1:33" x14ac:dyDescent="0.25">
      <c r="A267" s="5"/>
      <c r="B267" s="115"/>
      <c r="C267" s="116"/>
      <c r="D267" s="117"/>
      <c r="E267" s="118"/>
      <c r="F267" s="118"/>
      <c r="G267" s="119"/>
      <c r="H267" s="120"/>
      <c r="I267" s="120"/>
      <c r="J267" s="121"/>
      <c r="K267" s="5"/>
      <c r="L267" s="133" t="str">
        <f t="shared" si="27"/>
        <v/>
      </c>
      <c r="M267" s="5"/>
      <c r="N267" s="23" t="str">
        <f>IF($L267="", "", COUNTIF($L$11:$L$2510, "&gt;"&amp;$L267)+1+COUNTIF($L$11:$L267, $L267)-1)</f>
        <v/>
      </c>
      <c r="O267" s="5"/>
      <c r="R267" s="23" t="str">
        <f t="shared" si="28"/>
        <v/>
      </c>
      <c r="T267" s="20" t="str">
        <f t="shared" si="29"/>
        <v/>
      </c>
      <c r="X267" s="23" t="str">
        <f t="shared" si="30"/>
        <v/>
      </c>
      <c r="Z267" s="59" t="str">
        <f t="shared" si="31"/>
        <v/>
      </c>
      <c r="AA267" s="60" t="str">
        <f>IF($B267="", "", IF(COUNTIF('Intro &amp; Setup'!$AY$23:$AY$38, $B267)&gt;0, "BH", TEXT($B267, "ddd")))</f>
        <v/>
      </c>
      <c r="AB267" s="61" t="str">
        <f t="shared" si="32"/>
        <v/>
      </c>
      <c r="AD267" s="23" t="str">
        <f t="shared" si="33"/>
        <v/>
      </c>
      <c r="AE267" s="23" t="str">
        <f t="shared" si="34"/>
        <v/>
      </c>
      <c r="AG267" s="23" t="str">
        <f t="shared" si="35"/>
        <v/>
      </c>
    </row>
    <row r="268" spans="1:33" x14ac:dyDescent="0.25">
      <c r="A268" s="5"/>
      <c r="B268" s="115"/>
      <c r="C268" s="116"/>
      <c r="D268" s="117"/>
      <c r="E268" s="118"/>
      <c r="F268" s="118"/>
      <c r="G268" s="119"/>
      <c r="H268" s="120"/>
      <c r="I268" s="120"/>
      <c r="J268" s="121"/>
      <c r="K268" s="5"/>
      <c r="L268" s="133" t="str">
        <f t="shared" ref="L268:L331" si="36">IFERROR(($I268+$J268)/$H268, "")</f>
        <v/>
      </c>
      <c r="M268" s="5"/>
      <c r="N268" s="23" t="str">
        <f>IF($L268="", "", COUNTIF($L$11:$L$2510, "&gt;"&amp;$L268)+1+COUNTIF($L$11:$L268, $L268)-1)</f>
        <v/>
      </c>
      <c r="O268" s="5"/>
      <c r="R268" s="23" t="str">
        <f t="shared" ref="R268:R331" si="37">IF($T268="", "", IF(COUNTIF($T$11:$T$2510, $T268)&gt;1, "X", ""))</f>
        <v/>
      </c>
      <c r="T268" s="20" t="str">
        <f t="shared" ref="T268:T331" si="38">IF(AND($B268="", $C268="", $D268=""), "", CONCATENATE(TEXT($B268, "dd mmm yyyy"), " - ", TEXT($C268, "hh:mm"), " - ", $D268))</f>
        <v/>
      </c>
      <c r="X268" s="23" t="str">
        <f t="shared" ref="X268:X331" si="39">IF($E268="", "", IF(COUNTIF($V$11:$V$20, $E268)=0, "X", ""))</f>
        <v/>
      </c>
      <c r="Z268" s="59" t="str">
        <f t="shared" ref="Z268:Z331" si="40">IF($B268="", "", TEXT($B268, "mmm yyyy"))</f>
        <v/>
      </c>
      <c r="AA268" s="60" t="str">
        <f>IF($B268="", "", IF(COUNTIF('Intro &amp; Setup'!$AY$23:$AY$38, $B268)&gt;0, "BH", TEXT($B268, "ddd")))</f>
        <v/>
      </c>
      <c r="AB268" s="61" t="str">
        <f t="shared" ref="AB268:AB331" si="41">IF($C268="", "", REPLACE(TEXT($C268, "hh:mm"), 4, 2, "00"))</f>
        <v/>
      </c>
      <c r="AD268" s="23" t="str">
        <f t="shared" ref="AD268:AD331" si="42">IF(OR($AB268="", $E268=""), "", CONCATENATE($AB268, " - ", $E268))</f>
        <v/>
      </c>
      <c r="AE268" s="23" t="str">
        <f t="shared" ref="AE268:AE331" si="43">IF(OR($AA268="", $E268=""), "", CONCATENATE($AA268, " - ", $E268))</f>
        <v/>
      </c>
      <c r="AG268" s="23" t="str">
        <f t="shared" ref="AG268:AG331" si="44">IF($B268="", "", IF(OR($B268&lt;$Z$2, $B268&gt;$Z$3), "X", ""))</f>
        <v/>
      </c>
    </row>
    <row r="269" spans="1:33" x14ac:dyDescent="0.25">
      <c r="A269" s="5"/>
      <c r="B269" s="115"/>
      <c r="C269" s="116"/>
      <c r="D269" s="117"/>
      <c r="E269" s="118"/>
      <c r="F269" s="118"/>
      <c r="G269" s="119"/>
      <c r="H269" s="120"/>
      <c r="I269" s="120"/>
      <c r="J269" s="121"/>
      <c r="K269" s="5"/>
      <c r="L269" s="133" t="str">
        <f t="shared" si="36"/>
        <v/>
      </c>
      <c r="M269" s="5"/>
      <c r="N269" s="23" t="str">
        <f>IF($L269="", "", COUNTIF($L$11:$L$2510, "&gt;"&amp;$L269)+1+COUNTIF($L$11:$L269, $L269)-1)</f>
        <v/>
      </c>
      <c r="O269" s="5"/>
      <c r="R269" s="23" t="str">
        <f t="shared" si="37"/>
        <v/>
      </c>
      <c r="T269" s="20" t="str">
        <f t="shared" si="38"/>
        <v/>
      </c>
      <c r="X269" s="23" t="str">
        <f t="shared" si="39"/>
        <v/>
      </c>
      <c r="Z269" s="59" t="str">
        <f t="shared" si="40"/>
        <v/>
      </c>
      <c r="AA269" s="60" t="str">
        <f>IF($B269="", "", IF(COUNTIF('Intro &amp; Setup'!$AY$23:$AY$38, $B269)&gt;0, "BH", TEXT($B269, "ddd")))</f>
        <v/>
      </c>
      <c r="AB269" s="61" t="str">
        <f t="shared" si="41"/>
        <v/>
      </c>
      <c r="AD269" s="23" t="str">
        <f t="shared" si="42"/>
        <v/>
      </c>
      <c r="AE269" s="23" t="str">
        <f t="shared" si="43"/>
        <v/>
      </c>
      <c r="AG269" s="23" t="str">
        <f t="shared" si="44"/>
        <v/>
      </c>
    </row>
    <row r="270" spans="1:33" x14ac:dyDescent="0.25">
      <c r="A270" s="5"/>
      <c r="B270" s="115"/>
      <c r="C270" s="116"/>
      <c r="D270" s="117"/>
      <c r="E270" s="118"/>
      <c r="F270" s="118"/>
      <c r="G270" s="119"/>
      <c r="H270" s="120"/>
      <c r="I270" s="120"/>
      <c r="J270" s="121"/>
      <c r="K270" s="5"/>
      <c r="L270" s="133" t="str">
        <f t="shared" si="36"/>
        <v/>
      </c>
      <c r="M270" s="5"/>
      <c r="N270" s="23" t="str">
        <f>IF($L270="", "", COUNTIF($L$11:$L$2510, "&gt;"&amp;$L270)+1+COUNTIF($L$11:$L270, $L270)-1)</f>
        <v/>
      </c>
      <c r="O270" s="5"/>
      <c r="R270" s="23" t="str">
        <f t="shared" si="37"/>
        <v/>
      </c>
      <c r="T270" s="20" t="str">
        <f t="shared" si="38"/>
        <v/>
      </c>
      <c r="X270" s="23" t="str">
        <f t="shared" si="39"/>
        <v/>
      </c>
      <c r="Z270" s="59" t="str">
        <f t="shared" si="40"/>
        <v/>
      </c>
      <c r="AA270" s="60" t="str">
        <f>IF($B270="", "", IF(COUNTIF('Intro &amp; Setup'!$AY$23:$AY$38, $B270)&gt;0, "BH", TEXT($B270, "ddd")))</f>
        <v/>
      </c>
      <c r="AB270" s="61" t="str">
        <f t="shared" si="41"/>
        <v/>
      </c>
      <c r="AD270" s="23" t="str">
        <f t="shared" si="42"/>
        <v/>
      </c>
      <c r="AE270" s="23" t="str">
        <f t="shared" si="43"/>
        <v/>
      </c>
      <c r="AG270" s="23" t="str">
        <f t="shared" si="44"/>
        <v/>
      </c>
    </row>
    <row r="271" spans="1:33" x14ac:dyDescent="0.25">
      <c r="A271" s="5"/>
      <c r="B271" s="115"/>
      <c r="C271" s="116"/>
      <c r="D271" s="117"/>
      <c r="E271" s="118"/>
      <c r="F271" s="118"/>
      <c r="G271" s="119"/>
      <c r="H271" s="120"/>
      <c r="I271" s="120"/>
      <c r="J271" s="121"/>
      <c r="K271" s="5"/>
      <c r="L271" s="133" t="str">
        <f t="shared" si="36"/>
        <v/>
      </c>
      <c r="M271" s="5"/>
      <c r="N271" s="23" t="str">
        <f>IF($L271="", "", COUNTIF($L$11:$L$2510, "&gt;"&amp;$L271)+1+COUNTIF($L$11:$L271, $L271)-1)</f>
        <v/>
      </c>
      <c r="O271" s="5"/>
      <c r="R271" s="23" t="str">
        <f t="shared" si="37"/>
        <v/>
      </c>
      <c r="T271" s="20" t="str">
        <f t="shared" si="38"/>
        <v/>
      </c>
      <c r="X271" s="23" t="str">
        <f t="shared" si="39"/>
        <v/>
      </c>
      <c r="Z271" s="59" t="str">
        <f t="shared" si="40"/>
        <v/>
      </c>
      <c r="AA271" s="60" t="str">
        <f>IF($B271="", "", IF(COUNTIF('Intro &amp; Setup'!$AY$23:$AY$38, $B271)&gt;0, "BH", TEXT($B271, "ddd")))</f>
        <v/>
      </c>
      <c r="AB271" s="61" t="str">
        <f t="shared" si="41"/>
        <v/>
      </c>
      <c r="AD271" s="23" t="str">
        <f t="shared" si="42"/>
        <v/>
      </c>
      <c r="AE271" s="23" t="str">
        <f t="shared" si="43"/>
        <v/>
      </c>
      <c r="AG271" s="23" t="str">
        <f t="shared" si="44"/>
        <v/>
      </c>
    </row>
    <row r="272" spans="1:33" x14ac:dyDescent="0.25">
      <c r="A272" s="5"/>
      <c r="B272" s="115"/>
      <c r="C272" s="116"/>
      <c r="D272" s="117"/>
      <c r="E272" s="118"/>
      <c r="F272" s="118"/>
      <c r="G272" s="119"/>
      <c r="H272" s="120"/>
      <c r="I272" s="120"/>
      <c r="J272" s="121"/>
      <c r="K272" s="5"/>
      <c r="L272" s="133" t="str">
        <f t="shared" si="36"/>
        <v/>
      </c>
      <c r="M272" s="5"/>
      <c r="N272" s="23" t="str">
        <f>IF($L272="", "", COUNTIF($L$11:$L$2510, "&gt;"&amp;$L272)+1+COUNTIF($L$11:$L272, $L272)-1)</f>
        <v/>
      </c>
      <c r="O272" s="5"/>
      <c r="R272" s="23" t="str">
        <f t="shared" si="37"/>
        <v/>
      </c>
      <c r="T272" s="20" t="str">
        <f t="shared" si="38"/>
        <v/>
      </c>
      <c r="X272" s="23" t="str">
        <f t="shared" si="39"/>
        <v/>
      </c>
      <c r="Z272" s="59" t="str">
        <f t="shared" si="40"/>
        <v/>
      </c>
      <c r="AA272" s="60" t="str">
        <f>IF($B272="", "", IF(COUNTIF('Intro &amp; Setup'!$AY$23:$AY$38, $B272)&gt;0, "BH", TEXT($B272, "ddd")))</f>
        <v/>
      </c>
      <c r="AB272" s="61" t="str">
        <f t="shared" si="41"/>
        <v/>
      </c>
      <c r="AD272" s="23" t="str">
        <f t="shared" si="42"/>
        <v/>
      </c>
      <c r="AE272" s="23" t="str">
        <f t="shared" si="43"/>
        <v/>
      </c>
      <c r="AG272" s="23" t="str">
        <f t="shared" si="44"/>
        <v/>
      </c>
    </row>
    <row r="273" spans="1:33" x14ac:dyDescent="0.25">
      <c r="A273" s="5"/>
      <c r="B273" s="115"/>
      <c r="C273" s="116"/>
      <c r="D273" s="117"/>
      <c r="E273" s="118"/>
      <c r="F273" s="118"/>
      <c r="G273" s="119"/>
      <c r="H273" s="120"/>
      <c r="I273" s="120"/>
      <c r="J273" s="121"/>
      <c r="K273" s="5"/>
      <c r="L273" s="133" t="str">
        <f t="shared" si="36"/>
        <v/>
      </c>
      <c r="M273" s="5"/>
      <c r="N273" s="23" t="str">
        <f>IF($L273="", "", COUNTIF($L$11:$L$2510, "&gt;"&amp;$L273)+1+COUNTIF($L$11:$L273, $L273)-1)</f>
        <v/>
      </c>
      <c r="O273" s="5"/>
      <c r="R273" s="23" t="str">
        <f t="shared" si="37"/>
        <v/>
      </c>
      <c r="T273" s="20" t="str">
        <f t="shared" si="38"/>
        <v/>
      </c>
      <c r="X273" s="23" t="str">
        <f t="shared" si="39"/>
        <v/>
      </c>
      <c r="Z273" s="59" t="str">
        <f t="shared" si="40"/>
        <v/>
      </c>
      <c r="AA273" s="60" t="str">
        <f>IF($B273="", "", IF(COUNTIF('Intro &amp; Setup'!$AY$23:$AY$38, $B273)&gt;0, "BH", TEXT($B273, "ddd")))</f>
        <v/>
      </c>
      <c r="AB273" s="61" t="str">
        <f t="shared" si="41"/>
        <v/>
      </c>
      <c r="AD273" s="23" t="str">
        <f t="shared" si="42"/>
        <v/>
      </c>
      <c r="AE273" s="23" t="str">
        <f t="shared" si="43"/>
        <v/>
      </c>
      <c r="AG273" s="23" t="str">
        <f t="shared" si="44"/>
        <v/>
      </c>
    </row>
    <row r="274" spans="1:33" x14ac:dyDescent="0.25">
      <c r="A274" s="5"/>
      <c r="B274" s="115"/>
      <c r="C274" s="116"/>
      <c r="D274" s="117"/>
      <c r="E274" s="118"/>
      <c r="F274" s="118"/>
      <c r="G274" s="119"/>
      <c r="H274" s="120"/>
      <c r="I274" s="120"/>
      <c r="J274" s="121"/>
      <c r="K274" s="5"/>
      <c r="L274" s="133" t="str">
        <f t="shared" si="36"/>
        <v/>
      </c>
      <c r="M274" s="5"/>
      <c r="N274" s="23" t="str">
        <f>IF($L274="", "", COUNTIF($L$11:$L$2510, "&gt;"&amp;$L274)+1+COUNTIF($L$11:$L274, $L274)-1)</f>
        <v/>
      </c>
      <c r="O274" s="5"/>
      <c r="R274" s="23" t="str">
        <f t="shared" si="37"/>
        <v/>
      </c>
      <c r="T274" s="20" t="str">
        <f t="shared" si="38"/>
        <v/>
      </c>
      <c r="X274" s="23" t="str">
        <f t="shared" si="39"/>
        <v/>
      </c>
      <c r="Z274" s="59" t="str">
        <f t="shared" si="40"/>
        <v/>
      </c>
      <c r="AA274" s="60" t="str">
        <f>IF($B274="", "", IF(COUNTIF('Intro &amp; Setup'!$AY$23:$AY$38, $B274)&gt;0, "BH", TEXT($B274, "ddd")))</f>
        <v/>
      </c>
      <c r="AB274" s="61" t="str">
        <f t="shared" si="41"/>
        <v/>
      </c>
      <c r="AD274" s="23" t="str">
        <f t="shared" si="42"/>
        <v/>
      </c>
      <c r="AE274" s="23" t="str">
        <f t="shared" si="43"/>
        <v/>
      </c>
      <c r="AG274" s="23" t="str">
        <f t="shared" si="44"/>
        <v/>
      </c>
    </row>
    <row r="275" spans="1:33" x14ac:dyDescent="0.25">
      <c r="A275" s="5"/>
      <c r="B275" s="115"/>
      <c r="C275" s="116"/>
      <c r="D275" s="117"/>
      <c r="E275" s="118"/>
      <c r="F275" s="118"/>
      <c r="G275" s="119"/>
      <c r="H275" s="120"/>
      <c r="I275" s="120"/>
      <c r="J275" s="121"/>
      <c r="K275" s="5"/>
      <c r="L275" s="133" t="str">
        <f t="shared" si="36"/>
        <v/>
      </c>
      <c r="M275" s="5"/>
      <c r="N275" s="23" t="str">
        <f>IF($L275="", "", COUNTIF($L$11:$L$2510, "&gt;"&amp;$L275)+1+COUNTIF($L$11:$L275, $L275)-1)</f>
        <v/>
      </c>
      <c r="O275" s="5"/>
      <c r="R275" s="23" t="str">
        <f t="shared" si="37"/>
        <v/>
      </c>
      <c r="T275" s="20" t="str">
        <f t="shared" si="38"/>
        <v/>
      </c>
      <c r="X275" s="23" t="str">
        <f t="shared" si="39"/>
        <v/>
      </c>
      <c r="Z275" s="59" t="str">
        <f t="shared" si="40"/>
        <v/>
      </c>
      <c r="AA275" s="60" t="str">
        <f>IF($B275="", "", IF(COUNTIF('Intro &amp; Setup'!$AY$23:$AY$38, $B275)&gt;0, "BH", TEXT($B275, "ddd")))</f>
        <v/>
      </c>
      <c r="AB275" s="61" t="str">
        <f t="shared" si="41"/>
        <v/>
      </c>
      <c r="AD275" s="23" t="str">
        <f t="shared" si="42"/>
        <v/>
      </c>
      <c r="AE275" s="23" t="str">
        <f t="shared" si="43"/>
        <v/>
      </c>
      <c r="AG275" s="23" t="str">
        <f t="shared" si="44"/>
        <v/>
      </c>
    </row>
    <row r="276" spans="1:33" x14ac:dyDescent="0.25">
      <c r="A276" s="5"/>
      <c r="B276" s="115"/>
      <c r="C276" s="116"/>
      <c r="D276" s="117"/>
      <c r="E276" s="118"/>
      <c r="F276" s="118"/>
      <c r="G276" s="119"/>
      <c r="H276" s="120"/>
      <c r="I276" s="120"/>
      <c r="J276" s="121"/>
      <c r="K276" s="5"/>
      <c r="L276" s="133" t="str">
        <f t="shared" si="36"/>
        <v/>
      </c>
      <c r="M276" s="5"/>
      <c r="N276" s="23" t="str">
        <f>IF($L276="", "", COUNTIF($L$11:$L$2510, "&gt;"&amp;$L276)+1+COUNTIF($L$11:$L276, $L276)-1)</f>
        <v/>
      </c>
      <c r="O276" s="5"/>
      <c r="R276" s="23" t="str">
        <f t="shared" si="37"/>
        <v/>
      </c>
      <c r="T276" s="20" t="str">
        <f t="shared" si="38"/>
        <v/>
      </c>
      <c r="X276" s="23" t="str">
        <f t="shared" si="39"/>
        <v/>
      </c>
      <c r="Z276" s="59" t="str">
        <f t="shared" si="40"/>
        <v/>
      </c>
      <c r="AA276" s="60" t="str">
        <f>IF($B276="", "", IF(COUNTIF('Intro &amp; Setup'!$AY$23:$AY$38, $B276)&gt;0, "BH", TEXT($B276, "ddd")))</f>
        <v/>
      </c>
      <c r="AB276" s="61" t="str">
        <f t="shared" si="41"/>
        <v/>
      </c>
      <c r="AD276" s="23" t="str">
        <f t="shared" si="42"/>
        <v/>
      </c>
      <c r="AE276" s="23" t="str">
        <f t="shared" si="43"/>
        <v/>
      </c>
      <c r="AG276" s="23" t="str">
        <f t="shared" si="44"/>
        <v/>
      </c>
    </row>
    <row r="277" spans="1:33" x14ac:dyDescent="0.25">
      <c r="A277" s="5"/>
      <c r="B277" s="115"/>
      <c r="C277" s="116"/>
      <c r="D277" s="117"/>
      <c r="E277" s="118"/>
      <c r="F277" s="118"/>
      <c r="G277" s="119"/>
      <c r="H277" s="120"/>
      <c r="I277" s="120"/>
      <c r="J277" s="121"/>
      <c r="K277" s="5"/>
      <c r="L277" s="133" t="str">
        <f t="shared" si="36"/>
        <v/>
      </c>
      <c r="M277" s="5"/>
      <c r="N277" s="23" t="str">
        <f>IF($L277="", "", COUNTIF($L$11:$L$2510, "&gt;"&amp;$L277)+1+COUNTIF($L$11:$L277, $L277)-1)</f>
        <v/>
      </c>
      <c r="O277" s="5"/>
      <c r="R277" s="23" t="str">
        <f t="shared" si="37"/>
        <v/>
      </c>
      <c r="T277" s="20" t="str">
        <f t="shared" si="38"/>
        <v/>
      </c>
      <c r="X277" s="23" t="str">
        <f t="shared" si="39"/>
        <v/>
      </c>
      <c r="Z277" s="59" t="str">
        <f t="shared" si="40"/>
        <v/>
      </c>
      <c r="AA277" s="60" t="str">
        <f>IF($B277="", "", IF(COUNTIF('Intro &amp; Setup'!$AY$23:$AY$38, $B277)&gt;0, "BH", TEXT($B277, "ddd")))</f>
        <v/>
      </c>
      <c r="AB277" s="61" t="str">
        <f t="shared" si="41"/>
        <v/>
      </c>
      <c r="AD277" s="23" t="str">
        <f t="shared" si="42"/>
        <v/>
      </c>
      <c r="AE277" s="23" t="str">
        <f t="shared" si="43"/>
        <v/>
      </c>
      <c r="AG277" s="23" t="str">
        <f t="shared" si="44"/>
        <v/>
      </c>
    </row>
    <row r="278" spans="1:33" x14ac:dyDescent="0.25">
      <c r="A278" s="5"/>
      <c r="B278" s="115"/>
      <c r="C278" s="116"/>
      <c r="D278" s="117"/>
      <c r="E278" s="118"/>
      <c r="F278" s="118"/>
      <c r="G278" s="119"/>
      <c r="H278" s="120"/>
      <c r="I278" s="120"/>
      <c r="J278" s="121"/>
      <c r="K278" s="5"/>
      <c r="L278" s="133" t="str">
        <f t="shared" si="36"/>
        <v/>
      </c>
      <c r="M278" s="5"/>
      <c r="N278" s="23" t="str">
        <f>IF($L278="", "", COUNTIF($L$11:$L$2510, "&gt;"&amp;$L278)+1+COUNTIF($L$11:$L278, $L278)-1)</f>
        <v/>
      </c>
      <c r="O278" s="5"/>
      <c r="R278" s="23" t="str">
        <f t="shared" si="37"/>
        <v/>
      </c>
      <c r="T278" s="20" t="str">
        <f t="shared" si="38"/>
        <v/>
      </c>
      <c r="X278" s="23" t="str">
        <f t="shared" si="39"/>
        <v/>
      </c>
      <c r="Z278" s="59" t="str">
        <f t="shared" si="40"/>
        <v/>
      </c>
      <c r="AA278" s="60" t="str">
        <f>IF($B278="", "", IF(COUNTIF('Intro &amp; Setup'!$AY$23:$AY$38, $B278)&gt;0, "BH", TEXT($B278, "ddd")))</f>
        <v/>
      </c>
      <c r="AB278" s="61" t="str">
        <f t="shared" si="41"/>
        <v/>
      </c>
      <c r="AD278" s="23" t="str">
        <f t="shared" si="42"/>
        <v/>
      </c>
      <c r="AE278" s="23" t="str">
        <f t="shared" si="43"/>
        <v/>
      </c>
      <c r="AG278" s="23" t="str">
        <f t="shared" si="44"/>
        <v/>
      </c>
    </row>
    <row r="279" spans="1:33" x14ac:dyDescent="0.25">
      <c r="A279" s="5"/>
      <c r="B279" s="115"/>
      <c r="C279" s="116"/>
      <c r="D279" s="117"/>
      <c r="E279" s="118"/>
      <c r="F279" s="118"/>
      <c r="G279" s="119"/>
      <c r="H279" s="120"/>
      <c r="I279" s="120"/>
      <c r="J279" s="121"/>
      <c r="K279" s="5"/>
      <c r="L279" s="133" t="str">
        <f t="shared" si="36"/>
        <v/>
      </c>
      <c r="M279" s="5"/>
      <c r="N279" s="23" t="str">
        <f>IF($L279="", "", COUNTIF($L$11:$L$2510, "&gt;"&amp;$L279)+1+COUNTIF($L$11:$L279, $L279)-1)</f>
        <v/>
      </c>
      <c r="O279" s="5"/>
      <c r="R279" s="23" t="str">
        <f t="shared" si="37"/>
        <v/>
      </c>
      <c r="T279" s="20" t="str">
        <f t="shared" si="38"/>
        <v/>
      </c>
      <c r="X279" s="23" t="str">
        <f t="shared" si="39"/>
        <v/>
      </c>
      <c r="Z279" s="59" t="str">
        <f t="shared" si="40"/>
        <v/>
      </c>
      <c r="AA279" s="60" t="str">
        <f>IF($B279="", "", IF(COUNTIF('Intro &amp; Setup'!$AY$23:$AY$38, $B279)&gt;0, "BH", TEXT($B279, "ddd")))</f>
        <v/>
      </c>
      <c r="AB279" s="61" t="str">
        <f t="shared" si="41"/>
        <v/>
      </c>
      <c r="AD279" s="23" t="str">
        <f t="shared" si="42"/>
        <v/>
      </c>
      <c r="AE279" s="23" t="str">
        <f t="shared" si="43"/>
        <v/>
      </c>
      <c r="AG279" s="23" t="str">
        <f t="shared" si="44"/>
        <v/>
      </c>
    </row>
    <row r="280" spans="1:33" x14ac:dyDescent="0.25">
      <c r="A280" s="5"/>
      <c r="B280" s="115"/>
      <c r="C280" s="116"/>
      <c r="D280" s="117"/>
      <c r="E280" s="118"/>
      <c r="F280" s="118"/>
      <c r="G280" s="119"/>
      <c r="H280" s="120"/>
      <c r="I280" s="120"/>
      <c r="J280" s="121"/>
      <c r="K280" s="5"/>
      <c r="L280" s="133" t="str">
        <f t="shared" si="36"/>
        <v/>
      </c>
      <c r="M280" s="5"/>
      <c r="N280" s="23" t="str">
        <f>IF($L280="", "", COUNTIF($L$11:$L$2510, "&gt;"&amp;$L280)+1+COUNTIF($L$11:$L280, $L280)-1)</f>
        <v/>
      </c>
      <c r="O280" s="5"/>
      <c r="R280" s="23" t="str">
        <f t="shared" si="37"/>
        <v/>
      </c>
      <c r="T280" s="20" t="str">
        <f t="shared" si="38"/>
        <v/>
      </c>
      <c r="X280" s="23" t="str">
        <f t="shared" si="39"/>
        <v/>
      </c>
      <c r="Z280" s="59" t="str">
        <f t="shared" si="40"/>
        <v/>
      </c>
      <c r="AA280" s="60" t="str">
        <f>IF($B280="", "", IF(COUNTIF('Intro &amp; Setup'!$AY$23:$AY$38, $B280)&gt;0, "BH", TEXT($B280, "ddd")))</f>
        <v/>
      </c>
      <c r="AB280" s="61" t="str">
        <f t="shared" si="41"/>
        <v/>
      </c>
      <c r="AD280" s="23" t="str">
        <f t="shared" si="42"/>
        <v/>
      </c>
      <c r="AE280" s="23" t="str">
        <f t="shared" si="43"/>
        <v/>
      </c>
      <c r="AG280" s="23" t="str">
        <f t="shared" si="44"/>
        <v/>
      </c>
    </row>
    <row r="281" spans="1:33" x14ac:dyDescent="0.25">
      <c r="A281" s="5"/>
      <c r="B281" s="115"/>
      <c r="C281" s="116"/>
      <c r="D281" s="117"/>
      <c r="E281" s="118"/>
      <c r="F281" s="118"/>
      <c r="G281" s="119"/>
      <c r="H281" s="120"/>
      <c r="I281" s="120"/>
      <c r="J281" s="121"/>
      <c r="K281" s="5"/>
      <c r="L281" s="133" t="str">
        <f t="shared" si="36"/>
        <v/>
      </c>
      <c r="M281" s="5"/>
      <c r="N281" s="23" t="str">
        <f>IF($L281="", "", COUNTIF($L$11:$L$2510, "&gt;"&amp;$L281)+1+COUNTIF($L$11:$L281, $L281)-1)</f>
        <v/>
      </c>
      <c r="O281" s="5"/>
      <c r="R281" s="23" t="str">
        <f t="shared" si="37"/>
        <v/>
      </c>
      <c r="T281" s="20" t="str">
        <f t="shared" si="38"/>
        <v/>
      </c>
      <c r="X281" s="23" t="str">
        <f t="shared" si="39"/>
        <v/>
      </c>
      <c r="Z281" s="59" t="str">
        <f t="shared" si="40"/>
        <v/>
      </c>
      <c r="AA281" s="60" t="str">
        <f>IF($B281="", "", IF(COUNTIF('Intro &amp; Setup'!$AY$23:$AY$38, $B281)&gt;0, "BH", TEXT($B281, "ddd")))</f>
        <v/>
      </c>
      <c r="AB281" s="61" t="str">
        <f t="shared" si="41"/>
        <v/>
      </c>
      <c r="AD281" s="23" t="str">
        <f t="shared" si="42"/>
        <v/>
      </c>
      <c r="AE281" s="23" t="str">
        <f t="shared" si="43"/>
        <v/>
      </c>
      <c r="AG281" s="23" t="str">
        <f t="shared" si="44"/>
        <v/>
      </c>
    </row>
    <row r="282" spans="1:33" x14ac:dyDescent="0.25">
      <c r="A282" s="5"/>
      <c r="B282" s="115"/>
      <c r="C282" s="116"/>
      <c r="D282" s="117"/>
      <c r="E282" s="118"/>
      <c r="F282" s="118"/>
      <c r="G282" s="119"/>
      <c r="H282" s="120"/>
      <c r="I282" s="120"/>
      <c r="J282" s="121"/>
      <c r="K282" s="5"/>
      <c r="L282" s="133" t="str">
        <f t="shared" si="36"/>
        <v/>
      </c>
      <c r="M282" s="5"/>
      <c r="N282" s="23" t="str">
        <f>IF($L282="", "", COUNTIF($L$11:$L$2510, "&gt;"&amp;$L282)+1+COUNTIF($L$11:$L282, $L282)-1)</f>
        <v/>
      </c>
      <c r="O282" s="5"/>
      <c r="R282" s="23" t="str">
        <f t="shared" si="37"/>
        <v/>
      </c>
      <c r="T282" s="20" t="str">
        <f t="shared" si="38"/>
        <v/>
      </c>
      <c r="X282" s="23" t="str">
        <f t="shared" si="39"/>
        <v/>
      </c>
      <c r="Z282" s="59" t="str">
        <f t="shared" si="40"/>
        <v/>
      </c>
      <c r="AA282" s="60" t="str">
        <f>IF($B282="", "", IF(COUNTIF('Intro &amp; Setup'!$AY$23:$AY$38, $B282)&gt;0, "BH", TEXT($B282, "ddd")))</f>
        <v/>
      </c>
      <c r="AB282" s="61" t="str">
        <f t="shared" si="41"/>
        <v/>
      </c>
      <c r="AD282" s="23" t="str">
        <f t="shared" si="42"/>
        <v/>
      </c>
      <c r="AE282" s="23" t="str">
        <f t="shared" si="43"/>
        <v/>
      </c>
      <c r="AG282" s="23" t="str">
        <f t="shared" si="44"/>
        <v/>
      </c>
    </row>
    <row r="283" spans="1:33" x14ac:dyDescent="0.25">
      <c r="A283" s="5"/>
      <c r="B283" s="115"/>
      <c r="C283" s="116"/>
      <c r="D283" s="117"/>
      <c r="E283" s="118"/>
      <c r="F283" s="118"/>
      <c r="G283" s="119"/>
      <c r="H283" s="120"/>
      <c r="I283" s="120"/>
      <c r="J283" s="121"/>
      <c r="K283" s="5"/>
      <c r="L283" s="133" t="str">
        <f t="shared" si="36"/>
        <v/>
      </c>
      <c r="M283" s="5"/>
      <c r="N283" s="23" t="str">
        <f>IF($L283="", "", COUNTIF($L$11:$L$2510, "&gt;"&amp;$L283)+1+COUNTIF($L$11:$L283, $L283)-1)</f>
        <v/>
      </c>
      <c r="O283" s="5"/>
      <c r="R283" s="23" t="str">
        <f t="shared" si="37"/>
        <v/>
      </c>
      <c r="T283" s="20" t="str">
        <f t="shared" si="38"/>
        <v/>
      </c>
      <c r="X283" s="23" t="str">
        <f t="shared" si="39"/>
        <v/>
      </c>
      <c r="Z283" s="59" t="str">
        <f t="shared" si="40"/>
        <v/>
      </c>
      <c r="AA283" s="60" t="str">
        <f>IF($B283="", "", IF(COUNTIF('Intro &amp; Setup'!$AY$23:$AY$38, $B283)&gt;0, "BH", TEXT($B283, "ddd")))</f>
        <v/>
      </c>
      <c r="AB283" s="61" t="str">
        <f t="shared" si="41"/>
        <v/>
      </c>
      <c r="AD283" s="23" t="str">
        <f t="shared" si="42"/>
        <v/>
      </c>
      <c r="AE283" s="23" t="str">
        <f t="shared" si="43"/>
        <v/>
      </c>
      <c r="AG283" s="23" t="str">
        <f t="shared" si="44"/>
        <v/>
      </c>
    </row>
    <row r="284" spans="1:33" x14ac:dyDescent="0.25">
      <c r="A284" s="5"/>
      <c r="B284" s="115"/>
      <c r="C284" s="116"/>
      <c r="D284" s="117"/>
      <c r="E284" s="118"/>
      <c r="F284" s="118"/>
      <c r="G284" s="119"/>
      <c r="H284" s="120"/>
      <c r="I284" s="120"/>
      <c r="J284" s="121"/>
      <c r="K284" s="5"/>
      <c r="L284" s="133" t="str">
        <f t="shared" si="36"/>
        <v/>
      </c>
      <c r="M284" s="5"/>
      <c r="N284" s="23" t="str">
        <f>IF($L284="", "", COUNTIF($L$11:$L$2510, "&gt;"&amp;$L284)+1+COUNTIF($L$11:$L284, $L284)-1)</f>
        <v/>
      </c>
      <c r="O284" s="5"/>
      <c r="R284" s="23" t="str">
        <f t="shared" si="37"/>
        <v/>
      </c>
      <c r="T284" s="20" t="str">
        <f t="shared" si="38"/>
        <v/>
      </c>
      <c r="X284" s="23" t="str">
        <f t="shared" si="39"/>
        <v/>
      </c>
      <c r="Z284" s="59" t="str">
        <f t="shared" si="40"/>
        <v/>
      </c>
      <c r="AA284" s="60" t="str">
        <f>IF($B284="", "", IF(COUNTIF('Intro &amp; Setup'!$AY$23:$AY$38, $B284)&gt;0, "BH", TEXT($B284, "ddd")))</f>
        <v/>
      </c>
      <c r="AB284" s="61" t="str">
        <f t="shared" si="41"/>
        <v/>
      </c>
      <c r="AD284" s="23" t="str">
        <f t="shared" si="42"/>
        <v/>
      </c>
      <c r="AE284" s="23" t="str">
        <f t="shared" si="43"/>
        <v/>
      </c>
      <c r="AG284" s="23" t="str">
        <f t="shared" si="44"/>
        <v/>
      </c>
    </row>
    <row r="285" spans="1:33" x14ac:dyDescent="0.25">
      <c r="A285" s="5"/>
      <c r="B285" s="115"/>
      <c r="C285" s="116"/>
      <c r="D285" s="117"/>
      <c r="E285" s="118"/>
      <c r="F285" s="118"/>
      <c r="G285" s="119"/>
      <c r="H285" s="120"/>
      <c r="I285" s="120"/>
      <c r="J285" s="121"/>
      <c r="K285" s="5"/>
      <c r="L285" s="133" t="str">
        <f t="shared" si="36"/>
        <v/>
      </c>
      <c r="M285" s="5"/>
      <c r="N285" s="23" t="str">
        <f>IF($L285="", "", COUNTIF($L$11:$L$2510, "&gt;"&amp;$L285)+1+COUNTIF($L$11:$L285, $L285)-1)</f>
        <v/>
      </c>
      <c r="O285" s="5"/>
      <c r="R285" s="23" t="str">
        <f t="shared" si="37"/>
        <v/>
      </c>
      <c r="T285" s="20" t="str">
        <f t="shared" si="38"/>
        <v/>
      </c>
      <c r="X285" s="23" t="str">
        <f t="shared" si="39"/>
        <v/>
      </c>
      <c r="Z285" s="59" t="str">
        <f t="shared" si="40"/>
        <v/>
      </c>
      <c r="AA285" s="60" t="str">
        <f>IF($B285="", "", IF(COUNTIF('Intro &amp; Setup'!$AY$23:$AY$38, $B285)&gt;0, "BH", TEXT($B285, "ddd")))</f>
        <v/>
      </c>
      <c r="AB285" s="61" t="str">
        <f t="shared" si="41"/>
        <v/>
      </c>
      <c r="AD285" s="23" t="str">
        <f t="shared" si="42"/>
        <v/>
      </c>
      <c r="AE285" s="23" t="str">
        <f t="shared" si="43"/>
        <v/>
      </c>
      <c r="AG285" s="23" t="str">
        <f t="shared" si="44"/>
        <v/>
      </c>
    </row>
    <row r="286" spans="1:33" x14ac:dyDescent="0.25">
      <c r="A286" s="5"/>
      <c r="B286" s="115"/>
      <c r="C286" s="116"/>
      <c r="D286" s="117"/>
      <c r="E286" s="118"/>
      <c r="F286" s="118"/>
      <c r="G286" s="119"/>
      <c r="H286" s="120"/>
      <c r="I286" s="120"/>
      <c r="J286" s="121"/>
      <c r="K286" s="5"/>
      <c r="L286" s="133" t="str">
        <f t="shared" si="36"/>
        <v/>
      </c>
      <c r="M286" s="5"/>
      <c r="N286" s="23" t="str">
        <f>IF($L286="", "", COUNTIF($L$11:$L$2510, "&gt;"&amp;$L286)+1+COUNTIF($L$11:$L286, $L286)-1)</f>
        <v/>
      </c>
      <c r="O286" s="5"/>
      <c r="R286" s="23" t="str">
        <f t="shared" si="37"/>
        <v/>
      </c>
      <c r="T286" s="20" t="str">
        <f t="shared" si="38"/>
        <v/>
      </c>
      <c r="X286" s="23" t="str">
        <f t="shared" si="39"/>
        <v/>
      </c>
      <c r="Z286" s="59" t="str">
        <f t="shared" si="40"/>
        <v/>
      </c>
      <c r="AA286" s="60" t="str">
        <f>IF($B286="", "", IF(COUNTIF('Intro &amp; Setup'!$AY$23:$AY$38, $B286)&gt;0, "BH", TEXT($B286, "ddd")))</f>
        <v/>
      </c>
      <c r="AB286" s="61" t="str">
        <f t="shared" si="41"/>
        <v/>
      </c>
      <c r="AD286" s="23" t="str">
        <f t="shared" si="42"/>
        <v/>
      </c>
      <c r="AE286" s="23" t="str">
        <f t="shared" si="43"/>
        <v/>
      </c>
      <c r="AG286" s="23" t="str">
        <f t="shared" si="44"/>
        <v/>
      </c>
    </row>
    <row r="287" spans="1:33" x14ac:dyDescent="0.25">
      <c r="A287" s="5"/>
      <c r="B287" s="115"/>
      <c r="C287" s="116"/>
      <c r="D287" s="117"/>
      <c r="E287" s="118"/>
      <c r="F287" s="118"/>
      <c r="G287" s="119"/>
      <c r="H287" s="120"/>
      <c r="I287" s="120"/>
      <c r="J287" s="121"/>
      <c r="K287" s="5"/>
      <c r="L287" s="133" t="str">
        <f t="shared" si="36"/>
        <v/>
      </c>
      <c r="M287" s="5"/>
      <c r="N287" s="23" t="str">
        <f>IF($L287="", "", COUNTIF($L$11:$L$2510, "&gt;"&amp;$L287)+1+COUNTIF($L$11:$L287, $L287)-1)</f>
        <v/>
      </c>
      <c r="O287" s="5"/>
      <c r="R287" s="23" t="str">
        <f t="shared" si="37"/>
        <v/>
      </c>
      <c r="T287" s="20" t="str">
        <f t="shared" si="38"/>
        <v/>
      </c>
      <c r="X287" s="23" t="str">
        <f t="shared" si="39"/>
        <v/>
      </c>
      <c r="Z287" s="59" t="str">
        <f t="shared" si="40"/>
        <v/>
      </c>
      <c r="AA287" s="60" t="str">
        <f>IF($B287="", "", IF(COUNTIF('Intro &amp; Setup'!$AY$23:$AY$38, $B287)&gt;0, "BH", TEXT($B287, "ddd")))</f>
        <v/>
      </c>
      <c r="AB287" s="61" t="str">
        <f t="shared" si="41"/>
        <v/>
      </c>
      <c r="AD287" s="23" t="str">
        <f t="shared" si="42"/>
        <v/>
      </c>
      <c r="AE287" s="23" t="str">
        <f t="shared" si="43"/>
        <v/>
      </c>
      <c r="AG287" s="23" t="str">
        <f t="shared" si="44"/>
        <v/>
      </c>
    </row>
    <row r="288" spans="1:33" x14ac:dyDescent="0.25">
      <c r="A288" s="5"/>
      <c r="B288" s="115"/>
      <c r="C288" s="116"/>
      <c r="D288" s="117"/>
      <c r="E288" s="118"/>
      <c r="F288" s="118"/>
      <c r="G288" s="119"/>
      <c r="H288" s="120"/>
      <c r="I288" s="120"/>
      <c r="J288" s="121"/>
      <c r="K288" s="5"/>
      <c r="L288" s="133" t="str">
        <f t="shared" si="36"/>
        <v/>
      </c>
      <c r="M288" s="5"/>
      <c r="N288" s="23" t="str">
        <f>IF($L288="", "", COUNTIF($L$11:$L$2510, "&gt;"&amp;$L288)+1+COUNTIF($L$11:$L288, $L288)-1)</f>
        <v/>
      </c>
      <c r="O288" s="5"/>
      <c r="R288" s="23" t="str">
        <f t="shared" si="37"/>
        <v/>
      </c>
      <c r="T288" s="20" t="str">
        <f t="shared" si="38"/>
        <v/>
      </c>
      <c r="X288" s="23" t="str">
        <f t="shared" si="39"/>
        <v/>
      </c>
      <c r="Z288" s="59" t="str">
        <f t="shared" si="40"/>
        <v/>
      </c>
      <c r="AA288" s="60" t="str">
        <f>IF($B288="", "", IF(COUNTIF('Intro &amp; Setup'!$AY$23:$AY$38, $B288)&gt;0, "BH", TEXT($B288, "ddd")))</f>
        <v/>
      </c>
      <c r="AB288" s="61" t="str">
        <f t="shared" si="41"/>
        <v/>
      </c>
      <c r="AD288" s="23" t="str">
        <f t="shared" si="42"/>
        <v/>
      </c>
      <c r="AE288" s="23" t="str">
        <f t="shared" si="43"/>
        <v/>
      </c>
      <c r="AG288" s="23" t="str">
        <f t="shared" si="44"/>
        <v/>
      </c>
    </row>
    <row r="289" spans="1:33" x14ac:dyDescent="0.25">
      <c r="A289" s="5"/>
      <c r="B289" s="115"/>
      <c r="C289" s="116"/>
      <c r="D289" s="117"/>
      <c r="E289" s="118"/>
      <c r="F289" s="118"/>
      <c r="G289" s="119"/>
      <c r="H289" s="120"/>
      <c r="I289" s="120"/>
      <c r="J289" s="121"/>
      <c r="K289" s="5"/>
      <c r="L289" s="133" t="str">
        <f t="shared" si="36"/>
        <v/>
      </c>
      <c r="M289" s="5"/>
      <c r="N289" s="23" t="str">
        <f>IF($L289="", "", COUNTIF($L$11:$L$2510, "&gt;"&amp;$L289)+1+COUNTIF($L$11:$L289, $L289)-1)</f>
        <v/>
      </c>
      <c r="O289" s="5"/>
      <c r="R289" s="23" t="str">
        <f t="shared" si="37"/>
        <v/>
      </c>
      <c r="T289" s="20" t="str">
        <f t="shared" si="38"/>
        <v/>
      </c>
      <c r="X289" s="23" t="str">
        <f t="shared" si="39"/>
        <v/>
      </c>
      <c r="Z289" s="59" t="str">
        <f t="shared" si="40"/>
        <v/>
      </c>
      <c r="AA289" s="60" t="str">
        <f>IF($B289="", "", IF(COUNTIF('Intro &amp; Setup'!$AY$23:$AY$38, $B289)&gt;0, "BH", TEXT($B289, "ddd")))</f>
        <v/>
      </c>
      <c r="AB289" s="61" t="str">
        <f t="shared" si="41"/>
        <v/>
      </c>
      <c r="AD289" s="23" t="str">
        <f t="shared" si="42"/>
        <v/>
      </c>
      <c r="AE289" s="23" t="str">
        <f t="shared" si="43"/>
        <v/>
      </c>
      <c r="AG289" s="23" t="str">
        <f t="shared" si="44"/>
        <v/>
      </c>
    </row>
    <row r="290" spans="1:33" x14ac:dyDescent="0.25">
      <c r="A290" s="5"/>
      <c r="B290" s="115"/>
      <c r="C290" s="116"/>
      <c r="D290" s="117"/>
      <c r="E290" s="118"/>
      <c r="F290" s="118"/>
      <c r="G290" s="119"/>
      <c r="H290" s="120"/>
      <c r="I290" s="120"/>
      <c r="J290" s="121"/>
      <c r="K290" s="5"/>
      <c r="L290" s="133" t="str">
        <f t="shared" si="36"/>
        <v/>
      </c>
      <c r="M290" s="5"/>
      <c r="N290" s="23" t="str">
        <f>IF($L290="", "", COUNTIF($L$11:$L$2510, "&gt;"&amp;$L290)+1+COUNTIF($L$11:$L290, $L290)-1)</f>
        <v/>
      </c>
      <c r="O290" s="5"/>
      <c r="R290" s="23" t="str">
        <f t="shared" si="37"/>
        <v/>
      </c>
      <c r="T290" s="20" t="str">
        <f t="shared" si="38"/>
        <v/>
      </c>
      <c r="X290" s="23" t="str">
        <f t="shared" si="39"/>
        <v/>
      </c>
      <c r="Z290" s="59" t="str">
        <f t="shared" si="40"/>
        <v/>
      </c>
      <c r="AA290" s="60" t="str">
        <f>IF($B290="", "", IF(COUNTIF('Intro &amp; Setup'!$AY$23:$AY$38, $B290)&gt;0, "BH", TEXT($B290, "ddd")))</f>
        <v/>
      </c>
      <c r="AB290" s="61" t="str">
        <f t="shared" si="41"/>
        <v/>
      </c>
      <c r="AD290" s="23" t="str">
        <f t="shared" si="42"/>
        <v/>
      </c>
      <c r="AE290" s="23" t="str">
        <f t="shared" si="43"/>
        <v/>
      </c>
      <c r="AG290" s="23" t="str">
        <f t="shared" si="44"/>
        <v/>
      </c>
    </row>
    <row r="291" spans="1:33" x14ac:dyDescent="0.25">
      <c r="A291" s="5"/>
      <c r="B291" s="115"/>
      <c r="C291" s="116"/>
      <c r="D291" s="117"/>
      <c r="E291" s="118"/>
      <c r="F291" s="118"/>
      <c r="G291" s="119"/>
      <c r="H291" s="120"/>
      <c r="I291" s="120"/>
      <c r="J291" s="121"/>
      <c r="K291" s="5"/>
      <c r="L291" s="133" t="str">
        <f t="shared" si="36"/>
        <v/>
      </c>
      <c r="M291" s="5"/>
      <c r="N291" s="23" t="str">
        <f>IF($L291="", "", COUNTIF($L$11:$L$2510, "&gt;"&amp;$L291)+1+COUNTIF($L$11:$L291, $L291)-1)</f>
        <v/>
      </c>
      <c r="O291" s="5"/>
      <c r="R291" s="23" t="str">
        <f t="shared" si="37"/>
        <v/>
      </c>
      <c r="T291" s="20" t="str">
        <f t="shared" si="38"/>
        <v/>
      </c>
      <c r="X291" s="23" t="str">
        <f t="shared" si="39"/>
        <v/>
      </c>
      <c r="Z291" s="59" t="str">
        <f t="shared" si="40"/>
        <v/>
      </c>
      <c r="AA291" s="60" t="str">
        <f>IF($B291="", "", IF(COUNTIF('Intro &amp; Setup'!$AY$23:$AY$38, $B291)&gt;0, "BH", TEXT($B291, "ddd")))</f>
        <v/>
      </c>
      <c r="AB291" s="61" t="str">
        <f t="shared" si="41"/>
        <v/>
      </c>
      <c r="AD291" s="23" t="str">
        <f t="shared" si="42"/>
        <v/>
      </c>
      <c r="AE291" s="23" t="str">
        <f t="shared" si="43"/>
        <v/>
      </c>
      <c r="AG291" s="23" t="str">
        <f t="shared" si="44"/>
        <v/>
      </c>
    </row>
    <row r="292" spans="1:33" x14ac:dyDescent="0.25">
      <c r="A292" s="5"/>
      <c r="B292" s="115"/>
      <c r="C292" s="116"/>
      <c r="D292" s="117"/>
      <c r="E292" s="118"/>
      <c r="F292" s="118"/>
      <c r="G292" s="119"/>
      <c r="H292" s="120"/>
      <c r="I292" s="120"/>
      <c r="J292" s="121"/>
      <c r="K292" s="5"/>
      <c r="L292" s="133" t="str">
        <f t="shared" si="36"/>
        <v/>
      </c>
      <c r="M292" s="5"/>
      <c r="N292" s="23" t="str">
        <f>IF($L292="", "", COUNTIF($L$11:$L$2510, "&gt;"&amp;$L292)+1+COUNTIF($L$11:$L292, $L292)-1)</f>
        <v/>
      </c>
      <c r="O292" s="5"/>
      <c r="R292" s="23" t="str">
        <f t="shared" si="37"/>
        <v/>
      </c>
      <c r="T292" s="20" t="str">
        <f t="shared" si="38"/>
        <v/>
      </c>
      <c r="X292" s="23" t="str">
        <f t="shared" si="39"/>
        <v/>
      </c>
      <c r="Z292" s="59" t="str">
        <f t="shared" si="40"/>
        <v/>
      </c>
      <c r="AA292" s="60" t="str">
        <f>IF($B292="", "", IF(COUNTIF('Intro &amp; Setup'!$AY$23:$AY$38, $B292)&gt;0, "BH", TEXT($B292, "ddd")))</f>
        <v/>
      </c>
      <c r="AB292" s="61" t="str">
        <f t="shared" si="41"/>
        <v/>
      </c>
      <c r="AD292" s="23" t="str">
        <f t="shared" si="42"/>
        <v/>
      </c>
      <c r="AE292" s="23" t="str">
        <f t="shared" si="43"/>
        <v/>
      </c>
      <c r="AG292" s="23" t="str">
        <f t="shared" si="44"/>
        <v/>
      </c>
    </row>
    <row r="293" spans="1:33" x14ac:dyDescent="0.25">
      <c r="A293" s="5"/>
      <c r="B293" s="115"/>
      <c r="C293" s="116"/>
      <c r="D293" s="117"/>
      <c r="E293" s="118"/>
      <c r="F293" s="118"/>
      <c r="G293" s="119"/>
      <c r="H293" s="120"/>
      <c r="I293" s="120"/>
      <c r="J293" s="121"/>
      <c r="K293" s="5"/>
      <c r="L293" s="133" t="str">
        <f t="shared" si="36"/>
        <v/>
      </c>
      <c r="M293" s="5"/>
      <c r="N293" s="23" t="str">
        <f>IF($L293="", "", COUNTIF($L$11:$L$2510, "&gt;"&amp;$L293)+1+COUNTIF($L$11:$L293, $L293)-1)</f>
        <v/>
      </c>
      <c r="O293" s="5"/>
      <c r="R293" s="23" t="str">
        <f t="shared" si="37"/>
        <v/>
      </c>
      <c r="T293" s="20" t="str">
        <f t="shared" si="38"/>
        <v/>
      </c>
      <c r="X293" s="23" t="str">
        <f t="shared" si="39"/>
        <v/>
      </c>
      <c r="Z293" s="59" t="str">
        <f t="shared" si="40"/>
        <v/>
      </c>
      <c r="AA293" s="60" t="str">
        <f>IF($B293="", "", IF(COUNTIF('Intro &amp; Setup'!$AY$23:$AY$38, $B293)&gt;0, "BH", TEXT($B293, "ddd")))</f>
        <v/>
      </c>
      <c r="AB293" s="61" t="str">
        <f t="shared" si="41"/>
        <v/>
      </c>
      <c r="AD293" s="23" t="str">
        <f t="shared" si="42"/>
        <v/>
      </c>
      <c r="AE293" s="23" t="str">
        <f t="shared" si="43"/>
        <v/>
      </c>
      <c r="AG293" s="23" t="str">
        <f t="shared" si="44"/>
        <v/>
      </c>
    </row>
    <row r="294" spans="1:33" x14ac:dyDescent="0.25">
      <c r="A294" s="5"/>
      <c r="B294" s="115"/>
      <c r="C294" s="116"/>
      <c r="D294" s="117"/>
      <c r="E294" s="118"/>
      <c r="F294" s="118"/>
      <c r="G294" s="119"/>
      <c r="H294" s="120"/>
      <c r="I294" s="120"/>
      <c r="J294" s="121"/>
      <c r="K294" s="5"/>
      <c r="L294" s="133" t="str">
        <f t="shared" si="36"/>
        <v/>
      </c>
      <c r="M294" s="5"/>
      <c r="N294" s="23" t="str">
        <f>IF($L294="", "", COUNTIF($L$11:$L$2510, "&gt;"&amp;$L294)+1+COUNTIF($L$11:$L294, $L294)-1)</f>
        <v/>
      </c>
      <c r="O294" s="5"/>
      <c r="R294" s="23" t="str">
        <f t="shared" si="37"/>
        <v/>
      </c>
      <c r="T294" s="20" t="str">
        <f t="shared" si="38"/>
        <v/>
      </c>
      <c r="X294" s="23" t="str">
        <f t="shared" si="39"/>
        <v/>
      </c>
      <c r="Z294" s="59" t="str">
        <f t="shared" si="40"/>
        <v/>
      </c>
      <c r="AA294" s="60" t="str">
        <f>IF($B294="", "", IF(COUNTIF('Intro &amp; Setup'!$AY$23:$AY$38, $B294)&gt;0, "BH", TEXT($B294, "ddd")))</f>
        <v/>
      </c>
      <c r="AB294" s="61" t="str">
        <f t="shared" si="41"/>
        <v/>
      </c>
      <c r="AD294" s="23" t="str">
        <f t="shared" si="42"/>
        <v/>
      </c>
      <c r="AE294" s="23" t="str">
        <f t="shared" si="43"/>
        <v/>
      </c>
      <c r="AG294" s="23" t="str">
        <f t="shared" si="44"/>
        <v/>
      </c>
    </row>
    <row r="295" spans="1:33" x14ac:dyDescent="0.25">
      <c r="A295" s="5"/>
      <c r="B295" s="115"/>
      <c r="C295" s="116"/>
      <c r="D295" s="117"/>
      <c r="E295" s="118"/>
      <c r="F295" s="118"/>
      <c r="G295" s="119"/>
      <c r="H295" s="120"/>
      <c r="I295" s="120"/>
      <c r="J295" s="121"/>
      <c r="K295" s="5"/>
      <c r="L295" s="133" t="str">
        <f t="shared" si="36"/>
        <v/>
      </c>
      <c r="M295" s="5"/>
      <c r="N295" s="23" t="str">
        <f>IF($L295="", "", COUNTIF($L$11:$L$2510, "&gt;"&amp;$L295)+1+COUNTIF($L$11:$L295, $L295)-1)</f>
        <v/>
      </c>
      <c r="O295" s="5"/>
      <c r="R295" s="23" t="str">
        <f t="shared" si="37"/>
        <v/>
      </c>
      <c r="T295" s="20" t="str">
        <f t="shared" si="38"/>
        <v/>
      </c>
      <c r="X295" s="23" t="str">
        <f t="shared" si="39"/>
        <v/>
      </c>
      <c r="Z295" s="59" t="str">
        <f t="shared" si="40"/>
        <v/>
      </c>
      <c r="AA295" s="60" t="str">
        <f>IF($B295="", "", IF(COUNTIF('Intro &amp; Setup'!$AY$23:$AY$38, $B295)&gt;0, "BH", TEXT($B295, "ddd")))</f>
        <v/>
      </c>
      <c r="AB295" s="61" t="str">
        <f t="shared" si="41"/>
        <v/>
      </c>
      <c r="AD295" s="23" t="str">
        <f t="shared" si="42"/>
        <v/>
      </c>
      <c r="AE295" s="23" t="str">
        <f t="shared" si="43"/>
        <v/>
      </c>
      <c r="AG295" s="23" t="str">
        <f t="shared" si="44"/>
        <v/>
      </c>
    </row>
    <row r="296" spans="1:33" x14ac:dyDescent="0.25">
      <c r="A296" s="5"/>
      <c r="B296" s="115"/>
      <c r="C296" s="116"/>
      <c r="D296" s="117"/>
      <c r="E296" s="118"/>
      <c r="F296" s="118"/>
      <c r="G296" s="119"/>
      <c r="H296" s="120"/>
      <c r="I296" s="120"/>
      <c r="J296" s="121"/>
      <c r="K296" s="5"/>
      <c r="L296" s="133" t="str">
        <f t="shared" si="36"/>
        <v/>
      </c>
      <c r="M296" s="5"/>
      <c r="N296" s="23" t="str">
        <f>IF($L296="", "", COUNTIF($L$11:$L$2510, "&gt;"&amp;$L296)+1+COUNTIF($L$11:$L296, $L296)-1)</f>
        <v/>
      </c>
      <c r="O296" s="5"/>
      <c r="R296" s="23" t="str">
        <f t="shared" si="37"/>
        <v/>
      </c>
      <c r="T296" s="20" t="str">
        <f t="shared" si="38"/>
        <v/>
      </c>
      <c r="X296" s="23" t="str">
        <f t="shared" si="39"/>
        <v/>
      </c>
      <c r="Z296" s="59" t="str">
        <f t="shared" si="40"/>
        <v/>
      </c>
      <c r="AA296" s="60" t="str">
        <f>IF($B296="", "", IF(COUNTIF('Intro &amp; Setup'!$AY$23:$AY$38, $B296)&gt;0, "BH", TEXT($B296, "ddd")))</f>
        <v/>
      </c>
      <c r="AB296" s="61" t="str">
        <f t="shared" si="41"/>
        <v/>
      </c>
      <c r="AD296" s="23" t="str">
        <f t="shared" si="42"/>
        <v/>
      </c>
      <c r="AE296" s="23" t="str">
        <f t="shared" si="43"/>
        <v/>
      </c>
      <c r="AG296" s="23" t="str">
        <f t="shared" si="44"/>
        <v/>
      </c>
    </row>
    <row r="297" spans="1:33" x14ac:dyDescent="0.25">
      <c r="A297" s="5"/>
      <c r="B297" s="115"/>
      <c r="C297" s="116"/>
      <c r="D297" s="117"/>
      <c r="E297" s="118"/>
      <c r="F297" s="118"/>
      <c r="G297" s="119"/>
      <c r="H297" s="120"/>
      <c r="I297" s="120"/>
      <c r="J297" s="121"/>
      <c r="K297" s="5"/>
      <c r="L297" s="133" t="str">
        <f t="shared" si="36"/>
        <v/>
      </c>
      <c r="M297" s="5"/>
      <c r="N297" s="23" t="str">
        <f>IF($L297="", "", COUNTIF($L$11:$L$2510, "&gt;"&amp;$L297)+1+COUNTIF($L$11:$L297, $L297)-1)</f>
        <v/>
      </c>
      <c r="O297" s="5"/>
      <c r="R297" s="23" t="str">
        <f t="shared" si="37"/>
        <v/>
      </c>
      <c r="T297" s="20" t="str">
        <f t="shared" si="38"/>
        <v/>
      </c>
      <c r="X297" s="23" t="str">
        <f t="shared" si="39"/>
        <v/>
      </c>
      <c r="Z297" s="59" t="str">
        <f t="shared" si="40"/>
        <v/>
      </c>
      <c r="AA297" s="60" t="str">
        <f>IF($B297="", "", IF(COUNTIF('Intro &amp; Setup'!$AY$23:$AY$38, $B297)&gt;0, "BH", TEXT($B297, "ddd")))</f>
        <v/>
      </c>
      <c r="AB297" s="61" t="str">
        <f t="shared" si="41"/>
        <v/>
      </c>
      <c r="AD297" s="23" t="str">
        <f t="shared" si="42"/>
        <v/>
      </c>
      <c r="AE297" s="23" t="str">
        <f t="shared" si="43"/>
        <v/>
      </c>
      <c r="AG297" s="23" t="str">
        <f t="shared" si="44"/>
        <v/>
      </c>
    </row>
    <row r="298" spans="1:33" x14ac:dyDescent="0.25">
      <c r="A298" s="5"/>
      <c r="B298" s="115"/>
      <c r="C298" s="116"/>
      <c r="D298" s="117"/>
      <c r="E298" s="118"/>
      <c r="F298" s="118"/>
      <c r="G298" s="119"/>
      <c r="H298" s="120"/>
      <c r="I298" s="120"/>
      <c r="J298" s="121"/>
      <c r="K298" s="5"/>
      <c r="L298" s="133" t="str">
        <f t="shared" si="36"/>
        <v/>
      </c>
      <c r="M298" s="5"/>
      <c r="N298" s="23" t="str">
        <f>IF($L298="", "", COUNTIF($L$11:$L$2510, "&gt;"&amp;$L298)+1+COUNTIF($L$11:$L298, $L298)-1)</f>
        <v/>
      </c>
      <c r="O298" s="5"/>
      <c r="R298" s="23" t="str">
        <f t="shared" si="37"/>
        <v/>
      </c>
      <c r="T298" s="20" t="str">
        <f t="shared" si="38"/>
        <v/>
      </c>
      <c r="X298" s="23" t="str">
        <f t="shared" si="39"/>
        <v/>
      </c>
      <c r="Z298" s="59" t="str">
        <f t="shared" si="40"/>
        <v/>
      </c>
      <c r="AA298" s="60" t="str">
        <f>IF($B298="", "", IF(COUNTIF('Intro &amp; Setup'!$AY$23:$AY$38, $B298)&gt;0, "BH", TEXT($B298, "ddd")))</f>
        <v/>
      </c>
      <c r="AB298" s="61" t="str">
        <f t="shared" si="41"/>
        <v/>
      </c>
      <c r="AD298" s="23" t="str">
        <f t="shared" si="42"/>
        <v/>
      </c>
      <c r="AE298" s="23" t="str">
        <f t="shared" si="43"/>
        <v/>
      </c>
      <c r="AG298" s="23" t="str">
        <f t="shared" si="44"/>
        <v/>
      </c>
    </row>
    <row r="299" spans="1:33" x14ac:dyDescent="0.25">
      <c r="A299" s="5"/>
      <c r="B299" s="115"/>
      <c r="C299" s="116"/>
      <c r="D299" s="117"/>
      <c r="E299" s="118"/>
      <c r="F299" s="118"/>
      <c r="G299" s="119"/>
      <c r="H299" s="120"/>
      <c r="I299" s="120"/>
      <c r="J299" s="121"/>
      <c r="K299" s="5"/>
      <c r="L299" s="133" t="str">
        <f t="shared" si="36"/>
        <v/>
      </c>
      <c r="M299" s="5"/>
      <c r="N299" s="23" t="str">
        <f>IF($L299="", "", COUNTIF($L$11:$L$2510, "&gt;"&amp;$L299)+1+COUNTIF($L$11:$L299, $L299)-1)</f>
        <v/>
      </c>
      <c r="O299" s="5"/>
      <c r="R299" s="23" t="str">
        <f t="shared" si="37"/>
        <v/>
      </c>
      <c r="T299" s="20" t="str">
        <f t="shared" si="38"/>
        <v/>
      </c>
      <c r="X299" s="23" t="str">
        <f t="shared" si="39"/>
        <v/>
      </c>
      <c r="Z299" s="59" t="str">
        <f t="shared" si="40"/>
        <v/>
      </c>
      <c r="AA299" s="60" t="str">
        <f>IF($B299="", "", IF(COUNTIF('Intro &amp; Setup'!$AY$23:$AY$38, $B299)&gt;0, "BH", TEXT($B299, "ddd")))</f>
        <v/>
      </c>
      <c r="AB299" s="61" t="str">
        <f t="shared" si="41"/>
        <v/>
      </c>
      <c r="AD299" s="23" t="str">
        <f t="shared" si="42"/>
        <v/>
      </c>
      <c r="AE299" s="23" t="str">
        <f t="shared" si="43"/>
        <v/>
      </c>
      <c r="AG299" s="23" t="str">
        <f t="shared" si="44"/>
        <v/>
      </c>
    </row>
    <row r="300" spans="1:33" x14ac:dyDescent="0.25">
      <c r="A300" s="5"/>
      <c r="B300" s="115"/>
      <c r="C300" s="116"/>
      <c r="D300" s="117"/>
      <c r="E300" s="118"/>
      <c r="F300" s="118"/>
      <c r="G300" s="119"/>
      <c r="H300" s="120"/>
      <c r="I300" s="120"/>
      <c r="J300" s="121"/>
      <c r="K300" s="5"/>
      <c r="L300" s="133" t="str">
        <f t="shared" si="36"/>
        <v/>
      </c>
      <c r="M300" s="5"/>
      <c r="N300" s="23" t="str">
        <f>IF($L300="", "", COUNTIF($L$11:$L$2510, "&gt;"&amp;$L300)+1+COUNTIF($L$11:$L300, $L300)-1)</f>
        <v/>
      </c>
      <c r="O300" s="5"/>
      <c r="R300" s="23" t="str">
        <f t="shared" si="37"/>
        <v/>
      </c>
      <c r="T300" s="20" t="str">
        <f t="shared" si="38"/>
        <v/>
      </c>
      <c r="X300" s="23" t="str">
        <f t="shared" si="39"/>
        <v/>
      </c>
      <c r="Z300" s="59" t="str">
        <f t="shared" si="40"/>
        <v/>
      </c>
      <c r="AA300" s="60" t="str">
        <f>IF($B300="", "", IF(COUNTIF('Intro &amp; Setup'!$AY$23:$AY$38, $B300)&gt;0, "BH", TEXT($B300, "ddd")))</f>
        <v/>
      </c>
      <c r="AB300" s="61" t="str">
        <f t="shared" si="41"/>
        <v/>
      </c>
      <c r="AD300" s="23" t="str">
        <f t="shared" si="42"/>
        <v/>
      </c>
      <c r="AE300" s="23" t="str">
        <f t="shared" si="43"/>
        <v/>
      </c>
      <c r="AG300" s="23" t="str">
        <f t="shared" si="44"/>
        <v/>
      </c>
    </row>
    <row r="301" spans="1:33" x14ac:dyDescent="0.25">
      <c r="A301" s="5"/>
      <c r="B301" s="115"/>
      <c r="C301" s="116"/>
      <c r="D301" s="117"/>
      <c r="E301" s="118"/>
      <c r="F301" s="118"/>
      <c r="G301" s="119"/>
      <c r="H301" s="120"/>
      <c r="I301" s="120"/>
      <c r="J301" s="121"/>
      <c r="K301" s="5"/>
      <c r="L301" s="133" t="str">
        <f t="shared" si="36"/>
        <v/>
      </c>
      <c r="M301" s="5"/>
      <c r="N301" s="23" t="str">
        <f>IF($L301="", "", COUNTIF($L$11:$L$2510, "&gt;"&amp;$L301)+1+COUNTIF($L$11:$L301, $L301)-1)</f>
        <v/>
      </c>
      <c r="O301" s="5"/>
      <c r="R301" s="23" t="str">
        <f t="shared" si="37"/>
        <v/>
      </c>
      <c r="T301" s="20" t="str">
        <f t="shared" si="38"/>
        <v/>
      </c>
      <c r="X301" s="23" t="str">
        <f t="shared" si="39"/>
        <v/>
      </c>
      <c r="Z301" s="59" t="str">
        <f t="shared" si="40"/>
        <v/>
      </c>
      <c r="AA301" s="60" t="str">
        <f>IF($B301="", "", IF(COUNTIF('Intro &amp; Setup'!$AY$23:$AY$38, $B301)&gt;0, "BH", TEXT($B301, "ddd")))</f>
        <v/>
      </c>
      <c r="AB301" s="61" t="str">
        <f t="shared" si="41"/>
        <v/>
      </c>
      <c r="AD301" s="23" t="str">
        <f t="shared" si="42"/>
        <v/>
      </c>
      <c r="AE301" s="23" t="str">
        <f t="shared" si="43"/>
        <v/>
      </c>
      <c r="AG301" s="23" t="str">
        <f t="shared" si="44"/>
        <v/>
      </c>
    </row>
    <row r="302" spans="1:33" x14ac:dyDescent="0.25">
      <c r="A302" s="5"/>
      <c r="B302" s="115"/>
      <c r="C302" s="116"/>
      <c r="D302" s="117"/>
      <c r="E302" s="118"/>
      <c r="F302" s="118"/>
      <c r="G302" s="119"/>
      <c r="H302" s="120"/>
      <c r="I302" s="120"/>
      <c r="J302" s="121"/>
      <c r="K302" s="5"/>
      <c r="L302" s="133" t="str">
        <f t="shared" si="36"/>
        <v/>
      </c>
      <c r="M302" s="5"/>
      <c r="N302" s="23" t="str">
        <f>IF($L302="", "", COUNTIF($L$11:$L$2510, "&gt;"&amp;$L302)+1+COUNTIF($L$11:$L302, $L302)-1)</f>
        <v/>
      </c>
      <c r="O302" s="5"/>
      <c r="R302" s="23" t="str">
        <f t="shared" si="37"/>
        <v/>
      </c>
      <c r="T302" s="20" t="str">
        <f t="shared" si="38"/>
        <v/>
      </c>
      <c r="X302" s="23" t="str">
        <f t="shared" si="39"/>
        <v/>
      </c>
      <c r="Z302" s="59" t="str">
        <f t="shared" si="40"/>
        <v/>
      </c>
      <c r="AA302" s="60" t="str">
        <f>IF($B302="", "", IF(COUNTIF('Intro &amp; Setup'!$AY$23:$AY$38, $B302)&gt;0, "BH", TEXT($B302, "ddd")))</f>
        <v/>
      </c>
      <c r="AB302" s="61" t="str">
        <f t="shared" si="41"/>
        <v/>
      </c>
      <c r="AD302" s="23" t="str">
        <f t="shared" si="42"/>
        <v/>
      </c>
      <c r="AE302" s="23" t="str">
        <f t="shared" si="43"/>
        <v/>
      </c>
      <c r="AG302" s="23" t="str">
        <f t="shared" si="44"/>
        <v/>
      </c>
    </row>
    <row r="303" spans="1:33" x14ac:dyDescent="0.25">
      <c r="A303" s="5"/>
      <c r="B303" s="115"/>
      <c r="C303" s="116"/>
      <c r="D303" s="117"/>
      <c r="E303" s="118"/>
      <c r="F303" s="118"/>
      <c r="G303" s="119"/>
      <c r="H303" s="120"/>
      <c r="I303" s="120"/>
      <c r="J303" s="121"/>
      <c r="K303" s="5"/>
      <c r="L303" s="133" t="str">
        <f t="shared" si="36"/>
        <v/>
      </c>
      <c r="M303" s="5"/>
      <c r="N303" s="23" t="str">
        <f>IF($L303="", "", COUNTIF($L$11:$L$2510, "&gt;"&amp;$L303)+1+COUNTIF($L$11:$L303, $L303)-1)</f>
        <v/>
      </c>
      <c r="O303" s="5"/>
      <c r="R303" s="23" t="str">
        <f t="shared" si="37"/>
        <v/>
      </c>
      <c r="T303" s="20" t="str">
        <f t="shared" si="38"/>
        <v/>
      </c>
      <c r="X303" s="23" t="str">
        <f t="shared" si="39"/>
        <v/>
      </c>
      <c r="Z303" s="59" t="str">
        <f t="shared" si="40"/>
        <v/>
      </c>
      <c r="AA303" s="60" t="str">
        <f>IF($B303="", "", IF(COUNTIF('Intro &amp; Setup'!$AY$23:$AY$38, $B303)&gt;0, "BH", TEXT($B303, "ddd")))</f>
        <v/>
      </c>
      <c r="AB303" s="61" t="str">
        <f t="shared" si="41"/>
        <v/>
      </c>
      <c r="AD303" s="23" t="str">
        <f t="shared" si="42"/>
        <v/>
      </c>
      <c r="AE303" s="23" t="str">
        <f t="shared" si="43"/>
        <v/>
      </c>
      <c r="AG303" s="23" t="str">
        <f t="shared" si="44"/>
        <v/>
      </c>
    </row>
    <row r="304" spans="1:33" x14ac:dyDescent="0.25">
      <c r="A304" s="5"/>
      <c r="B304" s="115"/>
      <c r="C304" s="116"/>
      <c r="D304" s="117"/>
      <c r="E304" s="118"/>
      <c r="F304" s="118"/>
      <c r="G304" s="119"/>
      <c r="H304" s="120"/>
      <c r="I304" s="120"/>
      <c r="J304" s="121"/>
      <c r="K304" s="5"/>
      <c r="L304" s="133" t="str">
        <f t="shared" si="36"/>
        <v/>
      </c>
      <c r="M304" s="5"/>
      <c r="N304" s="23" t="str">
        <f>IF($L304="", "", COUNTIF($L$11:$L$2510, "&gt;"&amp;$L304)+1+COUNTIF($L$11:$L304, $L304)-1)</f>
        <v/>
      </c>
      <c r="O304" s="5"/>
      <c r="R304" s="23" t="str">
        <f t="shared" si="37"/>
        <v/>
      </c>
      <c r="T304" s="20" t="str">
        <f t="shared" si="38"/>
        <v/>
      </c>
      <c r="X304" s="23" t="str">
        <f t="shared" si="39"/>
        <v/>
      </c>
      <c r="Z304" s="59" t="str">
        <f t="shared" si="40"/>
        <v/>
      </c>
      <c r="AA304" s="60" t="str">
        <f>IF($B304="", "", IF(COUNTIF('Intro &amp; Setup'!$AY$23:$AY$38, $B304)&gt;0, "BH", TEXT($B304, "ddd")))</f>
        <v/>
      </c>
      <c r="AB304" s="61" t="str">
        <f t="shared" si="41"/>
        <v/>
      </c>
      <c r="AD304" s="23" t="str">
        <f t="shared" si="42"/>
        <v/>
      </c>
      <c r="AE304" s="23" t="str">
        <f t="shared" si="43"/>
        <v/>
      </c>
      <c r="AG304" s="23" t="str">
        <f t="shared" si="44"/>
        <v/>
      </c>
    </row>
    <row r="305" spans="1:33" x14ac:dyDescent="0.25">
      <c r="A305" s="5"/>
      <c r="B305" s="115"/>
      <c r="C305" s="116"/>
      <c r="D305" s="117"/>
      <c r="E305" s="118"/>
      <c r="F305" s="118"/>
      <c r="G305" s="119"/>
      <c r="H305" s="120"/>
      <c r="I305" s="120"/>
      <c r="J305" s="121"/>
      <c r="K305" s="5"/>
      <c r="L305" s="133" t="str">
        <f t="shared" si="36"/>
        <v/>
      </c>
      <c r="M305" s="5"/>
      <c r="N305" s="23" t="str">
        <f>IF($L305="", "", COUNTIF($L$11:$L$2510, "&gt;"&amp;$L305)+1+COUNTIF($L$11:$L305, $L305)-1)</f>
        <v/>
      </c>
      <c r="O305" s="5"/>
      <c r="R305" s="23" t="str">
        <f t="shared" si="37"/>
        <v/>
      </c>
      <c r="T305" s="20" t="str">
        <f t="shared" si="38"/>
        <v/>
      </c>
      <c r="X305" s="23" t="str">
        <f t="shared" si="39"/>
        <v/>
      </c>
      <c r="Z305" s="59" t="str">
        <f t="shared" si="40"/>
        <v/>
      </c>
      <c r="AA305" s="60" t="str">
        <f>IF($B305="", "", IF(COUNTIF('Intro &amp; Setup'!$AY$23:$AY$38, $B305)&gt;0, "BH", TEXT($B305, "ddd")))</f>
        <v/>
      </c>
      <c r="AB305" s="61" t="str">
        <f t="shared" si="41"/>
        <v/>
      </c>
      <c r="AD305" s="23" t="str">
        <f t="shared" si="42"/>
        <v/>
      </c>
      <c r="AE305" s="23" t="str">
        <f t="shared" si="43"/>
        <v/>
      </c>
      <c r="AG305" s="23" t="str">
        <f t="shared" si="44"/>
        <v/>
      </c>
    </row>
    <row r="306" spans="1:33" x14ac:dyDescent="0.25">
      <c r="A306" s="5"/>
      <c r="B306" s="115"/>
      <c r="C306" s="116"/>
      <c r="D306" s="117"/>
      <c r="E306" s="118"/>
      <c r="F306" s="118"/>
      <c r="G306" s="119"/>
      <c r="H306" s="120"/>
      <c r="I306" s="120"/>
      <c r="J306" s="121"/>
      <c r="K306" s="5"/>
      <c r="L306" s="133" t="str">
        <f t="shared" si="36"/>
        <v/>
      </c>
      <c r="M306" s="5"/>
      <c r="N306" s="23" t="str">
        <f>IF($L306="", "", COUNTIF($L$11:$L$2510, "&gt;"&amp;$L306)+1+COUNTIF($L$11:$L306, $L306)-1)</f>
        <v/>
      </c>
      <c r="O306" s="5"/>
      <c r="R306" s="23" t="str">
        <f t="shared" si="37"/>
        <v/>
      </c>
      <c r="T306" s="20" t="str">
        <f t="shared" si="38"/>
        <v/>
      </c>
      <c r="X306" s="23" t="str">
        <f t="shared" si="39"/>
        <v/>
      </c>
      <c r="Z306" s="59" t="str">
        <f t="shared" si="40"/>
        <v/>
      </c>
      <c r="AA306" s="60" t="str">
        <f>IF($B306="", "", IF(COUNTIF('Intro &amp; Setup'!$AY$23:$AY$38, $B306)&gt;0, "BH", TEXT($B306, "ddd")))</f>
        <v/>
      </c>
      <c r="AB306" s="61" t="str">
        <f t="shared" si="41"/>
        <v/>
      </c>
      <c r="AD306" s="23" t="str">
        <f t="shared" si="42"/>
        <v/>
      </c>
      <c r="AE306" s="23" t="str">
        <f t="shared" si="43"/>
        <v/>
      </c>
      <c r="AG306" s="23" t="str">
        <f t="shared" si="44"/>
        <v/>
      </c>
    </row>
    <row r="307" spans="1:33" x14ac:dyDescent="0.25">
      <c r="A307" s="5"/>
      <c r="B307" s="115"/>
      <c r="C307" s="116"/>
      <c r="D307" s="117"/>
      <c r="E307" s="118"/>
      <c r="F307" s="118"/>
      <c r="G307" s="119"/>
      <c r="H307" s="120"/>
      <c r="I307" s="120"/>
      <c r="J307" s="121"/>
      <c r="K307" s="5"/>
      <c r="L307" s="133" t="str">
        <f t="shared" si="36"/>
        <v/>
      </c>
      <c r="M307" s="5"/>
      <c r="N307" s="23" t="str">
        <f>IF($L307="", "", COUNTIF($L$11:$L$2510, "&gt;"&amp;$L307)+1+COUNTIF($L$11:$L307, $L307)-1)</f>
        <v/>
      </c>
      <c r="O307" s="5"/>
      <c r="R307" s="23" t="str">
        <f t="shared" si="37"/>
        <v/>
      </c>
      <c r="T307" s="20" t="str">
        <f t="shared" si="38"/>
        <v/>
      </c>
      <c r="X307" s="23" t="str">
        <f t="shared" si="39"/>
        <v/>
      </c>
      <c r="Z307" s="59" t="str">
        <f t="shared" si="40"/>
        <v/>
      </c>
      <c r="AA307" s="60" t="str">
        <f>IF($B307="", "", IF(COUNTIF('Intro &amp; Setup'!$AY$23:$AY$38, $B307)&gt;0, "BH", TEXT($B307, "ddd")))</f>
        <v/>
      </c>
      <c r="AB307" s="61" t="str">
        <f t="shared" si="41"/>
        <v/>
      </c>
      <c r="AD307" s="23" t="str">
        <f t="shared" si="42"/>
        <v/>
      </c>
      <c r="AE307" s="23" t="str">
        <f t="shared" si="43"/>
        <v/>
      </c>
      <c r="AG307" s="23" t="str">
        <f t="shared" si="44"/>
        <v/>
      </c>
    </row>
    <row r="308" spans="1:33" x14ac:dyDescent="0.25">
      <c r="A308" s="5"/>
      <c r="B308" s="115"/>
      <c r="C308" s="116"/>
      <c r="D308" s="117"/>
      <c r="E308" s="118"/>
      <c r="F308" s="118"/>
      <c r="G308" s="119"/>
      <c r="H308" s="120"/>
      <c r="I308" s="120"/>
      <c r="J308" s="121"/>
      <c r="K308" s="5"/>
      <c r="L308" s="133" t="str">
        <f t="shared" si="36"/>
        <v/>
      </c>
      <c r="M308" s="5"/>
      <c r="N308" s="23" t="str">
        <f>IF($L308="", "", COUNTIF($L$11:$L$2510, "&gt;"&amp;$L308)+1+COUNTIF($L$11:$L308, $L308)-1)</f>
        <v/>
      </c>
      <c r="O308" s="5"/>
      <c r="R308" s="23" t="str">
        <f t="shared" si="37"/>
        <v/>
      </c>
      <c r="T308" s="20" t="str">
        <f t="shared" si="38"/>
        <v/>
      </c>
      <c r="X308" s="23" t="str">
        <f t="shared" si="39"/>
        <v/>
      </c>
      <c r="Z308" s="59" t="str">
        <f t="shared" si="40"/>
        <v/>
      </c>
      <c r="AA308" s="60" t="str">
        <f>IF($B308="", "", IF(COUNTIF('Intro &amp; Setup'!$AY$23:$AY$38, $B308)&gt;0, "BH", TEXT($B308, "ddd")))</f>
        <v/>
      </c>
      <c r="AB308" s="61" t="str">
        <f t="shared" si="41"/>
        <v/>
      </c>
      <c r="AD308" s="23" t="str">
        <f t="shared" si="42"/>
        <v/>
      </c>
      <c r="AE308" s="23" t="str">
        <f t="shared" si="43"/>
        <v/>
      </c>
      <c r="AG308" s="23" t="str">
        <f t="shared" si="44"/>
        <v/>
      </c>
    </row>
    <row r="309" spans="1:33" x14ac:dyDescent="0.25">
      <c r="A309" s="5"/>
      <c r="B309" s="115"/>
      <c r="C309" s="116"/>
      <c r="D309" s="117"/>
      <c r="E309" s="118"/>
      <c r="F309" s="118"/>
      <c r="G309" s="119"/>
      <c r="H309" s="120"/>
      <c r="I309" s="120"/>
      <c r="J309" s="121"/>
      <c r="K309" s="5"/>
      <c r="L309" s="133" t="str">
        <f t="shared" si="36"/>
        <v/>
      </c>
      <c r="M309" s="5"/>
      <c r="N309" s="23" t="str">
        <f>IF($L309="", "", COUNTIF($L$11:$L$2510, "&gt;"&amp;$L309)+1+COUNTIF($L$11:$L309, $L309)-1)</f>
        <v/>
      </c>
      <c r="O309" s="5"/>
      <c r="R309" s="23" t="str">
        <f t="shared" si="37"/>
        <v/>
      </c>
      <c r="T309" s="20" t="str">
        <f t="shared" si="38"/>
        <v/>
      </c>
      <c r="X309" s="23" t="str">
        <f t="shared" si="39"/>
        <v/>
      </c>
      <c r="Z309" s="59" t="str">
        <f t="shared" si="40"/>
        <v/>
      </c>
      <c r="AA309" s="60" t="str">
        <f>IF($B309="", "", IF(COUNTIF('Intro &amp; Setup'!$AY$23:$AY$38, $B309)&gt;0, "BH", TEXT($B309, "ddd")))</f>
        <v/>
      </c>
      <c r="AB309" s="61" t="str">
        <f t="shared" si="41"/>
        <v/>
      </c>
      <c r="AD309" s="23" t="str">
        <f t="shared" si="42"/>
        <v/>
      </c>
      <c r="AE309" s="23" t="str">
        <f t="shared" si="43"/>
        <v/>
      </c>
      <c r="AG309" s="23" t="str">
        <f t="shared" si="44"/>
        <v/>
      </c>
    </row>
    <row r="310" spans="1:33" x14ac:dyDescent="0.25">
      <c r="A310" s="5"/>
      <c r="B310" s="115"/>
      <c r="C310" s="116"/>
      <c r="D310" s="117"/>
      <c r="E310" s="118"/>
      <c r="F310" s="118"/>
      <c r="G310" s="119"/>
      <c r="H310" s="120"/>
      <c r="I310" s="120"/>
      <c r="J310" s="121"/>
      <c r="K310" s="5"/>
      <c r="L310" s="133" t="str">
        <f t="shared" si="36"/>
        <v/>
      </c>
      <c r="M310" s="5"/>
      <c r="N310" s="23" t="str">
        <f>IF($L310="", "", COUNTIF($L$11:$L$2510, "&gt;"&amp;$L310)+1+COUNTIF($L$11:$L310, $L310)-1)</f>
        <v/>
      </c>
      <c r="O310" s="5"/>
      <c r="R310" s="23" t="str">
        <f t="shared" si="37"/>
        <v/>
      </c>
      <c r="T310" s="20" t="str">
        <f t="shared" si="38"/>
        <v/>
      </c>
      <c r="X310" s="23" t="str">
        <f t="shared" si="39"/>
        <v/>
      </c>
      <c r="Z310" s="59" t="str">
        <f t="shared" si="40"/>
        <v/>
      </c>
      <c r="AA310" s="60" t="str">
        <f>IF($B310="", "", IF(COUNTIF('Intro &amp; Setup'!$AY$23:$AY$38, $B310)&gt;0, "BH", TEXT($B310, "ddd")))</f>
        <v/>
      </c>
      <c r="AB310" s="61" t="str">
        <f t="shared" si="41"/>
        <v/>
      </c>
      <c r="AD310" s="23" t="str">
        <f t="shared" si="42"/>
        <v/>
      </c>
      <c r="AE310" s="23" t="str">
        <f t="shared" si="43"/>
        <v/>
      </c>
      <c r="AG310" s="23" t="str">
        <f t="shared" si="44"/>
        <v/>
      </c>
    </row>
    <row r="311" spans="1:33" x14ac:dyDescent="0.25">
      <c r="A311" s="5"/>
      <c r="B311" s="115"/>
      <c r="C311" s="116"/>
      <c r="D311" s="117"/>
      <c r="E311" s="118"/>
      <c r="F311" s="118"/>
      <c r="G311" s="119"/>
      <c r="H311" s="120"/>
      <c r="I311" s="120"/>
      <c r="J311" s="121"/>
      <c r="K311" s="5"/>
      <c r="L311" s="133" t="str">
        <f t="shared" si="36"/>
        <v/>
      </c>
      <c r="M311" s="5"/>
      <c r="N311" s="23" t="str">
        <f>IF($L311="", "", COUNTIF($L$11:$L$2510, "&gt;"&amp;$L311)+1+COUNTIF($L$11:$L311, $L311)-1)</f>
        <v/>
      </c>
      <c r="O311" s="5"/>
      <c r="R311" s="23" t="str">
        <f t="shared" si="37"/>
        <v/>
      </c>
      <c r="T311" s="20" t="str">
        <f t="shared" si="38"/>
        <v/>
      </c>
      <c r="X311" s="23" t="str">
        <f t="shared" si="39"/>
        <v/>
      </c>
      <c r="Z311" s="59" t="str">
        <f t="shared" si="40"/>
        <v/>
      </c>
      <c r="AA311" s="60" t="str">
        <f>IF($B311="", "", IF(COUNTIF('Intro &amp; Setup'!$AY$23:$AY$38, $B311)&gt;0, "BH", TEXT($B311, "ddd")))</f>
        <v/>
      </c>
      <c r="AB311" s="61" t="str">
        <f t="shared" si="41"/>
        <v/>
      </c>
      <c r="AD311" s="23" t="str">
        <f t="shared" si="42"/>
        <v/>
      </c>
      <c r="AE311" s="23" t="str">
        <f t="shared" si="43"/>
        <v/>
      </c>
      <c r="AG311" s="23" t="str">
        <f t="shared" si="44"/>
        <v/>
      </c>
    </row>
    <row r="312" spans="1:33" x14ac:dyDescent="0.25">
      <c r="A312" s="5"/>
      <c r="B312" s="115"/>
      <c r="C312" s="116"/>
      <c r="D312" s="117"/>
      <c r="E312" s="118"/>
      <c r="F312" s="118"/>
      <c r="G312" s="119"/>
      <c r="H312" s="120"/>
      <c r="I312" s="120"/>
      <c r="J312" s="121"/>
      <c r="K312" s="5"/>
      <c r="L312" s="133" t="str">
        <f t="shared" si="36"/>
        <v/>
      </c>
      <c r="M312" s="5"/>
      <c r="N312" s="23" t="str">
        <f>IF($L312="", "", COUNTIF($L$11:$L$2510, "&gt;"&amp;$L312)+1+COUNTIF($L$11:$L312, $L312)-1)</f>
        <v/>
      </c>
      <c r="O312" s="5"/>
      <c r="R312" s="23" t="str">
        <f t="shared" si="37"/>
        <v/>
      </c>
      <c r="T312" s="20" t="str">
        <f t="shared" si="38"/>
        <v/>
      </c>
      <c r="X312" s="23" t="str">
        <f t="shared" si="39"/>
        <v/>
      </c>
      <c r="Z312" s="59" t="str">
        <f t="shared" si="40"/>
        <v/>
      </c>
      <c r="AA312" s="60" t="str">
        <f>IF($B312="", "", IF(COUNTIF('Intro &amp; Setup'!$AY$23:$AY$38, $B312)&gt;0, "BH", TEXT($B312, "ddd")))</f>
        <v/>
      </c>
      <c r="AB312" s="61" t="str">
        <f t="shared" si="41"/>
        <v/>
      </c>
      <c r="AD312" s="23" t="str">
        <f t="shared" si="42"/>
        <v/>
      </c>
      <c r="AE312" s="23" t="str">
        <f t="shared" si="43"/>
        <v/>
      </c>
      <c r="AG312" s="23" t="str">
        <f t="shared" si="44"/>
        <v/>
      </c>
    </row>
    <row r="313" spans="1:33" x14ac:dyDescent="0.25">
      <c r="A313" s="5"/>
      <c r="B313" s="115"/>
      <c r="C313" s="116"/>
      <c r="D313" s="117"/>
      <c r="E313" s="118"/>
      <c r="F313" s="118"/>
      <c r="G313" s="119"/>
      <c r="H313" s="120"/>
      <c r="I313" s="120"/>
      <c r="J313" s="121"/>
      <c r="K313" s="5"/>
      <c r="L313" s="133" t="str">
        <f t="shared" si="36"/>
        <v/>
      </c>
      <c r="M313" s="5"/>
      <c r="N313" s="23" t="str">
        <f>IF($L313="", "", COUNTIF($L$11:$L$2510, "&gt;"&amp;$L313)+1+COUNTIF($L$11:$L313, $L313)-1)</f>
        <v/>
      </c>
      <c r="O313" s="5"/>
      <c r="R313" s="23" t="str">
        <f t="shared" si="37"/>
        <v/>
      </c>
      <c r="T313" s="20" t="str">
        <f t="shared" si="38"/>
        <v/>
      </c>
      <c r="X313" s="23" t="str">
        <f t="shared" si="39"/>
        <v/>
      </c>
      <c r="Z313" s="59" t="str">
        <f t="shared" si="40"/>
        <v/>
      </c>
      <c r="AA313" s="60" t="str">
        <f>IF($B313="", "", IF(COUNTIF('Intro &amp; Setup'!$AY$23:$AY$38, $B313)&gt;0, "BH", TEXT($B313, "ddd")))</f>
        <v/>
      </c>
      <c r="AB313" s="61" t="str">
        <f t="shared" si="41"/>
        <v/>
      </c>
      <c r="AD313" s="23" t="str">
        <f t="shared" si="42"/>
        <v/>
      </c>
      <c r="AE313" s="23" t="str">
        <f t="shared" si="43"/>
        <v/>
      </c>
      <c r="AG313" s="23" t="str">
        <f t="shared" si="44"/>
        <v/>
      </c>
    </row>
    <row r="314" spans="1:33" x14ac:dyDescent="0.25">
      <c r="A314" s="5"/>
      <c r="B314" s="115"/>
      <c r="C314" s="116"/>
      <c r="D314" s="117"/>
      <c r="E314" s="118"/>
      <c r="F314" s="118"/>
      <c r="G314" s="119"/>
      <c r="H314" s="120"/>
      <c r="I314" s="120"/>
      <c r="J314" s="121"/>
      <c r="K314" s="5"/>
      <c r="L314" s="133" t="str">
        <f t="shared" si="36"/>
        <v/>
      </c>
      <c r="M314" s="5"/>
      <c r="N314" s="23" t="str">
        <f>IF($L314="", "", COUNTIF($L$11:$L$2510, "&gt;"&amp;$L314)+1+COUNTIF($L$11:$L314, $L314)-1)</f>
        <v/>
      </c>
      <c r="O314" s="5"/>
      <c r="R314" s="23" t="str">
        <f t="shared" si="37"/>
        <v/>
      </c>
      <c r="T314" s="20" t="str">
        <f t="shared" si="38"/>
        <v/>
      </c>
      <c r="X314" s="23" t="str">
        <f t="shared" si="39"/>
        <v/>
      </c>
      <c r="Z314" s="59" t="str">
        <f t="shared" si="40"/>
        <v/>
      </c>
      <c r="AA314" s="60" t="str">
        <f>IF($B314="", "", IF(COUNTIF('Intro &amp; Setup'!$AY$23:$AY$38, $B314)&gt;0, "BH", TEXT($B314, "ddd")))</f>
        <v/>
      </c>
      <c r="AB314" s="61" t="str">
        <f t="shared" si="41"/>
        <v/>
      </c>
      <c r="AD314" s="23" t="str">
        <f t="shared" si="42"/>
        <v/>
      </c>
      <c r="AE314" s="23" t="str">
        <f t="shared" si="43"/>
        <v/>
      </c>
      <c r="AG314" s="23" t="str">
        <f t="shared" si="44"/>
        <v/>
      </c>
    </row>
    <row r="315" spans="1:33" x14ac:dyDescent="0.25">
      <c r="A315" s="5"/>
      <c r="B315" s="115"/>
      <c r="C315" s="116"/>
      <c r="D315" s="117"/>
      <c r="E315" s="118"/>
      <c r="F315" s="118"/>
      <c r="G315" s="119"/>
      <c r="H315" s="120"/>
      <c r="I315" s="120"/>
      <c r="J315" s="121"/>
      <c r="K315" s="5"/>
      <c r="L315" s="133" t="str">
        <f t="shared" si="36"/>
        <v/>
      </c>
      <c r="M315" s="5"/>
      <c r="N315" s="23" t="str">
        <f>IF($L315="", "", COUNTIF($L$11:$L$2510, "&gt;"&amp;$L315)+1+COUNTIF($L$11:$L315, $L315)-1)</f>
        <v/>
      </c>
      <c r="O315" s="5"/>
      <c r="R315" s="23" t="str">
        <f t="shared" si="37"/>
        <v/>
      </c>
      <c r="T315" s="20" t="str">
        <f t="shared" si="38"/>
        <v/>
      </c>
      <c r="X315" s="23" t="str">
        <f t="shared" si="39"/>
        <v/>
      </c>
      <c r="Z315" s="59" t="str">
        <f t="shared" si="40"/>
        <v/>
      </c>
      <c r="AA315" s="60" t="str">
        <f>IF($B315="", "", IF(COUNTIF('Intro &amp; Setup'!$AY$23:$AY$38, $B315)&gt;0, "BH", TEXT($B315, "ddd")))</f>
        <v/>
      </c>
      <c r="AB315" s="61" t="str">
        <f t="shared" si="41"/>
        <v/>
      </c>
      <c r="AD315" s="23" t="str">
        <f t="shared" si="42"/>
        <v/>
      </c>
      <c r="AE315" s="23" t="str">
        <f t="shared" si="43"/>
        <v/>
      </c>
      <c r="AG315" s="23" t="str">
        <f t="shared" si="44"/>
        <v/>
      </c>
    </row>
    <row r="316" spans="1:33" x14ac:dyDescent="0.25">
      <c r="A316" s="5"/>
      <c r="B316" s="115"/>
      <c r="C316" s="116"/>
      <c r="D316" s="117"/>
      <c r="E316" s="118"/>
      <c r="F316" s="118"/>
      <c r="G316" s="119"/>
      <c r="H316" s="120"/>
      <c r="I316" s="120"/>
      <c r="J316" s="121"/>
      <c r="K316" s="5"/>
      <c r="L316" s="133" t="str">
        <f t="shared" si="36"/>
        <v/>
      </c>
      <c r="M316" s="5"/>
      <c r="N316" s="23" t="str">
        <f>IF($L316="", "", COUNTIF($L$11:$L$2510, "&gt;"&amp;$L316)+1+COUNTIF($L$11:$L316, $L316)-1)</f>
        <v/>
      </c>
      <c r="O316" s="5"/>
      <c r="R316" s="23" t="str">
        <f t="shared" si="37"/>
        <v/>
      </c>
      <c r="T316" s="20" t="str">
        <f t="shared" si="38"/>
        <v/>
      </c>
      <c r="X316" s="23" t="str">
        <f t="shared" si="39"/>
        <v/>
      </c>
      <c r="Z316" s="59" t="str">
        <f t="shared" si="40"/>
        <v/>
      </c>
      <c r="AA316" s="60" t="str">
        <f>IF($B316="", "", IF(COUNTIF('Intro &amp; Setup'!$AY$23:$AY$38, $B316)&gt;0, "BH", TEXT($B316, "ddd")))</f>
        <v/>
      </c>
      <c r="AB316" s="61" t="str">
        <f t="shared" si="41"/>
        <v/>
      </c>
      <c r="AD316" s="23" t="str">
        <f t="shared" si="42"/>
        <v/>
      </c>
      <c r="AE316" s="23" t="str">
        <f t="shared" si="43"/>
        <v/>
      </c>
      <c r="AG316" s="23" t="str">
        <f t="shared" si="44"/>
        <v/>
      </c>
    </row>
    <row r="317" spans="1:33" x14ac:dyDescent="0.25">
      <c r="A317" s="5"/>
      <c r="B317" s="115"/>
      <c r="C317" s="116"/>
      <c r="D317" s="117"/>
      <c r="E317" s="118"/>
      <c r="F317" s="118"/>
      <c r="G317" s="119"/>
      <c r="H317" s="120"/>
      <c r="I317" s="120"/>
      <c r="J317" s="121"/>
      <c r="K317" s="5"/>
      <c r="L317" s="133" t="str">
        <f t="shared" si="36"/>
        <v/>
      </c>
      <c r="M317" s="5"/>
      <c r="N317" s="23" t="str">
        <f>IF($L317="", "", COUNTIF($L$11:$L$2510, "&gt;"&amp;$L317)+1+COUNTIF($L$11:$L317, $L317)-1)</f>
        <v/>
      </c>
      <c r="O317" s="5"/>
      <c r="R317" s="23" t="str">
        <f t="shared" si="37"/>
        <v/>
      </c>
      <c r="T317" s="20" t="str">
        <f t="shared" si="38"/>
        <v/>
      </c>
      <c r="X317" s="23" t="str">
        <f t="shared" si="39"/>
        <v/>
      </c>
      <c r="Z317" s="59" t="str">
        <f t="shared" si="40"/>
        <v/>
      </c>
      <c r="AA317" s="60" t="str">
        <f>IF($B317="", "", IF(COUNTIF('Intro &amp; Setup'!$AY$23:$AY$38, $B317)&gt;0, "BH", TEXT($B317, "ddd")))</f>
        <v/>
      </c>
      <c r="AB317" s="61" t="str">
        <f t="shared" si="41"/>
        <v/>
      </c>
      <c r="AD317" s="23" t="str">
        <f t="shared" si="42"/>
        <v/>
      </c>
      <c r="AE317" s="23" t="str">
        <f t="shared" si="43"/>
        <v/>
      </c>
      <c r="AG317" s="23" t="str">
        <f t="shared" si="44"/>
        <v/>
      </c>
    </row>
    <row r="318" spans="1:33" x14ac:dyDescent="0.25">
      <c r="A318" s="5"/>
      <c r="B318" s="115"/>
      <c r="C318" s="116"/>
      <c r="D318" s="117"/>
      <c r="E318" s="118"/>
      <c r="F318" s="118"/>
      <c r="G318" s="119"/>
      <c r="H318" s="120"/>
      <c r="I318" s="120"/>
      <c r="J318" s="121"/>
      <c r="K318" s="5"/>
      <c r="L318" s="133" t="str">
        <f t="shared" si="36"/>
        <v/>
      </c>
      <c r="M318" s="5"/>
      <c r="N318" s="23" t="str">
        <f>IF($L318="", "", COUNTIF($L$11:$L$2510, "&gt;"&amp;$L318)+1+COUNTIF($L$11:$L318, $L318)-1)</f>
        <v/>
      </c>
      <c r="O318" s="5"/>
      <c r="R318" s="23" t="str">
        <f t="shared" si="37"/>
        <v/>
      </c>
      <c r="T318" s="20" t="str">
        <f t="shared" si="38"/>
        <v/>
      </c>
      <c r="X318" s="23" t="str">
        <f t="shared" si="39"/>
        <v/>
      </c>
      <c r="Z318" s="59" t="str">
        <f t="shared" si="40"/>
        <v/>
      </c>
      <c r="AA318" s="60" t="str">
        <f>IF($B318="", "", IF(COUNTIF('Intro &amp; Setup'!$AY$23:$AY$38, $B318)&gt;0, "BH", TEXT($B318, "ddd")))</f>
        <v/>
      </c>
      <c r="AB318" s="61" t="str">
        <f t="shared" si="41"/>
        <v/>
      </c>
      <c r="AD318" s="23" t="str">
        <f t="shared" si="42"/>
        <v/>
      </c>
      <c r="AE318" s="23" t="str">
        <f t="shared" si="43"/>
        <v/>
      </c>
      <c r="AG318" s="23" t="str">
        <f t="shared" si="44"/>
        <v/>
      </c>
    </row>
    <row r="319" spans="1:33" x14ac:dyDescent="0.25">
      <c r="A319" s="5"/>
      <c r="B319" s="115"/>
      <c r="C319" s="116"/>
      <c r="D319" s="117"/>
      <c r="E319" s="118"/>
      <c r="F319" s="118"/>
      <c r="G319" s="119"/>
      <c r="H319" s="120"/>
      <c r="I319" s="120"/>
      <c r="J319" s="121"/>
      <c r="K319" s="5"/>
      <c r="L319" s="133" t="str">
        <f t="shared" si="36"/>
        <v/>
      </c>
      <c r="M319" s="5"/>
      <c r="N319" s="23" t="str">
        <f>IF($L319="", "", COUNTIF($L$11:$L$2510, "&gt;"&amp;$L319)+1+COUNTIF($L$11:$L319, $L319)-1)</f>
        <v/>
      </c>
      <c r="O319" s="5"/>
      <c r="R319" s="23" t="str">
        <f t="shared" si="37"/>
        <v/>
      </c>
      <c r="T319" s="20" t="str">
        <f t="shared" si="38"/>
        <v/>
      </c>
      <c r="X319" s="23" t="str">
        <f t="shared" si="39"/>
        <v/>
      </c>
      <c r="Z319" s="59" t="str">
        <f t="shared" si="40"/>
        <v/>
      </c>
      <c r="AA319" s="60" t="str">
        <f>IF($B319="", "", IF(COUNTIF('Intro &amp; Setup'!$AY$23:$AY$38, $B319)&gt;0, "BH", TEXT($B319, "ddd")))</f>
        <v/>
      </c>
      <c r="AB319" s="61" t="str">
        <f t="shared" si="41"/>
        <v/>
      </c>
      <c r="AD319" s="23" t="str">
        <f t="shared" si="42"/>
        <v/>
      </c>
      <c r="AE319" s="23" t="str">
        <f t="shared" si="43"/>
        <v/>
      </c>
      <c r="AG319" s="23" t="str">
        <f t="shared" si="44"/>
        <v/>
      </c>
    </row>
    <row r="320" spans="1:33" x14ac:dyDescent="0.25">
      <c r="A320" s="5"/>
      <c r="B320" s="115"/>
      <c r="C320" s="116"/>
      <c r="D320" s="117"/>
      <c r="E320" s="118"/>
      <c r="F320" s="118"/>
      <c r="G320" s="119"/>
      <c r="H320" s="120"/>
      <c r="I320" s="120"/>
      <c r="J320" s="121"/>
      <c r="K320" s="5"/>
      <c r="L320" s="133" t="str">
        <f t="shared" si="36"/>
        <v/>
      </c>
      <c r="M320" s="5"/>
      <c r="N320" s="23" t="str">
        <f>IF($L320="", "", COUNTIF($L$11:$L$2510, "&gt;"&amp;$L320)+1+COUNTIF($L$11:$L320, $L320)-1)</f>
        <v/>
      </c>
      <c r="O320" s="5"/>
      <c r="R320" s="23" t="str">
        <f t="shared" si="37"/>
        <v/>
      </c>
      <c r="T320" s="20" t="str">
        <f t="shared" si="38"/>
        <v/>
      </c>
      <c r="X320" s="23" t="str">
        <f t="shared" si="39"/>
        <v/>
      </c>
      <c r="Z320" s="59" t="str">
        <f t="shared" si="40"/>
        <v/>
      </c>
      <c r="AA320" s="60" t="str">
        <f>IF($B320="", "", IF(COUNTIF('Intro &amp; Setup'!$AY$23:$AY$38, $B320)&gt;0, "BH", TEXT($B320, "ddd")))</f>
        <v/>
      </c>
      <c r="AB320" s="61" t="str">
        <f t="shared" si="41"/>
        <v/>
      </c>
      <c r="AD320" s="23" t="str">
        <f t="shared" si="42"/>
        <v/>
      </c>
      <c r="AE320" s="23" t="str">
        <f t="shared" si="43"/>
        <v/>
      </c>
      <c r="AG320" s="23" t="str">
        <f t="shared" si="44"/>
        <v/>
      </c>
    </row>
    <row r="321" spans="1:33" x14ac:dyDescent="0.25">
      <c r="A321" s="5"/>
      <c r="B321" s="115"/>
      <c r="C321" s="116"/>
      <c r="D321" s="117"/>
      <c r="E321" s="118"/>
      <c r="F321" s="118"/>
      <c r="G321" s="119"/>
      <c r="H321" s="120"/>
      <c r="I321" s="120"/>
      <c r="J321" s="121"/>
      <c r="K321" s="5"/>
      <c r="L321" s="133" t="str">
        <f t="shared" si="36"/>
        <v/>
      </c>
      <c r="M321" s="5"/>
      <c r="N321" s="23" t="str">
        <f>IF($L321="", "", COUNTIF($L$11:$L$2510, "&gt;"&amp;$L321)+1+COUNTIF($L$11:$L321, $L321)-1)</f>
        <v/>
      </c>
      <c r="O321" s="5"/>
      <c r="R321" s="23" t="str">
        <f t="shared" si="37"/>
        <v/>
      </c>
      <c r="T321" s="20" t="str">
        <f t="shared" si="38"/>
        <v/>
      </c>
      <c r="X321" s="23" t="str">
        <f t="shared" si="39"/>
        <v/>
      </c>
      <c r="Z321" s="59" t="str">
        <f t="shared" si="40"/>
        <v/>
      </c>
      <c r="AA321" s="60" t="str">
        <f>IF($B321="", "", IF(COUNTIF('Intro &amp; Setup'!$AY$23:$AY$38, $B321)&gt;0, "BH", TEXT($B321, "ddd")))</f>
        <v/>
      </c>
      <c r="AB321" s="61" t="str">
        <f t="shared" si="41"/>
        <v/>
      </c>
      <c r="AD321" s="23" t="str">
        <f t="shared" si="42"/>
        <v/>
      </c>
      <c r="AE321" s="23" t="str">
        <f t="shared" si="43"/>
        <v/>
      </c>
      <c r="AG321" s="23" t="str">
        <f t="shared" si="44"/>
        <v/>
      </c>
    </row>
    <row r="322" spans="1:33" x14ac:dyDescent="0.25">
      <c r="A322" s="5"/>
      <c r="B322" s="115"/>
      <c r="C322" s="116"/>
      <c r="D322" s="117"/>
      <c r="E322" s="118"/>
      <c r="F322" s="118"/>
      <c r="G322" s="119"/>
      <c r="H322" s="120"/>
      <c r="I322" s="120"/>
      <c r="J322" s="121"/>
      <c r="K322" s="5"/>
      <c r="L322" s="133" t="str">
        <f t="shared" si="36"/>
        <v/>
      </c>
      <c r="M322" s="5"/>
      <c r="N322" s="23" t="str">
        <f>IF($L322="", "", COUNTIF($L$11:$L$2510, "&gt;"&amp;$L322)+1+COUNTIF($L$11:$L322, $L322)-1)</f>
        <v/>
      </c>
      <c r="O322" s="5"/>
      <c r="R322" s="23" t="str">
        <f t="shared" si="37"/>
        <v/>
      </c>
      <c r="T322" s="20" t="str">
        <f t="shared" si="38"/>
        <v/>
      </c>
      <c r="X322" s="23" t="str">
        <f t="shared" si="39"/>
        <v/>
      </c>
      <c r="Z322" s="59" t="str">
        <f t="shared" si="40"/>
        <v/>
      </c>
      <c r="AA322" s="60" t="str">
        <f>IF($B322="", "", IF(COUNTIF('Intro &amp; Setup'!$AY$23:$AY$38, $B322)&gt;0, "BH", TEXT($B322, "ddd")))</f>
        <v/>
      </c>
      <c r="AB322" s="61" t="str">
        <f t="shared" si="41"/>
        <v/>
      </c>
      <c r="AD322" s="23" t="str">
        <f t="shared" si="42"/>
        <v/>
      </c>
      <c r="AE322" s="23" t="str">
        <f t="shared" si="43"/>
        <v/>
      </c>
      <c r="AG322" s="23" t="str">
        <f t="shared" si="44"/>
        <v/>
      </c>
    </row>
    <row r="323" spans="1:33" x14ac:dyDescent="0.25">
      <c r="A323" s="5"/>
      <c r="B323" s="115"/>
      <c r="C323" s="116"/>
      <c r="D323" s="117"/>
      <c r="E323" s="118"/>
      <c r="F323" s="118"/>
      <c r="G323" s="119"/>
      <c r="H323" s="120"/>
      <c r="I323" s="120"/>
      <c r="J323" s="121"/>
      <c r="K323" s="5"/>
      <c r="L323" s="133" t="str">
        <f t="shared" si="36"/>
        <v/>
      </c>
      <c r="M323" s="5"/>
      <c r="N323" s="23" t="str">
        <f>IF($L323="", "", COUNTIF($L$11:$L$2510, "&gt;"&amp;$L323)+1+COUNTIF($L$11:$L323, $L323)-1)</f>
        <v/>
      </c>
      <c r="O323" s="5"/>
      <c r="R323" s="23" t="str">
        <f t="shared" si="37"/>
        <v/>
      </c>
      <c r="T323" s="20" t="str">
        <f t="shared" si="38"/>
        <v/>
      </c>
      <c r="X323" s="23" t="str">
        <f t="shared" si="39"/>
        <v/>
      </c>
      <c r="Z323" s="59" t="str">
        <f t="shared" si="40"/>
        <v/>
      </c>
      <c r="AA323" s="60" t="str">
        <f>IF($B323="", "", IF(COUNTIF('Intro &amp; Setup'!$AY$23:$AY$38, $B323)&gt;0, "BH", TEXT($B323, "ddd")))</f>
        <v/>
      </c>
      <c r="AB323" s="61" t="str">
        <f t="shared" si="41"/>
        <v/>
      </c>
      <c r="AD323" s="23" t="str">
        <f t="shared" si="42"/>
        <v/>
      </c>
      <c r="AE323" s="23" t="str">
        <f t="shared" si="43"/>
        <v/>
      </c>
      <c r="AG323" s="23" t="str">
        <f t="shared" si="44"/>
        <v/>
      </c>
    </row>
    <row r="324" spans="1:33" x14ac:dyDescent="0.25">
      <c r="A324" s="5"/>
      <c r="B324" s="115"/>
      <c r="C324" s="116"/>
      <c r="D324" s="117"/>
      <c r="E324" s="118"/>
      <c r="F324" s="118"/>
      <c r="G324" s="119"/>
      <c r="H324" s="120"/>
      <c r="I324" s="120"/>
      <c r="J324" s="121"/>
      <c r="K324" s="5"/>
      <c r="L324" s="133" t="str">
        <f t="shared" si="36"/>
        <v/>
      </c>
      <c r="M324" s="5"/>
      <c r="N324" s="23" t="str">
        <f>IF($L324="", "", COUNTIF($L$11:$L$2510, "&gt;"&amp;$L324)+1+COUNTIF($L$11:$L324, $L324)-1)</f>
        <v/>
      </c>
      <c r="O324" s="5"/>
      <c r="R324" s="23" t="str">
        <f t="shared" si="37"/>
        <v/>
      </c>
      <c r="T324" s="20" t="str">
        <f t="shared" si="38"/>
        <v/>
      </c>
      <c r="X324" s="23" t="str">
        <f t="shared" si="39"/>
        <v/>
      </c>
      <c r="Z324" s="59" t="str">
        <f t="shared" si="40"/>
        <v/>
      </c>
      <c r="AA324" s="60" t="str">
        <f>IF($B324="", "", IF(COUNTIF('Intro &amp; Setup'!$AY$23:$AY$38, $B324)&gt;0, "BH", TEXT($B324, "ddd")))</f>
        <v/>
      </c>
      <c r="AB324" s="61" t="str">
        <f t="shared" si="41"/>
        <v/>
      </c>
      <c r="AD324" s="23" t="str">
        <f t="shared" si="42"/>
        <v/>
      </c>
      <c r="AE324" s="23" t="str">
        <f t="shared" si="43"/>
        <v/>
      </c>
      <c r="AG324" s="23" t="str">
        <f t="shared" si="44"/>
        <v/>
      </c>
    </row>
    <row r="325" spans="1:33" x14ac:dyDescent="0.25">
      <c r="A325" s="5"/>
      <c r="B325" s="115"/>
      <c r="C325" s="116"/>
      <c r="D325" s="117"/>
      <c r="E325" s="118"/>
      <c r="F325" s="118"/>
      <c r="G325" s="119"/>
      <c r="H325" s="120"/>
      <c r="I325" s="120"/>
      <c r="J325" s="121"/>
      <c r="K325" s="5"/>
      <c r="L325" s="133" t="str">
        <f t="shared" si="36"/>
        <v/>
      </c>
      <c r="M325" s="5"/>
      <c r="N325" s="23" t="str">
        <f>IF($L325="", "", COUNTIF($L$11:$L$2510, "&gt;"&amp;$L325)+1+COUNTIF($L$11:$L325, $L325)-1)</f>
        <v/>
      </c>
      <c r="O325" s="5"/>
      <c r="R325" s="23" t="str">
        <f t="shared" si="37"/>
        <v/>
      </c>
      <c r="T325" s="20" t="str">
        <f t="shared" si="38"/>
        <v/>
      </c>
      <c r="X325" s="23" t="str">
        <f t="shared" si="39"/>
        <v/>
      </c>
      <c r="Z325" s="59" t="str">
        <f t="shared" si="40"/>
        <v/>
      </c>
      <c r="AA325" s="60" t="str">
        <f>IF($B325="", "", IF(COUNTIF('Intro &amp; Setup'!$AY$23:$AY$38, $B325)&gt;0, "BH", TEXT($B325, "ddd")))</f>
        <v/>
      </c>
      <c r="AB325" s="61" t="str">
        <f t="shared" si="41"/>
        <v/>
      </c>
      <c r="AD325" s="23" t="str">
        <f t="shared" si="42"/>
        <v/>
      </c>
      <c r="AE325" s="23" t="str">
        <f t="shared" si="43"/>
        <v/>
      </c>
      <c r="AG325" s="23" t="str">
        <f t="shared" si="44"/>
        <v/>
      </c>
    </row>
    <row r="326" spans="1:33" x14ac:dyDescent="0.25">
      <c r="A326" s="5"/>
      <c r="B326" s="115"/>
      <c r="C326" s="116"/>
      <c r="D326" s="117"/>
      <c r="E326" s="118"/>
      <c r="F326" s="118"/>
      <c r="G326" s="119"/>
      <c r="H326" s="120"/>
      <c r="I326" s="120"/>
      <c r="J326" s="121"/>
      <c r="K326" s="5"/>
      <c r="L326" s="133" t="str">
        <f t="shared" si="36"/>
        <v/>
      </c>
      <c r="M326" s="5"/>
      <c r="N326" s="23" t="str">
        <f>IF($L326="", "", COUNTIF($L$11:$L$2510, "&gt;"&amp;$L326)+1+COUNTIF($L$11:$L326, $L326)-1)</f>
        <v/>
      </c>
      <c r="O326" s="5"/>
      <c r="R326" s="23" t="str">
        <f t="shared" si="37"/>
        <v/>
      </c>
      <c r="T326" s="20" t="str">
        <f t="shared" si="38"/>
        <v/>
      </c>
      <c r="X326" s="23" t="str">
        <f t="shared" si="39"/>
        <v/>
      </c>
      <c r="Z326" s="59" t="str">
        <f t="shared" si="40"/>
        <v/>
      </c>
      <c r="AA326" s="60" t="str">
        <f>IF($B326="", "", IF(COUNTIF('Intro &amp; Setup'!$AY$23:$AY$38, $B326)&gt;0, "BH", TEXT($B326, "ddd")))</f>
        <v/>
      </c>
      <c r="AB326" s="61" t="str">
        <f t="shared" si="41"/>
        <v/>
      </c>
      <c r="AD326" s="23" t="str">
        <f t="shared" si="42"/>
        <v/>
      </c>
      <c r="AE326" s="23" t="str">
        <f t="shared" si="43"/>
        <v/>
      </c>
      <c r="AG326" s="23" t="str">
        <f t="shared" si="44"/>
        <v/>
      </c>
    </row>
    <row r="327" spans="1:33" x14ac:dyDescent="0.25">
      <c r="A327" s="5"/>
      <c r="B327" s="115"/>
      <c r="C327" s="116"/>
      <c r="D327" s="117"/>
      <c r="E327" s="118"/>
      <c r="F327" s="118"/>
      <c r="G327" s="119"/>
      <c r="H327" s="120"/>
      <c r="I327" s="120"/>
      <c r="J327" s="121"/>
      <c r="K327" s="5"/>
      <c r="L327" s="133" t="str">
        <f t="shared" si="36"/>
        <v/>
      </c>
      <c r="M327" s="5"/>
      <c r="N327" s="23" t="str">
        <f>IF($L327="", "", COUNTIF($L$11:$L$2510, "&gt;"&amp;$L327)+1+COUNTIF($L$11:$L327, $L327)-1)</f>
        <v/>
      </c>
      <c r="O327" s="5"/>
      <c r="R327" s="23" t="str">
        <f t="shared" si="37"/>
        <v/>
      </c>
      <c r="T327" s="20" t="str">
        <f t="shared" si="38"/>
        <v/>
      </c>
      <c r="X327" s="23" t="str">
        <f t="shared" si="39"/>
        <v/>
      </c>
      <c r="Z327" s="59" t="str">
        <f t="shared" si="40"/>
        <v/>
      </c>
      <c r="AA327" s="60" t="str">
        <f>IF($B327="", "", IF(COUNTIF('Intro &amp; Setup'!$AY$23:$AY$38, $B327)&gt;0, "BH", TEXT($B327, "ddd")))</f>
        <v/>
      </c>
      <c r="AB327" s="61" t="str">
        <f t="shared" si="41"/>
        <v/>
      </c>
      <c r="AD327" s="23" t="str">
        <f t="shared" si="42"/>
        <v/>
      </c>
      <c r="AE327" s="23" t="str">
        <f t="shared" si="43"/>
        <v/>
      </c>
      <c r="AG327" s="23" t="str">
        <f t="shared" si="44"/>
        <v/>
      </c>
    </row>
    <row r="328" spans="1:33" x14ac:dyDescent="0.25">
      <c r="A328" s="5"/>
      <c r="B328" s="115"/>
      <c r="C328" s="116"/>
      <c r="D328" s="117"/>
      <c r="E328" s="118"/>
      <c r="F328" s="118"/>
      <c r="G328" s="119"/>
      <c r="H328" s="120"/>
      <c r="I328" s="120"/>
      <c r="J328" s="121"/>
      <c r="K328" s="5"/>
      <c r="L328" s="133" t="str">
        <f t="shared" si="36"/>
        <v/>
      </c>
      <c r="M328" s="5"/>
      <c r="N328" s="23" t="str">
        <f>IF($L328="", "", COUNTIF($L$11:$L$2510, "&gt;"&amp;$L328)+1+COUNTIF($L$11:$L328, $L328)-1)</f>
        <v/>
      </c>
      <c r="O328" s="5"/>
      <c r="R328" s="23" t="str">
        <f t="shared" si="37"/>
        <v/>
      </c>
      <c r="T328" s="20" t="str">
        <f t="shared" si="38"/>
        <v/>
      </c>
      <c r="X328" s="23" t="str">
        <f t="shared" si="39"/>
        <v/>
      </c>
      <c r="Z328" s="59" t="str">
        <f t="shared" si="40"/>
        <v/>
      </c>
      <c r="AA328" s="60" t="str">
        <f>IF($B328="", "", IF(COUNTIF('Intro &amp; Setup'!$AY$23:$AY$38, $B328)&gt;0, "BH", TEXT($B328, "ddd")))</f>
        <v/>
      </c>
      <c r="AB328" s="61" t="str">
        <f t="shared" si="41"/>
        <v/>
      </c>
      <c r="AD328" s="23" t="str">
        <f t="shared" si="42"/>
        <v/>
      </c>
      <c r="AE328" s="23" t="str">
        <f t="shared" si="43"/>
        <v/>
      </c>
      <c r="AG328" s="23" t="str">
        <f t="shared" si="44"/>
        <v/>
      </c>
    </row>
    <row r="329" spans="1:33" x14ac:dyDescent="0.25">
      <c r="A329" s="5"/>
      <c r="B329" s="115"/>
      <c r="C329" s="116"/>
      <c r="D329" s="117"/>
      <c r="E329" s="118"/>
      <c r="F329" s="118"/>
      <c r="G329" s="119"/>
      <c r="H329" s="120"/>
      <c r="I329" s="120"/>
      <c r="J329" s="121"/>
      <c r="K329" s="5"/>
      <c r="L329" s="133" t="str">
        <f t="shared" si="36"/>
        <v/>
      </c>
      <c r="M329" s="5"/>
      <c r="N329" s="23" t="str">
        <f>IF($L329="", "", COUNTIF($L$11:$L$2510, "&gt;"&amp;$L329)+1+COUNTIF($L$11:$L329, $L329)-1)</f>
        <v/>
      </c>
      <c r="O329" s="5"/>
      <c r="R329" s="23" t="str">
        <f t="shared" si="37"/>
        <v/>
      </c>
      <c r="T329" s="20" t="str">
        <f t="shared" si="38"/>
        <v/>
      </c>
      <c r="X329" s="23" t="str">
        <f t="shared" si="39"/>
        <v/>
      </c>
      <c r="Z329" s="59" t="str">
        <f t="shared" si="40"/>
        <v/>
      </c>
      <c r="AA329" s="60" t="str">
        <f>IF($B329="", "", IF(COUNTIF('Intro &amp; Setup'!$AY$23:$AY$38, $B329)&gt;0, "BH", TEXT($B329, "ddd")))</f>
        <v/>
      </c>
      <c r="AB329" s="61" t="str">
        <f t="shared" si="41"/>
        <v/>
      </c>
      <c r="AD329" s="23" t="str">
        <f t="shared" si="42"/>
        <v/>
      </c>
      <c r="AE329" s="23" t="str">
        <f t="shared" si="43"/>
        <v/>
      </c>
      <c r="AG329" s="23" t="str">
        <f t="shared" si="44"/>
        <v/>
      </c>
    </row>
    <row r="330" spans="1:33" x14ac:dyDescent="0.25">
      <c r="A330" s="5"/>
      <c r="B330" s="115"/>
      <c r="C330" s="116"/>
      <c r="D330" s="117"/>
      <c r="E330" s="118"/>
      <c r="F330" s="118"/>
      <c r="G330" s="119"/>
      <c r="H330" s="120"/>
      <c r="I330" s="120"/>
      <c r="J330" s="121"/>
      <c r="K330" s="5"/>
      <c r="L330" s="133" t="str">
        <f t="shared" si="36"/>
        <v/>
      </c>
      <c r="M330" s="5"/>
      <c r="N330" s="23" t="str">
        <f>IF($L330="", "", COUNTIF($L$11:$L$2510, "&gt;"&amp;$L330)+1+COUNTIF($L$11:$L330, $L330)-1)</f>
        <v/>
      </c>
      <c r="O330" s="5"/>
      <c r="R330" s="23" t="str">
        <f t="shared" si="37"/>
        <v/>
      </c>
      <c r="T330" s="20" t="str">
        <f t="shared" si="38"/>
        <v/>
      </c>
      <c r="X330" s="23" t="str">
        <f t="shared" si="39"/>
        <v/>
      </c>
      <c r="Z330" s="59" t="str">
        <f t="shared" si="40"/>
        <v/>
      </c>
      <c r="AA330" s="60" t="str">
        <f>IF($B330="", "", IF(COUNTIF('Intro &amp; Setup'!$AY$23:$AY$38, $B330)&gt;0, "BH", TEXT($B330, "ddd")))</f>
        <v/>
      </c>
      <c r="AB330" s="61" t="str">
        <f t="shared" si="41"/>
        <v/>
      </c>
      <c r="AD330" s="23" t="str">
        <f t="shared" si="42"/>
        <v/>
      </c>
      <c r="AE330" s="23" t="str">
        <f t="shared" si="43"/>
        <v/>
      </c>
      <c r="AG330" s="23" t="str">
        <f t="shared" si="44"/>
        <v/>
      </c>
    </row>
    <row r="331" spans="1:33" x14ac:dyDescent="0.25">
      <c r="A331" s="5"/>
      <c r="B331" s="115"/>
      <c r="C331" s="116"/>
      <c r="D331" s="117"/>
      <c r="E331" s="118"/>
      <c r="F331" s="118"/>
      <c r="G331" s="119"/>
      <c r="H331" s="120"/>
      <c r="I331" s="120"/>
      <c r="J331" s="121"/>
      <c r="K331" s="5"/>
      <c r="L331" s="133" t="str">
        <f t="shared" si="36"/>
        <v/>
      </c>
      <c r="M331" s="5"/>
      <c r="N331" s="23" t="str">
        <f>IF($L331="", "", COUNTIF($L$11:$L$2510, "&gt;"&amp;$L331)+1+COUNTIF($L$11:$L331, $L331)-1)</f>
        <v/>
      </c>
      <c r="O331" s="5"/>
      <c r="R331" s="23" t="str">
        <f t="shared" si="37"/>
        <v/>
      </c>
      <c r="T331" s="20" t="str">
        <f t="shared" si="38"/>
        <v/>
      </c>
      <c r="X331" s="23" t="str">
        <f t="shared" si="39"/>
        <v/>
      </c>
      <c r="Z331" s="59" t="str">
        <f t="shared" si="40"/>
        <v/>
      </c>
      <c r="AA331" s="60" t="str">
        <f>IF($B331="", "", IF(COUNTIF('Intro &amp; Setup'!$AY$23:$AY$38, $B331)&gt;0, "BH", TEXT($B331, "ddd")))</f>
        <v/>
      </c>
      <c r="AB331" s="61" t="str">
        <f t="shared" si="41"/>
        <v/>
      </c>
      <c r="AD331" s="23" t="str">
        <f t="shared" si="42"/>
        <v/>
      </c>
      <c r="AE331" s="23" t="str">
        <f t="shared" si="43"/>
        <v/>
      </c>
      <c r="AG331" s="23" t="str">
        <f t="shared" si="44"/>
        <v/>
      </c>
    </row>
    <row r="332" spans="1:33" x14ac:dyDescent="0.25">
      <c r="A332" s="5"/>
      <c r="B332" s="115"/>
      <c r="C332" s="116"/>
      <c r="D332" s="117"/>
      <c r="E332" s="118"/>
      <c r="F332" s="118"/>
      <c r="G332" s="119"/>
      <c r="H332" s="120"/>
      <c r="I332" s="120"/>
      <c r="J332" s="121"/>
      <c r="K332" s="5"/>
      <c r="L332" s="133" t="str">
        <f t="shared" ref="L332:L395" si="45">IFERROR(($I332+$J332)/$H332, "")</f>
        <v/>
      </c>
      <c r="M332" s="5"/>
      <c r="N332" s="23" t="str">
        <f>IF($L332="", "", COUNTIF($L$11:$L$2510, "&gt;"&amp;$L332)+1+COUNTIF($L$11:$L332, $L332)-1)</f>
        <v/>
      </c>
      <c r="O332" s="5"/>
      <c r="R332" s="23" t="str">
        <f t="shared" ref="R332:R395" si="46">IF($T332="", "", IF(COUNTIF($T$11:$T$2510, $T332)&gt;1, "X", ""))</f>
        <v/>
      </c>
      <c r="T332" s="20" t="str">
        <f t="shared" ref="T332:T395" si="47">IF(AND($B332="", $C332="", $D332=""), "", CONCATENATE(TEXT($B332, "dd mmm yyyy"), " - ", TEXT($C332, "hh:mm"), " - ", $D332))</f>
        <v/>
      </c>
      <c r="X332" s="23" t="str">
        <f t="shared" ref="X332:X395" si="48">IF($E332="", "", IF(COUNTIF($V$11:$V$20, $E332)=0, "X", ""))</f>
        <v/>
      </c>
      <c r="Z332" s="59" t="str">
        <f t="shared" ref="Z332:Z395" si="49">IF($B332="", "", TEXT($B332, "mmm yyyy"))</f>
        <v/>
      </c>
      <c r="AA332" s="60" t="str">
        <f>IF($B332="", "", IF(COUNTIF('Intro &amp; Setup'!$AY$23:$AY$38, $B332)&gt;0, "BH", TEXT($B332, "ddd")))</f>
        <v/>
      </c>
      <c r="AB332" s="61" t="str">
        <f t="shared" ref="AB332:AB395" si="50">IF($C332="", "", REPLACE(TEXT($C332, "hh:mm"), 4, 2, "00"))</f>
        <v/>
      </c>
      <c r="AD332" s="23" t="str">
        <f t="shared" ref="AD332:AD395" si="51">IF(OR($AB332="", $E332=""), "", CONCATENATE($AB332, " - ", $E332))</f>
        <v/>
      </c>
      <c r="AE332" s="23" t="str">
        <f t="shared" ref="AE332:AE395" si="52">IF(OR($AA332="", $E332=""), "", CONCATENATE($AA332, " - ", $E332))</f>
        <v/>
      </c>
      <c r="AG332" s="23" t="str">
        <f t="shared" ref="AG332:AG395" si="53">IF($B332="", "", IF(OR($B332&lt;$Z$2, $B332&gt;$Z$3), "X", ""))</f>
        <v/>
      </c>
    </row>
    <row r="333" spans="1:33" x14ac:dyDescent="0.25">
      <c r="A333" s="5"/>
      <c r="B333" s="115"/>
      <c r="C333" s="116"/>
      <c r="D333" s="117"/>
      <c r="E333" s="118"/>
      <c r="F333" s="118"/>
      <c r="G333" s="119"/>
      <c r="H333" s="120"/>
      <c r="I333" s="120"/>
      <c r="J333" s="121"/>
      <c r="K333" s="5"/>
      <c r="L333" s="133" t="str">
        <f t="shared" si="45"/>
        <v/>
      </c>
      <c r="M333" s="5"/>
      <c r="N333" s="23" t="str">
        <f>IF($L333="", "", COUNTIF($L$11:$L$2510, "&gt;"&amp;$L333)+1+COUNTIF($L$11:$L333, $L333)-1)</f>
        <v/>
      </c>
      <c r="O333" s="5"/>
      <c r="R333" s="23" t="str">
        <f t="shared" si="46"/>
        <v/>
      </c>
      <c r="T333" s="20" t="str">
        <f t="shared" si="47"/>
        <v/>
      </c>
      <c r="X333" s="23" t="str">
        <f t="shared" si="48"/>
        <v/>
      </c>
      <c r="Z333" s="59" t="str">
        <f t="shared" si="49"/>
        <v/>
      </c>
      <c r="AA333" s="60" t="str">
        <f>IF($B333="", "", IF(COUNTIF('Intro &amp; Setup'!$AY$23:$AY$38, $B333)&gt;0, "BH", TEXT($B333, "ddd")))</f>
        <v/>
      </c>
      <c r="AB333" s="61" t="str">
        <f t="shared" si="50"/>
        <v/>
      </c>
      <c r="AD333" s="23" t="str">
        <f t="shared" si="51"/>
        <v/>
      </c>
      <c r="AE333" s="23" t="str">
        <f t="shared" si="52"/>
        <v/>
      </c>
      <c r="AG333" s="23" t="str">
        <f t="shared" si="53"/>
        <v/>
      </c>
    </row>
    <row r="334" spans="1:33" x14ac:dyDescent="0.25">
      <c r="A334" s="5"/>
      <c r="B334" s="115"/>
      <c r="C334" s="116"/>
      <c r="D334" s="117"/>
      <c r="E334" s="118"/>
      <c r="F334" s="118"/>
      <c r="G334" s="119"/>
      <c r="H334" s="120"/>
      <c r="I334" s="120"/>
      <c r="J334" s="121"/>
      <c r="K334" s="5"/>
      <c r="L334" s="133" t="str">
        <f t="shared" si="45"/>
        <v/>
      </c>
      <c r="M334" s="5"/>
      <c r="N334" s="23" t="str">
        <f>IF($L334="", "", COUNTIF($L$11:$L$2510, "&gt;"&amp;$L334)+1+COUNTIF($L$11:$L334, $L334)-1)</f>
        <v/>
      </c>
      <c r="O334" s="5"/>
      <c r="R334" s="23" t="str">
        <f t="shared" si="46"/>
        <v/>
      </c>
      <c r="T334" s="20" t="str">
        <f t="shared" si="47"/>
        <v/>
      </c>
      <c r="X334" s="23" t="str">
        <f t="shared" si="48"/>
        <v/>
      </c>
      <c r="Z334" s="59" t="str">
        <f t="shared" si="49"/>
        <v/>
      </c>
      <c r="AA334" s="60" t="str">
        <f>IF($B334="", "", IF(COUNTIF('Intro &amp; Setup'!$AY$23:$AY$38, $B334)&gt;0, "BH", TEXT($B334, "ddd")))</f>
        <v/>
      </c>
      <c r="AB334" s="61" t="str">
        <f t="shared" si="50"/>
        <v/>
      </c>
      <c r="AD334" s="23" t="str">
        <f t="shared" si="51"/>
        <v/>
      </c>
      <c r="AE334" s="23" t="str">
        <f t="shared" si="52"/>
        <v/>
      </c>
      <c r="AG334" s="23" t="str">
        <f t="shared" si="53"/>
        <v/>
      </c>
    </row>
    <row r="335" spans="1:33" x14ac:dyDescent="0.25">
      <c r="A335" s="5"/>
      <c r="B335" s="115"/>
      <c r="C335" s="116"/>
      <c r="D335" s="117"/>
      <c r="E335" s="118"/>
      <c r="F335" s="118"/>
      <c r="G335" s="119"/>
      <c r="H335" s="120"/>
      <c r="I335" s="120"/>
      <c r="J335" s="121"/>
      <c r="K335" s="5"/>
      <c r="L335" s="133" t="str">
        <f t="shared" si="45"/>
        <v/>
      </c>
      <c r="M335" s="5"/>
      <c r="N335" s="23" t="str">
        <f>IF($L335="", "", COUNTIF($L$11:$L$2510, "&gt;"&amp;$L335)+1+COUNTIF($L$11:$L335, $L335)-1)</f>
        <v/>
      </c>
      <c r="O335" s="5"/>
      <c r="R335" s="23" t="str">
        <f t="shared" si="46"/>
        <v/>
      </c>
      <c r="T335" s="20" t="str">
        <f t="shared" si="47"/>
        <v/>
      </c>
      <c r="X335" s="23" t="str">
        <f t="shared" si="48"/>
        <v/>
      </c>
      <c r="Z335" s="59" t="str">
        <f t="shared" si="49"/>
        <v/>
      </c>
      <c r="AA335" s="60" t="str">
        <f>IF($B335="", "", IF(COUNTIF('Intro &amp; Setup'!$AY$23:$AY$38, $B335)&gt;0, "BH", TEXT($B335, "ddd")))</f>
        <v/>
      </c>
      <c r="AB335" s="61" t="str">
        <f t="shared" si="50"/>
        <v/>
      </c>
      <c r="AD335" s="23" t="str">
        <f t="shared" si="51"/>
        <v/>
      </c>
      <c r="AE335" s="23" t="str">
        <f t="shared" si="52"/>
        <v/>
      </c>
      <c r="AG335" s="23" t="str">
        <f t="shared" si="53"/>
        <v/>
      </c>
    </row>
    <row r="336" spans="1:33" x14ac:dyDescent="0.25">
      <c r="A336" s="5"/>
      <c r="B336" s="115"/>
      <c r="C336" s="116"/>
      <c r="D336" s="117"/>
      <c r="E336" s="118"/>
      <c r="F336" s="118"/>
      <c r="G336" s="119"/>
      <c r="H336" s="120"/>
      <c r="I336" s="120"/>
      <c r="J336" s="121"/>
      <c r="K336" s="5"/>
      <c r="L336" s="133" t="str">
        <f t="shared" si="45"/>
        <v/>
      </c>
      <c r="M336" s="5"/>
      <c r="N336" s="23" t="str">
        <f>IF($L336="", "", COUNTIF($L$11:$L$2510, "&gt;"&amp;$L336)+1+COUNTIF($L$11:$L336, $L336)-1)</f>
        <v/>
      </c>
      <c r="O336" s="5"/>
      <c r="R336" s="23" t="str">
        <f t="shared" si="46"/>
        <v/>
      </c>
      <c r="T336" s="20" t="str">
        <f t="shared" si="47"/>
        <v/>
      </c>
      <c r="X336" s="23" t="str">
        <f t="shared" si="48"/>
        <v/>
      </c>
      <c r="Z336" s="59" t="str">
        <f t="shared" si="49"/>
        <v/>
      </c>
      <c r="AA336" s="60" t="str">
        <f>IF($B336="", "", IF(COUNTIF('Intro &amp; Setup'!$AY$23:$AY$38, $B336)&gt;0, "BH", TEXT($B336, "ddd")))</f>
        <v/>
      </c>
      <c r="AB336" s="61" t="str">
        <f t="shared" si="50"/>
        <v/>
      </c>
      <c r="AD336" s="23" t="str">
        <f t="shared" si="51"/>
        <v/>
      </c>
      <c r="AE336" s="23" t="str">
        <f t="shared" si="52"/>
        <v/>
      </c>
      <c r="AG336" s="23" t="str">
        <f t="shared" si="53"/>
        <v/>
      </c>
    </row>
    <row r="337" spans="1:33" x14ac:dyDescent="0.25">
      <c r="A337" s="5"/>
      <c r="B337" s="115"/>
      <c r="C337" s="116"/>
      <c r="D337" s="117"/>
      <c r="E337" s="118"/>
      <c r="F337" s="118"/>
      <c r="G337" s="119"/>
      <c r="H337" s="120"/>
      <c r="I337" s="120"/>
      <c r="J337" s="121"/>
      <c r="K337" s="5"/>
      <c r="L337" s="133" t="str">
        <f t="shared" si="45"/>
        <v/>
      </c>
      <c r="M337" s="5"/>
      <c r="N337" s="23" t="str">
        <f>IF($L337="", "", COUNTIF($L$11:$L$2510, "&gt;"&amp;$L337)+1+COUNTIF($L$11:$L337, $L337)-1)</f>
        <v/>
      </c>
      <c r="O337" s="5"/>
      <c r="R337" s="23" t="str">
        <f t="shared" si="46"/>
        <v/>
      </c>
      <c r="T337" s="20" t="str">
        <f t="shared" si="47"/>
        <v/>
      </c>
      <c r="X337" s="23" t="str">
        <f t="shared" si="48"/>
        <v/>
      </c>
      <c r="Z337" s="59" t="str">
        <f t="shared" si="49"/>
        <v/>
      </c>
      <c r="AA337" s="60" t="str">
        <f>IF($B337="", "", IF(COUNTIF('Intro &amp; Setup'!$AY$23:$AY$38, $B337)&gt;0, "BH", TEXT($B337, "ddd")))</f>
        <v/>
      </c>
      <c r="AB337" s="61" t="str">
        <f t="shared" si="50"/>
        <v/>
      </c>
      <c r="AD337" s="23" t="str">
        <f t="shared" si="51"/>
        <v/>
      </c>
      <c r="AE337" s="23" t="str">
        <f t="shared" si="52"/>
        <v/>
      </c>
      <c r="AG337" s="23" t="str">
        <f t="shared" si="53"/>
        <v/>
      </c>
    </row>
    <row r="338" spans="1:33" x14ac:dyDescent="0.25">
      <c r="A338" s="5"/>
      <c r="B338" s="115"/>
      <c r="C338" s="116"/>
      <c r="D338" s="117"/>
      <c r="E338" s="118"/>
      <c r="F338" s="118"/>
      <c r="G338" s="119"/>
      <c r="H338" s="120"/>
      <c r="I338" s="120"/>
      <c r="J338" s="121"/>
      <c r="K338" s="5"/>
      <c r="L338" s="133" t="str">
        <f t="shared" si="45"/>
        <v/>
      </c>
      <c r="M338" s="5"/>
      <c r="N338" s="23" t="str">
        <f>IF($L338="", "", COUNTIF($L$11:$L$2510, "&gt;"&amp;$L338)+1+COUNTIF($L$11:$L338, $L338)-1)</f>
        <v/>
      </c>
      <c r="O338" s="5"/>
      <c r="R338" s="23" t="str">
        <f t="shared" si="46"/>
        <v/>
      </c>
      <c r="T338" s="20" t="str">
        <f t="shared" si="47"/>
        <v/>
      </c>
      <c r="X338" s="23" t="str">
        <f t="shared" si="48"/>
        <v/>
      </c>
      <c r="Z338" s="59" t="str">
        <f t="shared" si="49"/>
        <v/>
      </c>
      <c r="AA338" s="60" t="str">
        <f>IF($B338="", "", IF(COUNTIF('Intro &amp; Setup'!$AY$23:$AY$38, $B338)&gt;0, "BH", TEXT($B338, "ddd")))</f>
        <v/>
      </c>
      <c r="AB338" s="61" t="str">
        <f t="shared" si="50"/>
        <v/>
      </c>
      <c r="AD338" s="23" t="str">
        <f t="shared" si="51"/>
        <v/>
      </c>
      <c r="AE338" s="23" t="str">
        <f t="shared" si="52"/>
        <v/>
      </c>
      <c r="AG338" s="23" t="str">
        <f t="shared" si="53"/>
        <v/>
      </c>
    </row>
    <row r="339" spans="1:33" x14ac:dyDescent="0.25">
      <c r="A339" s="5"/>
      <c r="B339" s="115"/>
      <c r="C339" s="116"/>
      <c r="D339" s="117"/>
      <c r="E339" s="118"/>
      <c r="F339" s="118"/>
      <c r="G339" s="119"/>
      <c r="H339" s="120"/>
      <c r="I339" s="120"/>
      <c r="J339" s="121"/>
      <c r="K339" s="5"/>
      <c r="L339" s="133" t="str">
        <f t="shared" si="45"/>
        <v/>
      </c>
      <c r="M339" s="5"/>
      <c r="N339" s="23" t="str">
        <f>IF($L339="", "", COUNTIF($L$11:$L$2510, "&gt;"&amp;$L339)+1+COUNTIF($L$11:$L339, $L339)-1)</f>
        <v/>
      </c>
      <c r="O339" s="5"/>
      <c r="R339" s="23" t="str">
        <f t="shared" si="46"/>
        <v/>
      </c>
      <c r="T339" s="20" t="str">
        <f t="shared" si="47"/>
        <v/>
      </c>
      <c r="X339" s="23" t="str">
        <f t="shared" si="48"/>
        <v/>
      </c>
      <c r="Z339" s="59" t="str">
        <f t="shared" si="49"/>
        <v/>
      </c>
      <c r="AA339" s="60" t="str">
        <f>IF($B339="", "", IF(COUNTIF('Intro &amp; Setup'!$AY$23:$AY$38, $B339)&gt;0, "BH", TEXT($B339, "ddd")))</f>
        <v/>
      </c>
      <c r="AB339" s="61" t="str">
        <f t="shared" si="50"/>
        <v/>
      </c>
      <c r="AD339" s="23" t="str">
        <f t="shared" si="51"/>
        <v/>
      </c>
      <c r="AE339" s="23" t="str">
        <f t="shared" si="52"/>
        <v/>
      </c>
      <c r="AG339" s="23" t="str">
        <f t="shared" si="53"/>
        <v/>
      </c>
    </row>
    <row r="340" spans="1:33" x14ac:dyDescent="0.25">
      <c r="A340" s="5"/>
      <c r="B340" s="115"/>
      <c r="C340" s="116"/>
      <c r="D340" s="117"/>
      <c r="E340" s="118"/>
      <c r="F340" s="118"/>
      <c r="G340" s="119"/>
      <c r="H340" s="120"/>
      <c r="I340" s="120"/>
      <c r="J340" s="121"/>
      <c r="K340" s="5"/>
      <c r="L340" s="133" t="str">
        <f t="shared" si="45"/>
        <v/>
      </c>
      <c r="M340" s="5"/>
      <c r="N340" s="23" t="str">
        <f>IF($L340="", "", COUNTIF($L$11:$L$2510, "&gt;"&amp;$L340)+1+COUNTIF($L$11:$L340, $L340)-1)</f>
        <v/>
      </c>
      <c r="O340" s="5"/>
      <c r="R340" s="23" t="str">
        <f t="shared" si="46"/>
        <v/>
      </c>
      <c r="T340" s="20" t="str">
        <f t="shared" si="47"/>
        <v/>
      </c>
      <c r="X340" s="23" t="str">
        <f t="shared" si="48"/>
        <v/>
      </c>
      <c r="Z340" s="59" t="str">
        <f t="shared" si="49"/>
        <v/>
      </c>
      <c r="AA340" s="60" t="str">
        <f>IF($B340="", "", IF(COUNTIF('Intro &amp; Setup'!$AY$23:$AY$38, $B340)&gt;0, "BH", TEXT($B340, "ddd")))</f>
        <v/>
      </c>
      <c r="AB340" s="61" t="str">
        <f t="shared" si="50"/>
        <v/>
      </c>
      <c r="AD340" s="23" t="str">
        <f t="shared" si="51"/>
        <v/>
      </c>
      <c r="AE340" s="23" t="str">
        <f t="shared" si="52"/>
        <v/>
      </c>
      <c r="AG340" s="23" t="str">
        <f t="shared" si="53"/>
        <v/>
      </c>
    </row>
    <row r="341" spans="1:33" x14ac:dyDescent="0.25">
      <c r="A341" s="5"/>
      <c r="B341" s="115"/>
      <c r="C341" s="116"/>
      <c r="D341" s="117"/>
      <c r="E341" s="118"/>
      <c r="F341" s="118"/>
      <c r="G341" s="119"/>
      <c r="H341" s="120"/>
      <c r="I341" s="120"/>
      <c r="J341" s="121"/>
      <c r="K341" s="5"/>
      <c r="L341" s="133" t="str">
        <f t="shared" si="45"/>
        <v/>
      </c>
      <c r="M341" s="5"/>
      <c r="N341" s="23" t="str">
        <f>IF($L341="", "", COUNTIF($L$11:$L$2510, "&gt;"&amp;$L341)+1+COUNTIF($L$11:$L341, $L341)-1)</f>
        <v/>
      </c>
      <c r="O341" s="5"/>
      <c r="R341" s="23" t="str">
        <f t="shared" si="46"/>
        <v/>
      </c>
      <c r="T341" s="20" t="str">
        <f t="shared" si="47"/>
        <v/>
      </c>
      <c r="X341" s="23" t="str">
        <f t="shared" si="48"/>
        <v/>
      </c>
      <c r="Z341" s="59" t="str">
        <f t="shared" si="49"/>
        <v/>
      </c>
      <c r="AA341" s="60" t="str">
        <f>IF($B341="", "", IF(COUNTIF('Intro &amp; Setup'!$AY$23:$AY$38, $B341)&gt;0, "BH", TEXT($B341, "ddd")))</f>
        <v/>
      </c>
      <c r="AB341" s="61" t="str">
        <f t="shared" si="50"/>
        <v/>
      </c>
      <c r="AD341" s="23" t="str">
        <f t="shared" si="51"/>
        <v/>
      </c>
      <c r="AE341" s="23" t="str">
        <f t="shared" si="52"/>
        <v/>
      </c>
      <c r="AG341" s="23" t="str">
        <f t="shared" si="53"/>
        <v/>
      </c>
    </row>
    <row r="342" spans="1:33" x14ac:dyDescent="0.25">
      <c r="A342" s="5"/>
      <c r="B342" s="115"/>
      <c r="C342" s="116"/>
      <c r="D342" s="117"/>
      <c r="E342" s="118"/>
      <c r="F342" s="118"/>
      <c r="G342" s="119"/>
      <c r="H342" s="120"/>
      <c r="I342" s="120"/>
      <c r="J342" s="121"/>
      <c r="K342" s="5"/>
      <c r="L342" s="133" t="str">
        <f t="shared" si="45"/>
        <v/>
      </c>
      <c r="M342" s="5"/>
      <c r="N342" s="23" t="str">
        <f>IF($L342="", "", COUNTIF($L$11:$L$2510, "&gt;"&amp;$L342)+1+COUNTIF($L$11:$L342, $L342)-1)</f>
        <v/>
      </c>
      <c r="O342" s="5"/>
      <c r="R342" s="23" t="str">
        <f t="shared" si="46"/>
        <v/>
      </c>
      <c r="T342" s="20" t="str">
        <f t="shared" si="47"/>
        <v/>
      </c>
      <c r="X342" s="23" t="str">
        <f t="shared" si="48"/>
        <v/>
      </c>
      <c r="Z342" s="59" t="str">
        <f t="shared" si="49"/>
        <v/>
      </c>
      <c r="AA342" s="60" t="str">
        <f>IF($B342="", "", IF(COUNTIF('Intro &amp; Setup'!$AY$23:$AY$38, $B342)&gt;0, "BH", TEXT($B342, "ddd")))</f>
        <v/>
      </c>
      <c r="AB342" s="61" t="str">
        <f t="shared" si="50"/>
        <v/>
      </c>
      <c r="AD342" s="23" t="str">
        <f t="shared" si="51"/>
        <v/>
      </c>
      <c r="AE342" s="23" t="str">
        <f t="shared" si="52"/>
        <v/>
      </c>
      <c r="AG342" s="23" t="str">
        <f t="shared" si="53"/>
        <v/>
      </c>
    </row>
    <row r="343" spans="1:33" x14ac:dyDescent="0.25">
      <c r="A343" s="5"/>
      <c r="B343" s="115"/>
      <c r="C343" s="116"/>
      <c r="D343" s="117"/>
      <c r="E343" s="118"/>
      <c r="F343" s="118"/>
      <c r="G343" s="119"/>
      <c r="H343" s="120"/>
      <c r="I343" s="120"/>
      <c r="J343" s="121"/>
      <c r="K343" s="5"/>
      <c r="L343" s="133" t="str">
        <f t="shared" si="45"/>
        <v/>
      </c>
      <c r="M343" s="5"/>
      <c r="N343" s="23" t="str">
        <f>IF($L343="", "", COUNTIF($L$11:$L$2510, "&gt;"&amp;$L343)+1+COUNTIF($L$11:$L343, $L343)-1)</f>
        <v/>
      </c>
      <c r="O343" s="5"/>
      <c r="R343" s="23" t="str">
        <f t="shared" si="46"/>
        <v/>
      </c>
      <c r="T343" s="20" t="str">
        <f t="shared" si="47"/>
        <v/>
      </c>
      <c r="X343" s="23" t="str">
        <f t="shared" si="48"/>
        <v/>
      </c>
      <c r="Z343" s="59" t="str">
        <f t="shared" si="49"/>
        <v/>
      </c>
      <c r="AA343" s="60" t="str">
        <f>IF($B343="", "", IF(COUNTIF('Intro &amp; Setup'!$AY$23:$AY$38, $B343)&gt;0, "BH", TEXT($B343, "ddd")))</f>
        <v/>
      </c>
      <c r="AB343" s="61" t="str">
        <f t="shared" si="50"/>
        <v/>
      </c>
      <c r="AD343" s="23" t="str">
        <f t="shared" si="51"/>
        <v/>
      </c>
      <c r="AE343" s="23" t="str">
        <f t="shared" si="52"/>
        <v/>
      </c>
      <c r="AG343" s="23" t="str">
        <f t="shared" si="53"/>
        <v/>
      </c>
    </row>
    <row r="344" spans="1:33" x14ac:dyDescent="0.25">
      <c r="A344" s="5"/>
      <c r="B344" s="115"/>
      <c r="C344" s="116"/>
      <c r="D344" s="117"/>
      <c r="E344" s="118"/>
      <c r="F344" s="118"/>
      <c r="G344" s="119"/>
      <c r="H344" s="120"/>
      <c r="I344" s="120"/>
      <c r="J344" s="121"/>
      <c r="K344" s="5"/>
      <c r="L344" s="133" t="str">
        <f t="shared" si="45"/>
        <v/>
      </c>
      <c r="M344" s="5"/>
      <c r="N344" s="23" t="str">
        <f>IF($L344="", "", COUNTIF($L$11:$L$2510, "&gt;"&amp;$L344)+1+COUNTIF($L$11:$L344, $L344)-1)</f>
        <v/>
      </c>
      <c r="O344" s="5"/>
      <c r="R344" s="23" t="str">
        <f t="shared" si="46"/>
        <v/>
      </c>
      <c r="T344" s="20" t="str">
        <f t="shared" si="47"/>
        <v/>
      </c>
      <c r="X344" s="23" t="str">
        <f t="shared" si="48"/>
        <v/>
      </c>
      <c r="Z344" s="59" t="str">
        <f t="shared" si="49"/>
        <v/>
      </c>
      <c r="AA344" s="60" t="str">
        <f>IF($B344="", "", IF(COUNTIF('Intro &amp; Setup'!$AY$23:$AY$38, $B344)&gt;0, "BH", TEXT($B344, "ddd")))</f>
        <v/>
      </c>
      <c r="AB344" s="61" t="str">
        <f t="shared" si="50"/>
        <v/>
      </c>
      <c r="AD344" s="23" t="str">
        <f t="shared" si="51"/>
        <v/>
      </c>
      <c r="AE344" s="23" t="str">
        <f t="shared" si="52"/>
        <v/>
      </c>
      <c r="AG344" s="23" t="str">
        <f t="shared" si="53"/>
        <v/>
      </c>
    </row>
    <row r="345" spans="1:33" x14ac:dyDescent="0.25">
      <c r="A345" s="5"/>
      <c r="B345" s="115"/>
      <c r="C345" s="116"/>
      <c r="D345" s="117"/>
      <c r="E345" s="118"/>
      <c r="F345" s="118"/>
      <c r="G345" s="119"/>
      <c r="H345" s="120"/>
      <c r="I345" s="120"/>
      <c r="J345" s="121"/>
      <c r="K345" s="5"/>
      <c r="L345" s="133" t="str">
        <f t="shared" si="45"/>
        <v/>
      </c>
      <c r="M345" s="5"/>
      <c r="N345" s="23" t="str">
        <f>IF($L345="", "", COUNTIF($L$11:$L$2510, "&gt;"&amp;$L345)+1+COUNTIF($L$11:$L345, $L345)-1)</f>
        <v/>
      </c>
      <c r="O345" s="5"/>
      <c r="R345" s="23" t="str">
        <f t="shared" si="46"/>
        <v/>
      </c>
      <c r="T345" s="20" t="str">
        <f t="shared" si="47"/>
        <v/>
      </c>
      <c r="X345" s="23" t="str">
        <f t="shared" si="48"/>
        <v/>
      </c>
      <c r="Z345" s="59" t="str">
        <f t="shared" si="49"/>
        <v/>
      </c>
      <c r="AA345" s="60" t="str">
        <f>IF($B345="", "", IF(COUNTIF('Intro &amp; Setup'!$AY$23:$AY$38, $B345)&gt;0, "BH", TEXT($B345, "ddd")))</f>
        <v/>
      </c>
      <c r="AB345" s="61" t="str">
        <f t="shared" si="50"/>
        <v/>
      </c>
      <c r="AD345" s="23" t="str">
        <f t="shared" si="51"/>
        <v/>
      </c>
      <c r="AE345" s="23" t="str">
        <f t="shared" si="52"/>
        <v/>
      </c>
      <c r="AG345" s="23" t="str">
        <f t="shared" si="53"/>
        <v/>
      </c>
    </row>
    <row r="346" spans="1:33" x14ac:dyDescent="0.25">
      <c r="A346" s="5"/>
      <c r="B346" s="115"/>
      <c r="C346" s="116"/>
      <c r="D346" s="117"/>
      <c r="E346" s="118"/>
      <c r="F346" s="118"/>
      <c r="G346" s="119"/>
      <c r="H346" s="120"/>
      <c r="I346" s="120"/>
      <c r="J346" s="121"/>
      <c r="K346" s="5"/>
      <c r="L346" s="133" t="str">
        <f t="shared" si="45"/>
        <v/>
      </c>
      <c r="M346" s="5"/>
      <c r="N346" s="23" t="str">
        <f>IF($L346="", "", COUNTIF($L$11:$L$2510, "&gt;"&amp;$L346)+1+COUNTIF($L$11:$L346, $L346)-1)</f>
        <v/>
      </c>
      <c r="O346" s="5"/>
      <c r="R346" s="23" t="str">
        <f t="shared" si="46"/>
        <v/>
      </c>
      <c r="T346" s="20" t="str">
        <f t="shared" si="47"/>
        <v/>
      </c>
      <c r="X346" s="23" t="str">
        <f t="shared" si="48"/>
        <v/>
      </c>
      <c r="Z346" s="59" t="str">
        <f t="shared" si="49"/>
        <v/>
      </c>
      <c r="AA346" s="60" t="str">
        <f>IF($B346="", "", IF(COUNTIF('Intro &amp; Setup'!$AY$23:$AY$38, $B346)&gt;0, "BH", TEXT($B346, "ddd")))</f>
        <v/>
      </c>
      <c r="AB346" s="61" t="str">
        <f t="shared" si="50"/>
        <v/>
      </c>
      <c r="AD346" s="23" t="str">
        <f t="shared" si="51"/>
        <v/>
      </c>
      <c r="AE346" s="23" t="str">
        <f t="shared" si="52"/>
        <v/>
      </c>
      <c r="AG346" s="23" t="str">
        <f t="shared" si="53"/>
        <v/>
      </c>
    </row>
    <row r="347" spans="1:33" x14ac:dyDescent="0.25">
      <c r="A347" s="5"/>
      <c r="B347" s="115"/>
      <c r="C347" s="116"/>
      <c r="D347" s="117"/>
      <c r="E347" s="118"/>
      <c r="F347" s="118"/>
      <c r="G347" s="119"/>
      <c r="H347" s="120"/>
      <c r="I347" s="120"/>
      <c r="J347" s="121"/>
      <c r="K347" s="5"/>
      <c r="L347" s="133" t="str">
        <f t="shared" si="45"/>
        <v/>
      </c>
      <c r="M347" s="5"/>
      <c r="N347" s="23" t="str">
        <f>IF($L347="", "", COUNTIF($L$11:$L$2510, "&gt;"&amp;$L347)+1+COUNTIF($L$11:$L347, $L347)-1)</f>
        <v/>
      </c>
      <c r="O347" s="5"/>
      <c r="R347" s="23" t="str">
        <f t="shared" si="46"/>
        <v/>
      </c>
      <c r="T347" s="20" t="str">
        <f t="shared" si="47"/>
        <v/>
      </c>
      <c r="X347" s="23" t="str">
        <f t="shared" si="48"/>
        <v/>
      </c>
      <c r="Z347" s="59" t="str">
        <f t="shared" si="49"/>
        <v/>
      </c>
      <c r="AA347" s="60" t="str">
        <f>IF($B347="", "", IF(COUNTIF('Intro &amp; Setup'!$AY$23:$AY$38, $B347)&gt;0, "BH", TEXT($B347, "ddd")))</f>
        <v/>
      </c>
      <c r="AB347" s="61" t="str">
        <f t="shared" si="50"/>
        <v/>
      </c>
      <c r="AD347" s="23" t="str">
        <f t="shared" si="51"/>
        <v/>
      </c>
      <c r="AE347" s="23" t="str">
        <f t="shared" si="52"/>
        <v/>
      </c>
      <c r="AG347" s="23" t="str">
        <f t="shared" si="53"/>
        <v/>
      </c>
    </row>
    <row r="348" spans="1:33" x14ac:dyDescent="0.25">
      <c r="A348" s="5"/>
      <c r="B348" s="115"/>
      <c r="C348" s="116"/>
      <c r="D348" s="117"/>
      <c r="E348" s="118"/>
      <c r="F348" s="118"/>
      <c r="G348" s="119"/>
      <c r="H348" s="120"/>
      <c r="I348" s="120"/>
      <c r="J348" s="121"/>
      <c r="K348" s="5"/>
      <c r="L348" s="133" t="str">
        <f t="shared" si="45"/>
        <v/>
      </c>
      <c r="M348" s="5"/>
      <c r="N348" s="23" t="str">
        <f>IF($L348="", "", COUNTIF($L$11:$L$2510, "&gt;"&amp;$L348)+1+COUNTIF($L$11:$L348, $L348)-1)</f>
        <v/>
      </c>
      <c r="O348" s="5"/>
      <c r="R348" s="23" t="str">
        <f t="shared" si="46"/>
        <v/>
      </c>
      <c r="T348" s="20" t="str">
        <f t="shared" si="47"/>
        <v/>
      </c>
      <c r="X348" s="23" t="str">
        <f t="shared" si="48"/>
        <v/>
      </c>
      <c r="Z348" s="59" t="str">
        <f t="shared" si="49"/>
        <v/>
      </c>
      <c r="AA348" s="60" t="str">
        <f>IF($B348="", "", IF(COUNTIF('Intro &amp; Setup'!$AY$23:$AY$38, $B348)&gt;0, "BH", TEXT($B348, "ddd")))</f>
        <v/>
      </c>
      <c r="AB348" s="61" t="str">
        <f t="shared" si="50"/>
        <v/>
      </c>
      <c r="AD348" s="23" t="str">
        <f t="shared" si="51"/>
        <v/>
      </c>
      <c r="AE348" s="23" t="str">
        <f t="shared" si="52"/>
        <v/>
      </c>
      <c r="AG348" s="23" t="str">
        <f t="shared" si="53"/>
        <v/>
      </c>
    </row>
    <row r="349" spans="1:33" x14ac:dyDescent="0.25">
      <c r="A349" s="5"/>
      <c r="B349" s="115"/>
      <c r="C349" s="116"/>
      <c r="D349" s="117"/>
      <c r="E349" s="118"/>
      <c r="F349" s="118"/>
      <c r="G349" s="119"/>
      <c r="H349" s="120"/>
      <c r="I349" s="120"/>
      <c r="J349" s="121"/>
      <c r="K349" s="5"/>
      <c r="L349" s="133" t="str">
        <f t="shared" si="45"/>
        <v/>
      </c>
      <c r="M349" s="5"/>
      <c r="N349" s="23" t="str">
        <f>IF($L349="", "", COUNTIF($L$11:$L$2510, "&gt;"&amp;$L349)+1+COUNTIF($L$11:$L349, $L349)-1)</f>
        <v/>
      </c>
      <c r="O349" s="5"/>
      <c r="R349" s="23" t="str">
        <f t="shared" si="46"/>
        <v/>
      </c>
      <c r="T349" s="20" t="str">
        <f t="shared" si="47"/>
        <v/>
      </c>
      <c r="X349" s="23" t="str">
        <f t="shared" si="48"/>
        <v/>
      </c>
      <c r="Z349" s="59" t="str">
        <f t="shared" si="49"/>
        <v/>
      </c>
      <c r="AA349" s="60" t="str">
        <f>IF($B349="", "", IF(COUNTIF('Intro &amp; Setup'!$AY$23:$AY$38, $B349)&gt;0, "BH", TEXT($B349, "ddd")))</f>
        <v/>
      </c>
      <c r="AB349" s="61" t="str">
        <f t="shared" si="50"/>
        <v/>
      </c>
      <c r="AD349" s="23" t="str">
        <f t="shared" si="51"/>
        <v/>
      </c>
      <c r="AE349" s="23" t="str">
        <f t="shared" si="52"/>
        <v/>
      </c>
      <c r="AG349" s="23" t="str">
        <f t="shared" si="53"/>
        <v/>
      </c>
    </row>
    <row r="350" spans="1:33" x14ac:dyDescent="0.25">
      <c r="A350" s="5"/>
      <c r="B350" s="115"/>
      <c r="C350" s="116"/>
      <c r="D350" s="117"/>
      <c r="E350" s="118"/>
      <c r="F350" s="118"/>
      <c r="G350" s="119"/>
      <c r="H350" s="120"/>
      <c r="I350" s="120"/>
      <c r="J350" s="121"/>
      <c r="K350" s="5"/>
      <c r="L350" s="133" t="str">
        <f t="shared" si="45"/>
        <v/>
      </c>
      <c r="M350" s="5"/>
      <c r="N350" s="23" t="str">
        <f>IF($L350="", "", COUNTIF($L$11:$L$2510, "&gt;"&amp;$L350)+1+COUNTIF($L$11:$L350, $L350)-1)</f>
        <v/>
      </c>
      <c r="O350" s="5"/>
      <c r="R350" s="23" t="str">
        <f t="shared" si="46"/>
        <v/>
      </c>
      <c r="T350" s="20" t="str">
        <f t="shared" si="47"/>
        <v/>
      </c>
      <c r="X350" s="23" t="str">
        <f t="shared" si="48"/>
        <v/>
      </c>
      <c r="Z350" s="59" t="str">
        <f t="shared" si="49"/>
        <v/>
      </c>
      <c r="AA350" s="60" t="str">
        <f>IF($B350="", "", IF(COUNTIF('Intro &amp; Setup'!$AY$23:$AY$38, $B350)&gt;0, "BH", TEXT($B350, "ddd")))</f>
        <v/>
      </c>
      <c r="AB350" s="61" t="str">
        <f t="shared" si="50"/>
        <v/>
      </c>
      <c r="AD350" s="23" t="str">
        <f t="shared" si="51"/>
        <v/>
      </c>
      <c r="AE350" s="23" t="str">
        <f t="shared" si="52"/>
        <v/>
      </c>
      <c r="AG350" s="23" t="str">
        <f t="shared" si="53"/>
        <v/>
      </c>
    </row>
    <row r="351" spans="1:33" x14ac:dyDescent="0.25">
      <c r="A351" s="5"/>
      <c r="B351" s="115"/>
      <c r="C351" s="116"/>
      <c r="D351" s="117"/>
      <c r="E351" s="118"/>
      <c r="F351" s="118"/>
      <c r="G351" s="119"/>
      <c r="H351" s="120"/>
      <c r="I351" s="120"/>
      <c r="J351" s="121"/>
      <c r="K351" s="5"/>
      <c r="L351" s="133" t="str">
        <f t="shared" si="45"/>
        <v/>
      </c>
      <c r="M351" s="5"/>
      <c r="N351" s="23" t="str">
        <f>IF($L351="", "", COUNTIF($L$11:$L$2510, "&gt;"&amp;$L351)+1+COUNTIF($L$11:$L351, $L351)-1)</f>
        <v/>
      </c>
      <c r="O351" s="5"/>
      <c r="R351" s="23" t="str">
        <f t="shared" si="46"/>
        <v/>
      </c>
      <c r="T351" s="20" t="str">
        <f t="shared" si="47"/>
        <v/>
      </c>
      <c r="X351" s="23" t="str">
        <f t="shared" si="48"/>
        <v/>
      </c>
      <c r="Z351" s="59" t="str">
        <f t="shared" si="49"/>
        <v/>
      </c>
      <c r="AA351" s="60" t="str">
        <f>IF($B351="", "", IF(COUNTIF('Intro &amp; Setup'!$AY$23:$AY$38, $B351)&gt;0, "BH", TEXT($B351, "ddd")))</f>
        <v/>
      </c>
      <c r="AB351" s="61" t="str">
        <f t="shared" si="50"/>
        <v/>
      </c>
      <c r="AD351" s="23" t="str">
        <f t="shared" si="51"/>
        <v/>
      </c>
      <c r="AE351" s="23" t="str">
        <f t="shared" si="52"/>
        <v/>
      </c>
      <c r="AG351" s="23" t="str">
        <f t="shared" si="53"/>
        <v/>
      </c>
    </row>
    <row r="352" spans="1:33" x14ac:dyDescent="0.25">
      <c r="A352" s="5"/>
      <c r="B352" s="115"/>
      <c r="C352" s="116"/>
      <c r="D352" s="117"/>
      <c r="E352" s="118"/>
      <c r="F352" s="118"/>
      <c r="G352" s="119"/>
      <c r="H352" s="120"/>
      <c r="I352" s="120"/>
      <c r="J352" s="121"/>
      <c r="K352" s="5"/>
      <c r="L352" s="133" t="str">
        <f t="shared" si="45"/>
        <v/>
      </c>
      <c r="M352" s="5"/>
      <c r="N352" s="23" t="str">
        <f>IF($L352="", "", COUNTIF($L$11:$L$2510, "&gt;"&amp;$L352)+1+COUNTIF($L$11:$L352, $L352)-1)</f>
        <v/>
      </c>
      <c r="O352" s="5"/>
      <c r="R352" s="23" t="str">
        <f t="shared" si="46"/>
        <v/>
      </c>
      <c r="T352" s="20" t="str">
        <f t="shared" si="47"/>
        <v/>
      </c>
      <c r="X352" s="23" t="str">
        <f t="shared" si="48"/>
        <v/>
      </c>
      <c r="Z352" s="59" t="str">
        <f t="shared" si="49"/>
        <v/>
      </c>
      <c r="AA352" s="60" t="str">
        <f>IF($B352="", "", IF(COUNTIF('Intro &amp; Setup'!$AY$23:$AY$38, $B352)&gt;0, "BH", TEXT($B352, "ddd")))</f>
        <v/>
      </c>
      <c r="AB352" s="61" t="str">
        <f t="shared" si="50"/>
        <v/>
      </c>
      <c r="AD352" s="23" t="str">
        <f t="shared" si="51"/>
        <v/>
      </c>
      <c r="AE352" s="23" t="str">
        <f t="shared" si="52"/>
        <v/>
      </c>
      <c r="AG352" s="23" t="str">
        <f t="shared" si="53"/>
        <v/>
      </c>
    </row>
    <row r="353" spans="1:33" x14ac:dyDescent="0.25">
      <c r="A353" s="5"/>
      <c r="B353" s="115"/>
      <c r="C353" s="116"/>
      <c r="D353" s="117"/>
      <c r="E353" s="118"/>
      <c r="F353" s="118"/>
      <c r="G353" s="119"/>
      <c r="H353" s="120"/>
      <c r="I353" s="120"/>
      <c r="J353" s="121"/>
      <c r="K353" s="5"/>
      <c r="L353" s="133" t="str">
        <f t="shared" si="45"/>
        <v/>
      </c>
      <c r="M353" s="5"/>
      <c r="N353" s="23" t="str">
        <f>IF($L353="", "", COUNTIF($L$11:$L$2510, "&gt;"&amp;$L353)+1+COUNTIF($L$11:$L353, $L353)-1)</f>
        <v/>
      </c>
      <c r="O353" s="5"/>
      <c r="R353" s="23" t="str">
        <f t="shared" si="46"/>
        <v/>
      </c>
      <c r="T353" s="20" t="str">
        <f t="shared" si="47"/>
        <v/>
      </c>
      <c r="X353" s="23" t="str">
        <f t="shared" si="48"/>
        <v/>
      </c>
      <c r="Z353" s="59" t="str">
        <f t="shared" si="49"/>
        <v/>
      </c>
      <c r="AA353" s="60" t="str">
        <f>IF($B353="", "", IF(COUNTIF('Intro &amp; Setup'!$AY$23:$AY$38, $B353)&gt;0, "BH", TEXT($B353, "ddd")))</f>
        <v/>
      </c>
      <c r="AB353" s="61" t="str">
        <f t="shared" si="50"/>
        <v/>
      </c>
      <c r="AD353" s="23" t="str">
        <f t="shared" si="51"/>
        <v/>
      </c>
      <c r="AE353" s="23" t="str">
        <f t="shared" si="52"/>
        <v/>
      </c>
      <c r="AG353" s="23" t="str">
        <f t="shared" si="53"/>
        <v/>
      </c>
    </row>
    <row r="354" spans="1:33" x14ac:dyDescent="0.25">
      <c r="A354" s="5"/>
      <c r="B354" s="115"/>
      <c r="C354" s="116"/>
      <c r="D354" s="117"/>
      <c r="E354" s="118"/>
      <c r="F354" s="118"/>
      <c r="G354" s="119"/>
      <c r="H354" s="120"/>
      <c r="I354" s="120"/>
      <c r="J354" s="121"/>
      <c r="K354" s="5"/>
      <c r="L354" s="133" t="str">
        <f t="shared" si="45"/>
        <v/>
      </c>
      <c r="M354" s="5"/>
      <c r="N354" s="23" t="str">
        <f>IF($L354="", "", COUNTIF($L$11:$L$2510, "&gt;"&amp;$L354)+1+COUNTIF($L$11:$L354, $L354)-1)</f>
        <v/>
      </c>
      <c r="O354" s="5"/>
      <c r="R354" s="23" t="str">
        <f t="shared" si="46"/>
        <v/>
      </c>
      <c r="T354" s="20" t="str">
        <f t="shared" si="47"/>
        <v/>
      </c>
      <c r="X354" s="23" t="str">
        <f t="shared" si="48"/>
        <v/>
      </c>
      <c r="Z354" s="59" t="str">
        <f t="shared" si="49"/>
        <v/>
      </c>
      <c r="AA354" s="60" t="str">
        <f>IF($B354="", "", IF(COUNTIF('Intro &amp; Setup'!$AY$23:$AY$38, $B354)&gt;0, "BH", TEXT($B354, "ddd")))</f>
        <v/>
      </c>
      <c r="AB354" s="61" t="str">
        <f t="shared" si="50"/>
        <v/>
      </c>
      <c r="AD354" s="23" t="str">
        <f t="shared" si="51"/>
        <v/>
      </c>
      <c r="AE354" s="23" t="str">
        <f t="shared" si="52"/>
        <v/>
      </c>
      <c r="AG354" s="23" t="str">
        <f t="shared" si="53"/>
        <v/>
      </c>
    </row>
    <row r="355" spans="1:33" x14ac:dyDescent="0.25">
      <c r="A355" s="5"/>
      <c r="B355" s="115"/>
      <c r="C355" s="116"/>
      <c r="D355" s="117"/>
      <c r="E355" s="118"/>
      <c r="F355" s="118"/>
      <c r="G355" s="119"/>
      <c r="H355" s="120"/>
      <c r="I355" s="120"/>
      <c r="J355" s="121"/>
      <c r="K355" s="5"/>
      <c r="L355" s="133" t="str">
        <f t="shared" si="45"/>
        <v/>
      </c>
      <c r="M355" s="5"/>
      <c r="N355" s="23" t="str">
        <f>IF($L355="", "", COUNTIF($L$11:$L$2510, "&gt;"&amp;$L355)+1+COUNTIF($L$11:$L355, $L355)-1)</f>
        <v/>
      </c>
      <c r="O355" s="5"/>
      <c r="R355" s="23" t="str">
        <f t="shared" si="46"/>
        <v/>
      </c>
      <c r="T355" s="20" t="str">
        <f t="shared" si="47"/>
        <v/>
      </c>
      <c r="X355" s="23" t="str">
        <f t="shared" si="48"/>
        <v/>
      </c>
      <c r="Z355" s="59" t="str">
        <f t="shared" si="49"/>
        <v/>
      </c>
      <c r="AA355" s="60" t="str">
        <f>IF($B355="", "", IF(COUNTIF('Intro &amp; Setup'!$AY$23:$AY$38, $B355)&gt;0, "BH", TEXT($B355, "ddd")))</f>
        <v/>
      </c>
      <c r="AB355" s="61" t="str">
        <f t="shared" si="50"/>
        <v/>
      </c>
      <c r="AD355" s="23" t="str">
        <f t="shared" si="51"/>
        <v/>
      </c>
      <c r="AE355" s="23" t="str">
        <f t="shared" si="52"/>
        <v/>
      </c>
      <c r="AG355" s="23" t="str">
        <f t="shared" si="53"/>
        <v/>
      </c>
    </row>
    <row r="356" spans="1:33" x14ac:dyDescent="0.25">
      <c r="A356" s="5"/>
      <c r="B356" s="115"/>
      <c r="C356" s="116"/>
      <c r="D356" s="117"/>
      <c r="E356" s="118"/>
      <c r="F356" s="118"/>
      <c r="G356" s="119"/>
      <c r="H356" s="120"/>
      <c r="I356" s="120"/>
      <c r="J356" s="121"/>
      <c r="K356" s="5"/>
      <c r="L356" s="133" t="str">
        <f t="shared" si="45"/>
        <v/>
      </c>
      <c r="M356" s="5"/>
      <c r="N356" s="23" t="str">
        <f>IF($L356="", "", COUNTIF($L$11:$L$2510, "&gt;"&amp;$L356)+1+COUNTIF($L$11:$L356, $L356)-1)</f>
        <v/>
      </c>
      <c r="O356" s="5"/>
      <c r="R356" s="23" t="str">
        <f t="shared" si="46"/>
        <v/>
      </c>
      <c r="T356" s="20" t="str">
        <f t="shared" si="47"/>
        <v/>
      </c>
      <c r="X356" s="23" t="str">
        <f t="shared" si="48"/>
        <v/>
      </c>
      <c r="Z356" s="59" t="str">
        <f t="shared" si="49"/>
        <v/>
      </c>
      <c r="AA356" s="60" t="str">
        <f>IF($B356="", "", IF(COUNTIF('Intro &amp; Setup'!$AY$23:$AY$38, $B356)&gt;0, "BH", TEXT($B356, "ddd")))</f>
        <v/>
      </c>
      <c r="AB356" s="61" t="str">
        <f t="shared" si="50"/>
        <v/>
      </c>
      <c r="AD356" s="23" t="str">
        <f t="shared" si="51"/>
        <v/>
      </c>
      <c r="AE356" s="23" t="str">
        <f t="shared" si="52"/>
        <v/>
      </c>
      <c r="AG356" s="23" t="str">
        <f t="shared" si="53"/>
        <v/>
      </c>
    </row>
    <row r="357" spans="1:33" x14ac:dyDescent="0.25">
      <c r="A357" s="5"/>
      <c r="B357" s="115"/>
      <c r="C357" s="116"/>
      <c r="D357" s="117"/>
      <c r="E357" s="118"/>
      <c r="F357" s="118"/>
      <c r="G357" s="119"/>
      <c r="H357" s="120"/>
      <c r="I357" s="120"/>
      <c r="J357" s="121"/>
      <c r="K357" s="5"/>
      <c r="L357" s="133" t="str">
        <f t="shared" si="45"/>
        <v/>
      </c>
      <c r="M357" s="5"/>
      <c r="N357" s="23" t="str">
        <f>IF($L357="", "", COUNTIF($L$11:$L$2510, "&gt;"&amp;$L357)+1+COUNTIF($L$11:$L357, $L357)-1)</f>
        <v/>
      </c>
      <c r="O357" s="5"/>
      <c r="R357" s="23" t="str">
        <f t="shared" si="46"/>
        <v/>
      </c>
      <c r="T357" s="20" t="str">
        <f t="shared" si="47"/>
        <v/>
      </c>
      <c r="X357" s="23" t="str">
        <f t="shared" si="48"/>
        <v/>
      </c>
      <c r="Z357" s="59" t="str">
        <f t="shared" si="49"/>
        <v/>
      </c>
      <c r="AA357" s="60" t="str">
        <f>IF($B357="", "", IF(COUNTIF('Intro &amp; Setup'!$AY$23:$AY$38, $B357)&gt;0, "BH", TEXT($B357, "ddd")))</f>
        <v/>
      </c>
      <c r="AB357" s="61" t="str">
        <f t="shared" si="50"/>
        <v/>
      </c>
      <c r="AD357" s="23" t="str">
        <f t="shared" si="51"/>
        <v/>
      </c>
      <c r="AE357" s="23" t="str">
        <f t="shared" si="52"/>
        <v/>
      </c>
      <c r="AG357" s="23" t="str">
        <f t="shared" si="53"/>
        <v/>
      </c>
    </row>
    <row r="358" spans="1:33" x14ac:dyDescent="0.25">
      <c r="A358" s="5"/>
      <c r="B358" s="115"/>
      <c r="C358" s="116"/>
      <c r="D358" s="117"/>
      <c r="E358" s="118"/>
      <c r="F358" s="118"/>
      <c r="G358" s="119"/>
      <c r="H358" s="120"/>
      <c r="I358" s="120"/>
      <c r="J358" s="121"/>
      <c r="K358" s="5"/>
      <c r="L358" s="133" t="str">
        <f t="shared" si="45"/>
        <v/>
      </c>
      <c r="M358" s="5"/>
      <c r="N358" s="23" t="str">
        <f>IF($L358="", "", COUNTIF($L$11:$L$2510, "&gt;"&amp;$L358)+1+COUNTIF($L$11:$L358, $L358)-1)</f>
        <v/>
      </c>
      <c r="O358" s="5"/>
      <c r="R358" s="23" t="str">
        <f t="shared" si="46"/>
        <v/>
      </c>
      <c r="T358" s="20" t="str">
        <f t="shared" si="47"/>
        <v/>
      </c>
      <c r="X358" s="23" t="str">
        <f t="shared" si="48"/>
        <v/>
      </c>
      <c r="Z358" s="59" t="str">
        <f t="shared" si="49"/>
        <v/>
      </c>
      <c r="AA358" s="60" t="str">
        <f>IF($B358="", "", IF(COUNTIF('Intro &amp; Setup'!$AY$23:$AY$38, $B358)&gt;0, "BH", TEXT($B358, "ddd")))</f>
        <v/>
      </c>
      <c r="AB358" s="61" t="str">
        <f t="shared" si="50"/>
        <v/>
      </c>
      <c r="AD358" s="23" t="str">
        <f t="shared" si="51"/>
        <v/>
      </c>
      <c r="AE358" s="23" t="str">
        <f t="shared" si="52"/>
        <v/>
      </c>
      <c r="AG358" s="23" t="str">
        <f t="shared" si="53"/>
        <v/>
      </c>
    </row>
    <row r="359" spans="1:33" x14ac:dyDescent="0.25">
      <c r="A359" s="5"/>
      <c r="B359" s="115"/>
      <c r="C359" s="116"/>
      <c r="D359" s="117"/>
      <c r="E359" s="118"/>
      <c r="F359" s="118"/>
      <c r="G359" s="119"/>
      <c r="H359" s="120"/>
      <c r="I359" s="120"/>
      <c r="J359" s="121"/>
      <c r="K359" s="5"/>
      <c r="L359" s="133" t="str">
        <f t="shared" si="45"/>
        <v/>
      </c>
      <c r="M359" s="5"/>
      <c r="N359" s="23" t="str">
        <f>IF($L359="", "", COUNTIF($L$11:$L$2510, "&gt;"&amp;$L359)+1+COUNTIF($L$11:$L359, $L359)-1)</f>
        <v/>
      </c>
      <c r="O359" s="5"/>
      <c r="R359" s="23" t="str">
        <f t="shared" si="46"/>
        <v/>
      </c>
      <c r="T359" s="20" t="str">
        <f t="shared" si="47"/>
        <v/>
      </c>
      <c r="X359" s="23" t="str">
        <f t="shared" si="48"/>
        <v/>
      </c>
      <c r="Z359" s="59" t="str">
        <f t="shared" si="49"/>
        <v/>
      </c>
      <c r="AA359" s="60" t="str">
        <f>IF($B359="", "", IF(COUNTIF('Intro &amp; Setup'!$AY$23:$AY$38, $B359)&gt;0, "BH", TEXT($B359, "ddd")))</f>
        <v/>
      </c>
      <c r="AB359" s="61" t="str">
        <f t="shared" si="50"/>
        <v/>
      </c>
      <c r="AD359" s="23" t="str">
        <f t="shared" si="51"/>
        <v/>
      </c>
      <c r="AE359" s="23" t="str">
        <f t="shared" si="52"/>
        <v/>
      </c>
      <c r="AG359" s="23" t="str">
        <f t="shared" si="53"/>
        <v/>
      </c>
    </row>
    <row r="360" spans="1:33" x14ac:dyDescent="0.25">
      <c r="A360" s="5"/>
      <c r="B360" s="115"/>
      <c r="C360" s="116"/>
      <c r="D360" s="117"/>
      <c r="E360" s="118"/>
      <c r="F360" s="118"/>
      <c r="G360" s="119"/>
      <c r="H360" s="120"/>
      <c r="I360" s="120"/>
      <c r="J360" s="121"/>
      <c r="K360" s="5"/>
      <c r="L360" s="133" t="str">
        <f t="shared" si="45"/>
        <v/>
      </c>
      <c r="M360" s="5"/>
      <c r="N360" s="23" t="str">
        <f>IF($L360="", "", COUNTIF($L$11:$L$2510, "&gt;"&amp;$L360)+1+COUNTIF($L$11:$L360, $L360)-1)</f>
        <v/>
      </c>
      <c r="O360" s="5"/>
      <c r="R360" s="23" t="str">
        <f t="shared" si="46"/>
        <v/>
      </c>
      <c r="T360" s="20" t="str">
        <f t="shared" si="47"/>
        <v/>
      </c>
      <c r="X360" s="23" t="str">
        <f t="shared" si="48"/>
        <v/>
      </c>
      <c r="Z360" s="59" t="str">
        <f t="shared" si="49"/>
        <v/>
      </c>
      <c r="AA360" s="60" t="str">
        <f>IF($B360="", "", IF(COUNTIF('Intro &amp; Setup'!$AY$23:$AY$38, $B360)&gt;0, "BH", TEXT($B360, "ddd")))</f>
        <v/>
      </c>
      <c r="AB360" s="61" t="str">
        <f t="shared" si="50"/>
        <v/>
      </c>
      <c r="AD360" s="23" t="str">
        <f t="shared" si="51"/>
        <v/>
      </c>
      <c r="AE360" s="23" t="str">
        <f t="shared" si="52"/>
        <v/>
      </c>
      <c r="AG360" s="23" t="str">
        <f t="shared" si="53"/>
        <v/>
      </c>
    </row>
    <row r="361" spans="1:33" x14ac:dyDescent="0.25">
      <c r="A361" s="5"/>
      <c r="B361" s="115"/>
      <c r="C361" s="116"/>
      <c r="D361" s="117"/>
      <c r="E361" s="118"/>
      <c r="F361" s="118"/>
      <c r="G361" s="119"/>
      <c r="H361" s="120"/>
      <c r="I361" s="120"/>
      <c r="J361" s="121"/>
      <c r="K361" s="5"/>
      <c r="L361" s="133" t="str">
        <f t="shared" si="45"/>
        <v/>
      </c>
      <c r="M361" s="5"/>
      <c r="N361" s="23" t="str">
        <f>IF($L361="", "", COUNTIF($L$11:$L$2510, "&gt;"&amp;$L361)+1+COUNTIF($L$11:$L361, $L361)-1)</f>
        <v/>
      </c>
      <c r="O361" s="5"/>
      <c r="R361" s="23" t="str">
        <f t="shared" si="46"/>
        <v/>
      </c>
      <c r="T361" s="20" t="str">
        <f t="shared" si="47"/>
        <v/>
      </c>
      <c r="X361" s="23" t="str">
        <f t="shared" si="48"/>
        <v/>
      </c>
      <c r="Z361" s="59" t="str">
        <f t="shared" si="49"/>
        <v/>
      </c>
      <c r="AA361" s="60" t="str">
        <f>IF($B361="", "", IF(COUNTIF('Intro &amp; Setup'!$AY$23:$AY$38, $B361)&gt;0, "BH", TEXT($B361, "ddd")))</f>
        <v/>
      </c>
      <c r="AB361" s="61" t="str">
        <f t="shared" si="50"/>
        <v/>
      </c>
      <c r="AD361" s="23" t="str">
        <f t="shared" si="51"/>
        <v/>
      </c>
      <c r="AE361" s="23" t="str">
        <f t="shared" si="52"/>
        <v/>
      </c>
      <c r="AG361" s="23" t="str">
        <f t="shared" si="53"/>
        <v/>
      </c>
    </row>
    <row r="362" spans="1:33" x14ac:dyDescent="0.25">
      <c r="A362" s="5"/>
      <c r="B362" s="115"/>
      <c r="C362" s="116"/>
      <c r="D362" s="117"/>
      <c r="E362" s="118"/>
      <c r="F362" s="118"/>
      <c r="G362" s="119"/>
      <c r="H362" s="120"/>
      <c r="I362" s="120"/>
      <c r="J362" s="121"/>
      <c r="K362" s="5"/>
      <c r="L362" s="133" t="str">
        <f t="shared" si="45"/>
        <v/>
      </c>
      <c r="M362" s="5"/>
      <c r="N362" s="23" t="str">
        <f>IF($L362="", "", COUNTIF($L$11:$L$2510, "&gt;"&amp;$L362)+1+COUNTIF($L$11:$L362, $L362)-1)</f>
        <v/>
      </c>
      <c r="O362" s="5"/>
      <c r="R362" s="23" t="str">
        <f t="shared" si="46"/>
        <v/>
      </c>
      <c r="T362" s="20" t="str">
        <f t="shared" si="47"/>
        <v/>
      </c>
      <c r="X362" s="23" t="str">
        <f t="shared" si="48"/>
        <v/>
      </c>
      <c r="Z362" s="59" t="str">
        <f t="shared" si="49"/>
        <v/>
      </c>
      <c r="AA362" s="60" t="str">
        <f>IF($B362="", "", IF(COUNTIF('Intro &amp; Setup'!$AY$23:$AY$38, $B362)&gt;0, "BH", TEXT($B362, "ddd")))</f>
        <v/>
      </c>
      <c r="AB362" s="61" t="str">
        <f t="shared" si="50"/>
        <v/>
      </c>
      <c r="AD362" s="23" t="str">
        <f t="shared" si="51"/>
        <v/>
      </c>
      <c r="AE362" s="23" t="str">
        <f t="shared" si="52"/>
        <v/>
      </c>
      <c r="AG362" s="23" t="str">
        <f t="shared" si="53"/>
        <v/>
      </c>
    </row>
    <row r="363" spans="1:33" x14ac:dyDescent="0.25">
      <c r="A363" s="5"/>
      <c r="B363" s="115"/>
      <c r="C363" s="116"/>
      <c r="D363" s="117"/>
      <c r="E363" s="118"/>
      <c r="F363" s="118"/>
      <c r="G363" s="119"/>
      <c r="H363" s="120"/>
      <c r="I363" s="120"/>
      <c r="J363" s="121"/>
      <c r="K363" s="5"/>
      <c r="L363" s="133" t="str">
        <f t="shared" si="45"/>
        <v/>
      </c>
      <c r="M363" s="5"/>
      <c r="N363" s="23" t="str">
        <f>IF($L363="", "", COUNTIF($L$11:$L$2510, "&gt;"&amp;$L363)+1+COUNTIF($L$11:$L363, $L363)-1)</f>
        <v/>
      </c>
      <c r="O363" s="5"/>
      <c r="R363" s="23" t="str">
        <f t="shared" si="46"/>
        <v/>
      </c>
      <c r="T363" s="20" t="str">
        <f t="shared" si="47"/>
        <v/>
      </c>
      <c r="X363" s="23" t="str">
        <f t="shared" si="48"/>
        <v/>
      </c>
      <c r="Z363" s="59" t="str">
        <f t="shared" si="49"/>
        <v/>
      </c>
      <c r="AA363" s="60" t="str">
        <f>IF($B363="", "", IF(COUNTIF('Intro &amp; Setup'!$AY$23:$AY$38, $B363)&gt;0, "BH", TEXT($B363, "ddd")))</f>
        <v/>
      </c>
      <c r="AB363" s="61" t="str">
        <f t="shared" si="50"/>
        <v/>
      </c>
      <c r="AD363" s="23" t="str">
        <f t="shared" si="51"/>
        <v/>
      </c>
      <c r="AE363" s="23" t="str">
        <f t="shared" si="52"/>
        <v/>
      </c>
      <c r="AG363" s="23" t="str">
        <f t="shared" si="53"/>
        <v/>
      </c>
    </row>
    <row r="364" spans="1:33" x14ac:dyDescent="0.25">
      <c r="A364" s="5"/>
      <c r="B364" s="115"/>
      <c r="C364" s="116"/>
      <c r="D364" s="117"/>
      <c r="E364" s="118"/>
      <c r="F364" s="118"/>
      <c r="G364" s="119"/>
      <c r="H364" s="120"/>
      <c r="I364" s="120"/>
      <c r="J364" s="121"/>
      <c r="K364" s="5"/>
      <c r="L364" s="133" t="str">
        <f t="shared" si="45"/>
        <v/>
      </c>
      <c r="M364" s="5"/>
      <c r="N364" s="23" t="str">
        <f>IF($L364="", "", COUNTIF($L$11:$L$2510, "&gt;"&amp;$L364)+1+COUNTIF($L$11:$L364, $L364)-1)</f>
        <v/>
      </c>
      <c r="O364" s="5"/>
      <c r="R364" s="23" t="str">
        <f t="shared" si="46"/>
        <v/>
      </c>
      <c r="T364" s="20" t="str">
        <f t="shared" si="47"/>
        <v/>
      </c>
      <c r="X364" s="23" t="str">
        <f t="shared" si="48"/>
        <v/>
      </c>
      <c r="Z364" s="59" t="str">
        <f t="shared" si="49"/>
        <v/>
      </c>
      <c r="AA364" s="60" t="str">
        <f>IF($B364="", "", IF(COUNTIF('Intro &amp; Setup'!$AY$23:$AY$38, $B364)&gt;0, "BH", TEXT($B364, "ddd")))</f>
        <v/>
      </c>
      <c r="AB364" s="61" t="str">
        <f t="shared" si="50"/>
        <v/>
      </c>
      <c r="AD364" s="23" t="str">
        <f t="shared" si="51"/>
        <v/>
      </c>
      <c r="AE364" s="23" t="str">
        <f t="shared" si="52"/>
        <v/>
      </c>
      <c r="AG364" s="23" t="str">
        <f t="shared" si="53"/>
        <v/>
      </c>
    </row>
    <row r="365" spans="1:33" x14ac:dyDescent="0.25">
      <c r="A365" s="5"/>
      <c r="B365" s="115"/>
      <c r="C365" s="116"/>
      <c r="D365" s="117"/>
      <c r="E365" s="118"/>
      <c r="F365" s="118"/>
      <c r="G365" s="119"/>
      <c r="H365" s="120"/>
      <c r="I365" s="120"/>
      <c r="J365" s="121"/>
      <c r="K365" s="5"/>
      <c r="L365" s="133" t="str">
        <f t="shared" si="45"/>
        <v/>
      </c>
      <c r="M365" s="5"/>
      <c r="N365" s="23" t="str">
        <f>IF($L365="", "", COUNTIF($L$11:$L$2510, "&gt;"&amp;$L365)+1+COUNTIF($L$11:$L365, $L365)-1)</f>
        <v/>
      </c>
      <c r="O365" s="5"/>
      <c r="R365" s="23" t="str">
        <f t="shared" si="46"/>
        <v/>
      </c>
      <c r="T365" s="20" t="str">
        <f t="shared" si="47"/>
        <v/>
      </c>
      <c r="X365" s="23" t="str">
        <f t="shared" si="48"/>
        <v/>
      </c>
      <c r="Z365" s="59" t="str">
        <f t="shared" si="49"/>
        <v/>
      </c>
      <c r="AA365" s="60" t="str">
        <f>IF($B365="", "", IF(COUNTIF('Intro &amp; Setup'!$AY$23:$AY$38, $B365)&gt;0, "BH", TEXT($B365, "ddd")))</f>
        <v/>
      </c>
      <c r="AB365" s="61" t="str">
        <f t="shared" si="50"/>
        <v/>
      </c>
      <c r="AD365" s="23" t="str">
        <f t="shared" si="51"/>
        <v/>
      </c>
      <c r="AE365" s="23" t="str">
        <f t="shared" si="52"/>
        <v/>
      </c>
      <c r="AG365" s="23" t="str">
        <f t="shared" si="53"/>
        <v/>
      </c>
    </row>
    <row r="366" spans="1:33" x14ac:dyDescent="0.25">
      <c r="A366" s="5"/>
      <c r="B366" s="115"/>
      <c r="C366" s="116"/>
      <c r="D366" s="117"/>
      <c r="E366" s="118"/>
      <c r="F366" s="118"/>
      <c r="G366" s="119"/>
      <c r="H366" s="120"/>
      <c r="I366" s="120"/>
      <c r="J366" s="121"/>
      <c r="K366" s="5"/>
      <c r="L366" s="133" t="str">
        <f t="shared" si="45"/>
        <v/>
      </c>
      <c r="M366" s="5"/>
      <c r="N366" s="23" t="str">
        <f>IF($L366="", "", COUNTIF($L$11:$L$2510, "&gt;"&amp;$L366)+1+COUNTIF($L$11:$L366, $L366)-1)</f>
        <v/>
      </c>
      <c r="O366" s="5"/>
      <c r="R366" s="23" t="str">
        <f t="shared" si="46"/>
        <v/>
      </c>
      <c r="T366" s="20" t="str">
        <f t="shared" si="47"/>
        <v/>
      </c>
      <c r="X366" s="23" t="str">
        <f t="shared" si="48"/>
        <v/>
      </c>
      <c r="Z366" s="59" t="str">
        <f t="shared" si="49"/>
        <v/>
      </c>
      <c r="AA366" s="60" t="str">
        <f>IF($B366="", "", IF(COUNTIF('Intro &amp; Setup'!$AY$23:$AY$38, $B366)&gt;0, "BH", TEXT($B366, "ddd")))</f>
        <v/>
      </c>
      <c r="AB366" s="61" t="str">
        <f t="shared" si="50"/>
        <v/>
      </c>
      <c r="AD366" s="23" t="str">
        <f t="shared" si="51"/>
        <v/>
      </c>
      <c r="AE366" s="23" t="str">
        <f t="shared" si="52"/>
        <v/>
      </c>
      <c r="AG366" s="23" t="str">
        <f t="shared" si="53"/>
        <v/>
      </c>
    </row>
    <row r="367" spans="1:33" x14ac:dyDescent="0.25">
      <c r="A367" s="5"/>
      <c r="B367" s="115"/>
      <c r="C367" s="116"/>
      <c r="D367" s="117"/>
      <c r="E367" s="118"/>
      <c r="F367" s="118"/>
      <c r="G367" s="119"/>
      <c r="H367" s="120"/>
      <c r="I367" s="120"/>
      <c r="J367" s="121"/>
      <c r="K367" s="5"/>
      <c r="L367" s="133" t="str">
        <f t="shared" si="45"/>
        <v/>
      </c>
      <c r="M367" s="5"/>
      <c r="N367" s="23" t="str">
        <f>IF($L367="", "", COUNTIF($L$11:$L$2510, "&gt;"&amp;$L367)+1+COUNTIF($L$11:$L367, $L367)-1)</f>
        <v/>
      </c>
      <c r="O367" s="5"/>
      <c r="R367" s="23" t="str">
        <f t="shared" si="46"/>
        <v/>
      </c>
      <c r="T367" s="20" t="str">
        <f t="shared" si="47"/>
        <v/>
      </c>
      <c r="X367" s="23" t="str">
        <f t="shared" si="48"/>
        <v/>
      </c>
      <c r="Z367" s="59" t="str">
        <f t="shared" si="49"/>
        <v/>
      </c>
      <c r="AA367" s="60" t="str">
        <f>IF($B367="", "", IF(COUNTIF('Intro &amp; Setup'!$AY$23:$AY$38, $B367)&gt;0, "BH", TEXT($B367, "ddd")))</f>
        <v/>
      </c>
      <c r="AB367" s="61" t="str">
        <f t="shared" si="50"/>
        <v/>
      </c>
      <c r="AD367" s="23" t="str">
        <f t="shared" si="51"/>
        <v/>
      </c>
      <c r="AE367" s="23" t="str">
        <f t="shared" si="52"/>
        <v/>
      </c>
      <c r="AG367" s="23" t="str">
        <f t="shared" si="53"/>
        <v/>
      </c>
    </row>
    <row r="368" spans="1:33" x14ac:dyDescent="0.25">
      <c r="A368" s="5"/>
      <c r="B368" s="115"/>
      <c r="C368" s="116"/>
      <c r="D368" s="117"/>
      <c r="E368" s="118"/>
      <c r="F368" s="118"/>
      <c r="G368" s="119"/>
      <c r="H368" s="120"/>
      <c r="I368" s="120"/>
      <c r="J368" s="121"/>
      <c r="K368" s="5"/>
      <c r="L368" s="133" t="str">
        <f t="shared" si="45"/>
        <v/>
      </c>
      <c r="M368" s="5"/>
      <c r="N368" s="23" t="str">
        <f>IF($L368="", "", COUNTIF($L$11:$L$2510, "&gt;"&amp;$L368)+1+COUNTIF($L$11:$L368, $L368)-1)</f>
        <v/>
      </c>
      <c r="O368" s="5"/>
      <c r="R368" s="23" t="str">
        <f t="shared" si="46"/>
        <v/>
      </c>
      <c r="T368" s="20" t="str">
        <f t="shared" si="47"/>
        <v/>
      </c>
      <c r="X368" s="23" t="str">
        <f t="shared" si="48"/>
        <v/>
      </c>
      <c r="Z368" s="59" t="str">
        <f t="shared" si="49"/>
        <v/>
      </c>
      <c r="AA368" s="60" t="str">
        <f>IF($B368="", "", IF(COUNTIF('Intro &amp; Setup'!$AY$23:$AY$38, $B368)&gt;0, "BH", TEXT($B368, "ddd")))</f>
        <v/>
      </c>
      <c r="AB368" s="61" t="str">
        <f t="shared" si="50"/>
        <v/>
      </c>
      <c r="AD368" s="23" t="str">
        <f t="shared" si="51"/>
        <v/>
      </c>
      <c r="AE368" s="23" t="str">
        <f t="shared" si="52"/>
        <v/>
      </c>
      <c r="AG368" s="23" t="str">
        <f t="shared" si="53"/>
        <v/>
      </c>
    </row>
    <row r="369" spans="1:33" x14ac:dyDescent="0.25">
      <c r="A369" s="5"/>
      <c r="B369" s="115"/>
      <c r="C369" s="116"/>
      <c r="D369" s="117"/>
      <c r="E369" s="118"/>
      <c r="F369" s="118"/>
      <c r="G369" s="119"/>
      <c r="H369" s="120"/>
      <c r="I369" s="120"/>
      <c r="J369" s="121"/>
      <c r="K369" s="5"/>
      <c r="L369" s="133" t="str">
        <f t="shared" si="45"/>
        <v/>
      </c>
      <c r="M369" s="5"/>
      <c r="N369" s="23" t="str">
        <f>IF($L369="", "", COUNTIF($L$11:$L$2510, "&gt;"&amp;$L369)+1+COUNTIF($L$11:$L369, $L369)-1)</f>
        <v/>
      </c>
      <c r="O369" s="5"/>
      <c r="R369" s="23" t="str">
        <f t="shared" si="46"/>
        <v/>
      </c>
      <c r="T369" s="20" t="str">
        <f t="shared" si="47"/>
        <v/>
      </c>
      <c r="X369" s="23" t="str">
        <f t="shared" si="48"/>
        <v/>
      </c>
      <c r="Z369" s="59" t="str">
        <f t="shared" si="49"/>
        <v/>
      </c>
      <c r="AA369" s="60" t="str">
        <f>IF($B369="", "", IF(COUNTIF('Intro &amp; Setup'!$AY$23:$AY$38, $B369)&gt;0, "BH", TEXT($B369, "ddd")))</f>
        <v/>
      </c>
      <c r="AB369" s="61" t="str">
        <f t="shared" si="50"/>
        <v/>
      </c>
      <c r="AD369" s="23" t="str">
        <f t="shared" si="51"/>
        <v/>
      </c>
      <c r="AE369" s="23" t="str">
        <f t="shared" si="52"/>
        <v/>
      </c>
      <c r="AG369" s="23" t="str">
        <f t="shared" si="53"/>
        <v/>
      </c>
    </row>
    <row r="370" spans="1:33" x14ac:dyDescent="0.25">
      <c r="A370" s="5"/>
      <c r="B370" s="115"/>
      <c r="C370" s="116"/>
      <c r="D370" s="117"/>
      <c r="E370" s="118"/>
      <c r="F370" s="118"/>
      <c r="G370" s="119"/>
      <c r="H370" s="120"/>
      <c r="I370" s="120"/>
      <c r="J370" s="121"/>
      <c r="K370" s="5"/>
      <c r="L370" s="133" t="str">
        <f t="shared" si="45"/>
        <v/>
      </c>
      <c r="M370" s="5"/>
      <c r="N370" s="23" t="str">
        <f>IF($L370="", "", COUNTIF($L$11:$L$2510, "&gt;"&amp;$L370)+1+COUNTIF($L$11:$L370, $L370)-1)</f>
        <v/>
      </c>
      <c r="O370" s="5"/>
      <c r="R370" s="23" t="str">
        <f t="shared" si="46"/>
        <v/>
      </c>
      <c r="T370" s="20" t="str">
        <f t="shared" si="47"/>
        <v/>
      </c>
      <c r="X370" s="23" t="str">
        <f t="shared" si="48"/>
        <v/>
      </c>
      <c r="Z370" s="59" t="str">
        <f t="shared" si="49"/>
        <v/>
      </c>
      <c r="AA370" s="60" t="str">
        <f>IF($B370="", "", IF(COUNTIF('Intro &amp; Setup'!$AY$23:$AY$38, $B370)&gt;0, "BH", TEXT($B370, "ddd")))</f>
        <v/>
      </c>
      <c r="AB370" s="61" t="str">
        <f t="shared" si="50"/>
        <v/>
      </c>
      <c r="AD370" s="23" t="str">
        <f t="shared" si="51"/>
        <v/>
      </c>
      <c r="AE370" s="23" t="str">
        <f t="shared" si="52"/>
        <v/>
      </c>
      <c r="AG370" s="23" t="str">
        <f t="shared" si="53"/>
        <v/>
      </c>
    </row>
    <row r="371" spans="1:33" x14ac:dyDescent="0.25">
      <c r="A371" s="5"/>
      <c r="B371" s="115"/>
      <c r="C371" s="116"/>
      <c r="D371" s="117"/>
      <c r="E371" s="118"/>
      <c r="F371" s="118"/>
      <c r="G371" s="119"/>
      <c r="H371" s="120"/>
      <c r="I371" s="120"/>
      <c r="J371" s="121"/>
      <c r="K371" s="5"/>
      <c r="L371" s="133" t="str">
        <f t="shared" si="45"/>
        <v/>
      </c>
      <c r="M371" s="5"/>
      <c r="N371" s="23" t="str">
        <f>IF($L371="", "", COUNTIF($L$11:$L$2510, "&gt;"&amp;$L371)+1+COUNTIF($L$11:$L371, $L371)-1)</f>
        <v/>
      </c>
      <c r="O371" s="5"/>
      <c r="R371" s="23" t="str">
        <f t="shared" si="46"/>
        <v/>
      </c>
      <c r="T371" s="20" t="str">
        <f t="shared" si="47"/>
        <v/>
      </c>
      <c r="X371" s="23" t="str">
        <f t="shared" si="48"/>
        <v/>
      </c>
      <c r="Z371" s="59" t="str">
        <f t="shared" si="49"/>
        <v/>
      </c>
      <c r="AA371" s="60" t="str">
        <f>IF($B371="", "", IF(COUNTIF('Intro &amp; Setup'!$AY$23:$AY$38, $B371)&gt;0, "BH", TEXT($B371, "ddd")))</f>
        <v/>
      </c>
      <c r="AB371" s="61" t="str">
        <f t="shared" si="50"/>
        <v/>
      </c>
      <c r="AD371" s="23" t="str">
        <f t="shared" si="51"/>
        <v/>
      </c>
      <c r="AE371" s="23" t="str">
        <f t="shared" si="52"/>
        <v/>
      </c>
      <c r="AG371" s="23" t="str">
        <f t="shared" si="53"/>
        <v/>
      </c>
    </row>
    <row r="372" spans="1:33" x14ac:dyDescent="0.25">
      <c r="A372" s="5"/>
      <c r="B372" s="115"/>
      <c r="C372" s="116"/>
      <c r="D372" s="117"/>
      <c r="E372" s="118"/>
      <c r="F372" s="118"/>
      <c r="G372" s="119"/>
      <c r="H372" s="120"/>
      <c r="I372" s="120"/>
      <c r="J372" s="121"/>
      <c r="K372" s="5"/>
      <c r="L372" s="133" t="str">
        <f t="shared" si="45"/>
        <v/>
      </c>
      <c r="M372" s="5"/>
      <c r="N372" s="23" t="str">
        <f>IF($L372="", "", COUNTIF($L$11:$L$2510, "&gt;"&amp;$L372)+1+COUNTIF($L$11:$L372, $L372)-1)</f>
        <v/>
      </c>
      <c r="O372" s="5"/>
      <c r="R372" s="23" t="str">
        <f t="shared" si="46"/>
        <v/>
      </c>
      <c r="T372" s="20" t="str">
        <f t="shared" si="47"/>
        <v/>
      </c>
      <c r="X372" s="23" t="str">
        <f t="shared" si="48"/>
        <v/>
      </c>
      <c r="Z372" s="59" t="str">
        <f t="shared" si="49"/>
        <v/>
      </c>
      <c r="AA372" s="60" t="str">
        <f>IF($B372="", "", IF(COUNTIF('Intro &amp; Setup'!$AY$23:$AY$38, $B372)&gt;0, "BH", TEXT($B372, "ddd")))</f>
        <v/>
      </c>
      <c r="AB372" s="61" t="str">
        <f t="shared" si="50"/>
        <v/>
      </c>
      <c r="AD372" s="23" t="str">
        <f t="shared" si="51"/>
        <v/>
      </c>
      <c r="AE372" s="23" t="str">
        <f t="shared" si="52"/>
        <v/>
      </c>
      <c r="AG372" s="23" t="str">
        <f t="shared" si="53"/>
        <v/>
      </c>
    </row>
    <row r="373" spans="1:33" x14ac:dyDescent="0.25">
      <c r="A373" s="5"/>
      <c r="B373" s="115"/>
      <c r="C373" s="116"/>
      <c r="D373" s="117"/>
      <c r="E373" s="118"/>
      <c r="F373" s="118"/>
      <c r="G373" s="119"/>
      <c r="H373" s="120"/>
      <c r="I373" s="120"/>
      <c r="J373" s="121"/>
      <c r="K373" s="5"/>
      <c r="L373" s="133" t="str">
        <f t="shared" si="45"/>
        <v/>
      </c>
      <c r="M373" s="5"/>
      <c r="N373" s="23" t="str">
        <f>IF($L373="", "", COUNTIF($L$11:$L$2510, "&gt;"&amp;$L373)+1+COUNTIF($L$11:$L373, $L373)-1)</f>
        <v/>
      </c>
      <c r="O373" s="5"/>
      <c r="R373" s="23" t="str">
        <f t="shared" si="46"/>
        <v/>
      </c>
      <c r="T373" s="20" t="str">
        <f t="shared" si="47"/>
        <v/>
      </c>
      <c r="X373" s="23" t="str">
        <f t="shared" si="48"/>
        <v/>
      </c>
      <c r="Z373" s="59" t="str">
        <f t="shared" si="49"/>
        <v/>
      </c>
      <c r="AA373" s="60" t="str">
        <f>IF($B373="", "", IF(COUNTIF('Intro &amp; Setup'!$AY$23:$AY$38, $B373)&gt;0, "BH", TEXT($B373, "ddd")))</f>
        <v/>
      </c>
      <c r="AB373" s="61" t="str">
        <f t="shared" si="50"/>
        <v/>
      </c>
      <c r="AD373" s="23" t="str">
        <f t="shared" si="51"/>
        <v/>
      </c>
      <c r="AE373" s="23" t="str">
        <f t="shared" si="52"/>
        <v/>
      </c>
      <c r="AG373" s="23" t="str">
        <f t="shared" si="53"/>
        <v/>
      </c>
    </row>
    <row r="374" spans="1:33" x14ac:dyDescent="0.25">
      <c r="A374" s="5"/>
      <c r="B374" s="115"/>
      <c r="C374" s="116"/>
      <c r="D374" s="117"/>
      <c r="E374" s="118"/>
      <c r="F374" s="118"/>
      <c r="G374" s="119"/>
      <c r="H374" s="120"/>
      <c r="I374" s="120"/>
      <c r="J374" s="121"/>
      <c r="K374" s="5"/>
      <c r="L374" s="133" t="str">
        <f t="shared" si="45"/>
        <v/>
      </c>
      <c r="M374" s="5"/>
      <c r="N374" s="23" t="str">
        <f>IF($L374="", "", COUNTIF($L$11:$L$2510, "&gt;"&amp;$L374)+1+COUNTIF($L$11:$L374, $L374)-1)</f>
        <v/>
      </c>
      <c r="O374" s="5"/>
      <c r="R374" s="23" t="str">
        <f t="shared" si="46"/>
        <v/>
      </c>
      <c r="T374" s="20" t="str">
        <f t="shared" si="47"/>
        <v/>
      </c>
      <c r="X374" s="23" t="str">
        <f t="shared" si="48"/>
        <v/>
      </c>
      <c r="Z374" s="59" t="str">
        <f t="shared" si="49"/>
        <v/>
      </c>
      <c r="AA374" s="60" t="str">
        <f>IF($B374="", "", IF(COUNTIF('Intro &amp; Setup'!$AY$23:$AY$38, $B374)&gt;0, "BH", TEXT($B374, "ddd")))</f>
        <v/>
      </c>
      <c r="AB374" s="61" t="str">
        <f t="shared" si="50"/>
        <v/>
      </c>
      <c r="AD374" s="23" t="str">
        <f t="shared" si="51"/>
        <v/>
      </c>
      <c r="AE374" s="23" t="str">
        <f t="shared" si="52"/>
        <v/>
      </c>
      <c r="AG374" s="23" t="str">
        <f t="shared" si="53"/>
        <v/>
      </c>
    </row>
    <row r="375" spans="1:33" x14ac:dyDescent="0.25">
      <c r="A375" s="5"/>
      <c r="B375" s="115"/>
      <c r="C375" s="116"/>
      <c r="D375" s="117"/>
      <c r="E375" s="118"/>
      <c r="F375" s="118"/>
      <c r="G375" s="119"/>
      <c r="H375" s="120"/>
      <c r="I375" s="120"/>
      <c r="J375" s="121"/>
      <c r="K375" s="5"/>
      <c r="L375" s="133" t="str">
        <f t="shared" si="45"/>
        <v/>
      </c>
      <c r="M375" s="5"/>
      <c r="N375" s="23" t="str">
        <f>IF($L375="", "", COUNTIF($L$11:$L$2510, "&gt;"&amp;$L375)+1+COUNTIF($L$11:$L375, $L375)-1)</f>
        <v/>
      </c>
      <c r="O375" s="5"/>
      <c r="R375" s="23" t="str">
        <f t="shared" si="46"/>
        <v/>
      </c>
      <c r="T375" s="20" t="str">
        <f t="shared" si="47"/>
        <v/>
      </c>
      <c r="X375" s="23" t="str">
        <f t="shared" si="48"/>
        <v/>
      </c>
      <c r="Z375" s="59" t="str">
        <f t="shared" si="49"/>
        <v/>
      </c>
      <c r="AA375" s="60" t="str">
        <f>IF($B375="", "", IF(COUNTIF('Intro &amp; Setup'!$AY$23:$AY$38, $B375)&gt;0, "BH", TEXT($B375, "ddd")))</f>
        <v/>
      </c>
      <c r="AB375" s="61" t="str">
        <f t="shared" si="50"/>
        <v/>
      </c>
      <c r="AD375" s="23" t="str">
        <f t="shared" si="51"/>
        <v/>
      </c>
      <c r="AE375" s="23" t="str">
        <f t="shared" si="52"/>
        <v/>
      </c>
      <c r="AG375" s="23" t="str">
        <f t="shared" si="53"/>
        <v/>
      </c>
    </row>
    <row r="376" spans="1:33" x14ac:dyDescent="0.25">
      <c r="A376" s="5"/>
      <c r="B376" s="115"/>
      <c r="C376" s="116"/>
      <c r="D376" s="117"/>
      <c r="E376" s="118"/>
      <c r="F376" s="118"/>
      <c r="G376" s="119"/>
      <c r="H376" s="120"/>
      <c r="I376" s="120"/>
      <c r="J376" s="121"/>
      <c r="K376" s="5"/>
      <c r="L376" s="133" t="str">
        <f t="shared" si="45"/>
        <v/>
      </c>
      <c r="M376" s="5"/>
      <c r="N376" s="23" t="str">
        <f>IF($L376="", "", COUNTIF($L$11:$L$2510, "&gt;"&amp;$L376)+1+COUNTIF($L$11:$L376, $L376)-1)</f>
        <v/>
      </c>
      <c r="O376" s="5"/>
      <c r="R376" s="23" t="str">
        <f t="shared" si="46"/>
        <v/>
      </c>
      <c r="T376" s="20" t="str">
        <f t="shared" si="47"/>
        <v/>
      </c>
      <c r="X376" s="23" t="str">
        <f t="shared" si="48"/>
        <v/>
      </c>
      <c r="Z376" s="59" t="str">
        <f t="shared" si="49"/>
        <v/>
      </c>
      <c r="AA376" s="60" t="str">
        <f>IF($B376="", "", IF(COUNTIF('Intro &amp; Setup'!$AY$23:$AY$38, $B376)&gt;0, "BH", TEXT($B376, "ddd")))</f>
        <v/>
      </c>
      <c r="AB376" s="61" t="str">
        <f t="shared" si="50"/>
        <v/>
      </c>
      <c r="AD376" s="23" t="str">
        <f t="shared" si="51"/>
        <v/>
      </c>
      <c r="AE376" s="23" t="str">
        <f t="shared" si="52"/>
        <v/>
      </c>
      <c r="AG376" s="23" t="str">
        <f t="shared" si="53"/>
        <v/>
      </c>
    </row>
    <row r="377" spans="1:33" x14ac:dyDescent="0.25">
      <c r="A377" s="5"/>
      <c r="B377" s="115"/>
      <c r="C377" s="116"/>
      <c r="D377" s="117"/>
      <c r="E377" s="118"/>
      <c r="F377" s="118"/>
      <c r="G377" s="119"/>
      <c r="H377" s="120"/>
      <c r="I377" s="120"/>
      <c r="J377" s="121"/>
      <c r="K377" s="5"/>
      <c r="L377" s="133" t="str">
        <f t="shared" si="45"/>
        <v/>
      </c>
      <c r="M377" s="5"/>
      <c r="N377" s="23" t="str">
        <f>IF($L377="", "", COUNTIF($L$11:$L$2510, "&gt;"&amp;$L377)+1+COUNTIF($L$11:$L377, $L377)-1)</f>
        <v/>
      </c>
      <c r="O377" s="5"/>
      <c r="R377" s="23" t="str">
        <f t="shared" si="46"/>
        <v/>
      </c>
      <c r="T377" s="20" t="str">
        <f t="shared" si="47"/>
        <v/>
      </c>
      <c r="X377" s="23" t="str">
        <f t="shared" si="48"/>
        <v/>
      </c>
      <c r="Z377" s="59" t="str">
        <f t="shared" si="49"/>
        <v/>
      </c>
      <c r="AA377" s="60" t="str">
        <f>IF($B377="", "", IF(COUNTIF('Intro &amp; Setup'!$AY$23:$AY$38, $B377)&gt;0, "BH", TEXT($B377, "ddd")))</f>
        <v/>
      </c>
      <c r="AB377" s="61" t="str">
        <f t="shared" si="50"/>
        <v/>
      </c>
      <c r="AD377" s="23" t="str">
        <f t="shared" si="51"/>
        <v/>
      </c>
      <c r="AE377" s="23" t="str">
        <f t="shared" si="52"/>
        <v/>
      </c>
      <c r="AG377" s="23" t="str">
        <f t="shared" si="53"/>
        <v/>
      </c>
    </row>
    <row r="378" spans="1:33" x14ac:dyDescent="0.25">
      <c r="A378" s="5"/>
      <c r="B378" s="115"/>
      <c r="C378" s="116"/>
      <c r="D378" s="117"/>
      <c r="E378" s="118"/>
      <c r="F378" s="118"/>
      <c r="G378" s="119"/>
      <c r="H378" s="120"/>
      <c r="I378" s="120"/>
      <c r="J378" s="121"/>
      <c r="K378" s="5"/>
      <c r="L378" s="133" t="str">
        <f t="shared" si="45"/>
        <v/>
      </c>
      <c r="M378" s="5"/>
      <c r="N378" s="23" t="str">
        <f>IF($L378="", "", COUNTIF($L$11:$L$2510, "&gt;"&amp;$L378)+1+COUNTIF($L$11:$L378, $L378)-1)</f>
        <v/>
      </c>
      <c r="O378" s="5"/>
      <c r="R378" s="23" t="str">
        <f t="shared" si="46"/>
        <v/>
      </c>
      <c r="T378" s="20" t="str">
        <f t="shared" si="47"/>
        <v/>
      </c>
      <c r="X378" s="23" t="str">
        <f t="shared" si="48"/>
        <v/>
      </c>
      <c r="Z378" s="59" t="str">
        <f t="shared" si="49"/>
        <v/>
      </c>
      <c r="AA378" s="60" t="str">
        <f>IF($B378="", "", IF(COUNTIF('Intro &amp; Setup'!$AY$23:$AY$38, $B378)&gt;0, "BH", TEXT($B378, "ddd")))</f>
        <v/>
      </c>
      <c r="AB378" s="61" t="str">
        <f t="shared" si="50"/>
        <v/>
      </c>
      <c r="AD378" s="23" t="str">
        <f t="shared" si="51"/>
        <v/>
      </c>
      <c r="AE378" s="23" t="str">
        <f t="shared" si="52"/>
        <v/>
      </c>
      <c r="AG378" s="23" t="str">
        <f t="shared" si="53"/>
        <v/>
      </c>
    </row>
    <row r="379" spans="1:33" x14ac:dyDescent="0.25">
      <c r="A379" s="5"/>
      <c r="B379" s="115"/>
      <c r="C379" s="116"/>
      <c r="D379" s="117"/>
      <c r="E379" s="118"/>
      <c r="F379" s="118"/>
      <c r="G379" s="119"/>
      <c r="H379" s="120"/>
      <c r="I379" s="120"/>
      <c r="J379" s="121"/>
      <c r="K379" s="5"/>
      <c r="L379" s="133" t="str">
        <f t="shared" si="45"/>
        <v/>
      </c>
      <c r="M379" s="5"/>
      <c r="N379" s="23" t="str">
        <f>IF($L379="", "", COUNTIF($L$11:$L$2510, "&gt;"&amp;$L379)+1+COUNTIF($L$11:$L379, $L379)-1)</f>
        <v/>
      </c>
      <c r="O379" s="5"/>
      <c r="R379" s="23" t="str">
        <f t="shared" si="46"/>
        <v/>
      </c>
      <c r="T379" s="20" t="str">
        <f t="shared" si="47"/>
        <v/>
      </c>
      <c r="X379" s="23" t="str">
        <f t="shared" si="48"/>
        <v/>
      </c>
      <c r="Z379" s="59" t="str">
        <f t="shared" si="49"/>
        <v/>
      </c>
      <c r="AA379" s="60" t="str">
        <f>IF($B379="", "", IF(COUNTIF('Intro &amp; Setup'!$AY$23:$AY$38, $B379)&gt;0, "BH", TEXT($B379, "ddd")))</f>
        <v/>
      </c>
      <c r="AB379" s="61" t="str">
        <f t="shared" si="50"/>
        <v/>
      </c>
      <c r="AD379" s="23" t="str">
        <f t="shared" si="51"/>
        <v/>
      </c>
      <c r="AE379" s="23" t="str">
        <f t="shared" si="52"/>
        <v/>
      </c>
      <c r="AG379" s="23" t="str">
        <f t="shared" si="53"/>
        <v/>
      </c>
    </row>
    <row r="380" spans="1:33" x14ac:dyDescent="0.25">
      <c r="A380" s="5"/>
      <c r="B380" s="115"/>
      <c r="C380" s="116"/>
      <c r="D380" s="117"/>
      <c r="E380" s="118"/>
      <c r="F380" s="118"/>
      <c r="G380" s="119"/>
      <c r="H380" s="120"/>
      <c r="I380" s="120"/>
      <c r="J380" s="121"/>
      <c r="K380" s="5"/>
      <c r="L380" s="133" t="str">
        <f t="shared" si="45"/>
        <v/>
      </c>
      <c r="M380" s="5"/>
      <c r="N380" s="23" t="str">
        <f>IF($L380="", "", COUNTIF($L$11:$L$2510, "&gt;"&amp;$L380)+1+COUNTIF($L$11:$L380, $L380)-1)</f>
        <v/>
      </c>
      <c r="O380" s="5"/>
      <c r="R380" s="23" t="str">
        <f t="shared" si="46"/>
        <v/>
      </c>
      <c r="T380" s="20" t="str">
        <f t="shared" si="47"/>
        <v/>
      </c>
      <c r="X380" s="23" t="str">
        <f t="shared" si="48"/>
        <v/>
      </c>
      <c r="Z380" s="59" t="str">
        <f t="shared" si="49"/>
        <v/>
      </c>
      <c r="AA380" s="60" t="str">
        <f>IF($B380="", "", IF(COUNTIF('Intro &amp; Setup'!$AY$23:$AY$38, $B380)&gt;0, "BH", TEXT($B380, "ddd")))</f>
        <v/>
      </c>
      <c r="AB380" s="61" t="str">
        <f t="shared" si="50"/>
        <v/>
      </c>
      <c r="AD380" s="23" t="str">
        <f t="shared" si="51"/>
        <v/>
      </c>
      <c r="AE380" s="23" t="str">
        <f t="shared" si="52"/>
        <v/>
      </c>
      <c r="AG380" s="23" t="str">
        <f t="shared" si="53"/>
        <v/>
      </c>
    </row>
    <row r="381" spans="1:33" x14ac:dyDescent="0.25">
      <c r="A381" s="5"/>
      <c r="B381" s="115"/>
      <c r="C381" s="116"/>
      <c r="D381" s="117"/>
      <c r="E381" s="118"/>
      <c r="F381" s="118"/>
      <c r="G381" s="119"/>
      <c r="H381" s="120"/>
      <c r="I381" s="120"/>
      <c r="J381" s="121"/>
      <c r="K381" s="5"/>
      <c r="L381" s="133" t="str">
        <f t="shared" si="45"/>
        <v/>
      </c>
      <c r="M381" s="5"/>
      <c r="N381" s="23" t="str">
        <f>IF($L381="", "", COUNTIF($L$11:$L$2510, "&gt;"&amp;$L381)+1+COUNTIF($L$11:$L381, $L381)-1)</f>
        <v/>
      </c>
      <c r="O381" s="5"/>
      <c r="R381" s="23" t="str">
        <f t="shared" si="46"/>
        <v/>
      </c>
      <c r="T381" s="20" t="str">
        <f t="shared" si="47"/>
        <v/>
      </c>
      <c r="X381" s="23" t="str">
        <f t="shared" si="48"/>
        <v/>
      </c>
      <c r="Z381" s="59" t="str">
        <f t="shared" si="49"/>
        <v/>
      </c>
      <c r="AA381" s="60" t="str">
        <f>IF($B381="", "", IF(COUNTIF('Intro &amp; Setup'!$AY$23:$AY$38, $B381)&gt;0, "BH", TEXT($B381, "ddd")))</f>
        <v/>
      </c>
      <c r="AB381" s="61" t="str">
        <f t="shared" si="50"/>
        <v/>
      </c>
      <c r="AD381" s="23" t="str">
        <f t="shared" si="51"/>
        <v/>
      </c>
      <c r="AE381" s="23" t="str">
        <f t="shared" si="52"/>
        <v/>
      </c>
      <c r="AG381" s="23" t="str">
        <f t="shared" si="53"/>
        <v/>
      </c>
    </row>
    <row r="382" spans="1:33" x14ac:dyDescent="0.25">
      <c r="A382" s="5"/>
      <c r="B382" s="115"/>
      <c r="C382" s="116"/>
      <c r="D382" s="117"/>
      <c r="E382" s="118"/>
      <c r="F382" s="118"/>
      <c r="G382" s="119"/>
      <c r="H382" s="120"/>
      <c r="I382" s="120"/>
      <c r="J382" s="121"/>
      <c r="K382" s="5"/>
      <c r="L382" s="133" t="str">
        <f t="shared" si="45"/>
        <v/>
      </c>
      <c r="M382" s="5"/>
      <c r="N382" s="23" t="str">
        <f>IF($L382="", "", COUNTIF($L$11:$L$2510, "&gt;"&amp;$L382)+1+COUNTIF($L$11:$L382, $L382)-1)</f>
        <v/>
      </c>
      <c r="O382" s="5"/>
      <c r="R382" s="23" t="str">
        <f t="shared" si="46"/>
        <v/>
      </c>
      <c r="T382" s="20" t="str">
        <f t="shared" si="47"/>
        <v/>
      </c>
      <c r="X382" s="23" t="str">
        <f t="shared" si="48"/>
        <v/>
      </c>
      <c r="Z382" s="59" t="str">
        <f t="shared" si="49"/>
        <v/>
      </c>
      <c r="AA382" s="60" t="str">
        <f>IF($B382="", "", IF(COUNTIF('Intro &amp; Setup'!$AY$23:$AY$38, $B382)&gt;0, "BH", TEXT($B382, "ddd")))</f>
        <v/>
      </c>
      <c r="AB382" s="61" t="str">
        <f t="shared" si="50"/>
        <v/>
      </c>
      <c r="AD382" s="23" t="str">
        <f t="shared" si="51"/>
        <v/>
      </c>
      <c r="AE382" s="23" t="str">
        <f t="shared" si="52"/>
        <v/>
      </c>
      <c r="AG382" s="23" t="str">
        <f t="shared" si="53"/>
        <v/>
      </c>
    </row>
    <row r="383" spans="1:33" x14ac:dyDescent="0.25">
      <c r="A383" s="5"/>
      <c r="B383" s="115"/>
      <c r="C383" s="116"/>
      <c r="D383" s="117"/>
      <c r="E383" s="118"/>
      <c r="F383" s="118"/>
      <c r="G383" s="119"/>
      <c r="H383" s="120"/>
      <c r="I383" s="120"/>
      <c r="J383" s="121"/>
      <c r="K383" s="5"/>
      <c r="L383" s="133" t="str">
        <f t="shared" si="45"/>
        <v/>
      </c>
      <c r="M383" s="5"/>
      <c r="N383" s="23" t="str">
        <f>IF($L383="", "", COUNTIF($L$11:$L$2510, "&gt;"&amp;$L383)+1+COUNTIF($L$11:$L383, $L383)-1)</f>
        <v/>
      </c>
      <c r="O383" s="5"/>
      <c r="R383" s="23" t="str">
        <f t="shared" si="46"/>
        <v/>
      </c>
      <c r="T383" s="20" t="str">
        <f t="shared" si="47"/>
        <v/>
      </c>
      <c r="X383" s="23" t="str">
        <f t="shared" si="48"/>
        <v/>
      </c>
      <c r="Z383" s="59" t="str">
        <f t="shared" si="49"/>
        <v/>
      </c>
      <c r="AA383" s="60" t="str">
        <f>IF($B383="", "", IF(COUNTIF('Intro &amp; Setup'!$AY$23:$AY$38, $B383)&gt;0, "BH", TEXT($B383, "ddd")))</f>
        <v/>
      </c>
      <c r="AB383" s="61" t="str">
        <f t="shared" si="50"/>
        <v/>
      </c>
      <c r="AD383" s="23" t="str">
        <f t="shared" si="51"/>
        <v/>
      </c>
      <c r="AE383" s="23" t="str">
        <f t="shared" si="52"/>
        <v/>
      </c>
      <c r="AG383" s="23" t="str">
        <f t="shared" si="53"/>
        <v/>
      </c>
    </row>
    <row r="384" spans="1:33" x14ac:dyDescent="0.25">
      <c r="A384" s="5"/>
      <c r="B384" s="115"/>
      <c r="C384" s="116"/>
      <c r="D384" s="117"/>
      <c r="E384" s="118"/>
      <c r="F384" s="118"/>
      <c r="G384" s="119"/>
      <c r="H384" s="120"/>
      <c r="I384" s="120"/>
      <c r="J384" s="121"/>
      <c r="K384" s="5"/>
      <c r="L384" s="133" t="str">
        <f t="shared" si="45"/>
        <v/>
      </c>
      <c r="M384" s="5"/>
      <c r="N384" s="23" t="str">
        <f>IF($L384="", "", COUNTIF($L$11:$L$2510, "&gt;"&amp;$L384)+1+COUNTIF($L$11:$L384, $L384)-1)</f>
        <v/>
      </c>
      <c r="O384" s="5"/>
      <c r="R384" s="23" t="str">
        <f t="shared" si="46"/>
        <v/>
      </c>
      <c r="T384" s="20" t="str">
        <f t="shared" si="47"/>
        <v/>
      </c>
      <c r="X384" s="23" t="str">
        <f t="shared" si="48"/>
        <v/>
      </c>
      <c r="Z384" s="59" t="str">
        <f t="shared" si="49"/>
        <v/>
      </c>
      <c r="AA384" s="60" t="str">
        <f>IF($B384="", "", IF(COUNTIF('Intro &amp; Setup'!$AY$23:$AY$38, $B384)&gt;0, "BH", TEXT($B384, "ddd")))</f>
        <v/>
      </c>
      <c r="AB384" s="61" t="str">
        <f t="shared" si="50"/>
        <v/>
      </c>
      <c r="AD384" s="23" t="str">
        <f t="shared" si="51"/>
        <v/>
      </c>
      <c r="AE384" s="23" t="str">
        <f t="shared" si="52"/>
        <v/>
      </c>
      <c r="AG384" s="23" t="str">
        <f t="shared" si="53"/>
        <v/>
      </c>
    </row>
    <row r="385" spans="1:33" x14ac:dyDescent="0.25">
      <c r="A385" s="5"/>
      <c r="B385" s="115"/>
      <c r="C385" s="116"/>
      <c r="D385" s="117"/>
      <c r="E385" s="118"/>
      <c r="F385" s="118"/>
      <c r="G385" s="119"/>
      <c r="H385" s="120"/>
      <c r="I385" s="120"/>
      <c r="J385" s="121"/>
      <c r="K385" s="5"/>
      <c r="L385" s="133" t="str">
        <f t="shared" si="45"/>
        <v/>
      </c>
      <c r="M385" s="5"/>
      <c r="N385" s="23" t="str">
        <f>IF($L385="", "", COUNTIF($L$11:$L$2510, "&gt;"&amp;$L385)+1+COUNTIF($L$11:$L385, $L385)-1)</f>
        <v/>
      </c>
      <c r="O385" s="5"/>
      <c r="R385" s="23" t="str">
        <f t="shared" si="46"/>
        <v/>
      </c>
      <c r="T385" s="20" t="str">
        <f t="shared" si="47"/>
        <v/>
      </c>
      <c r="X385" s="23" t="str">
        <f t="shared" si="48"/>
        <v/>
      </c>
      <c r="Z385" s="59" t="str">
        <f t="shared" si="49"/>
        <v/>
      </c>
      <c r="AA385" s="60" t="str">
        <f>IF($B385="", "", IF(COUNTIF('Intro &amp; Setup'!$AY$23:$AY$38, $B385)&gt;0, "BH", TEXT($B385, "ddd")))</f>
        <v/>
      </c>
      <c r="AB385" s="61" t="str">
        <f t="shared" si="50"/>
        <v/>
      </c>
      <c r="AD385" s="23" t="str">
        <f t="shared" si="51"/>
        <v/>
      </c>
      <c r="AE385" s="23" t="str">
        <f t="shared" si="52"/>
        <v/>
      </c>
      <c r="AG385" s="23" t="str">
        <f t="shared" si="53"/>
        <v/>
      </c>
    </row>
    <row r="386" spans="1:33" x14ac:dyDescent="0.25">
      <c r="A386" s="5"/>
      <c r="B386" s="115"/>
      <c r="C386" s="116"/>
      <c r="D386" s="117"/>
      <c r="E386" s="118"/>
      <c r="F386" s="118"/>
      <c r="G386" s="119"/>
      <c r="H386" s="120"/>
      <c r="I386" s="120"/>
      <c r="J386" s="121"/>
      <c r="K386" s="5"/>
      <c r="L386" s="133" t="str">
        <f t="shared" si="45"/>
        <v/>
      </c>
      <c r="M386" s="5"/>
      <c r="N386" s="23" t="str">
        <f>IF($L386="", "", COUNTIF($L$11:$L$2510, "&gt;"&amp;$L386)+1+COUNTIF($L$11:$L386, $L386)-1)</f>
        <v/>
      </c>
      <c r="O386" s="5"/>
      <c r="R386" s="23" t="str">
        <f t="shared" si="46"/>
        <v/>
      </c>
      <c r="T386" s="20" t="str">
        <f t="shared" si="47"/>
        <v/>
      </c>
      <c r="X386" s="23" t="str">
        <f t="shared" si="48"/>
        <v/>
      </c>
      <c r="Z386" s="59" t="str">
        <f t="shared" si="49"/>
        <v/>
      </c>
      <c r="AA386" s="60" t="str">
        <f>IF($B386="", "", IF(COUNTIF('Intro &amp; Setup'!$AY$23:$AY$38, $B386)&gt;0, "BH", TEXT($B386, "ddd")))</f>
        <v/>
      </c>
      <c r="AB386" s="61" t="str">
        <f t="shared" si="50"/>
        <v/>
      </c>
      <c r="AD386" s="23" t="str">
        <f t="shared" si="51"/>
        <v/>
      </c>
      <c r="AE386" s="23" t="str">
        <f t="shared" si="52"/>
        <v/>
      </c>
      <c r="AG386" s="23" t="str">
        <f t="shared" si="53"/>
        <v/>
      </c>
    </row>
    <row r="387" spans="1:33" x14ac:dyDescent="0.25">
      <c r="A387" s="5"/>
      <c r="B387" s="115"/>
      <c r="C387" s="116"/>
      <c r="D387" s="117"/>
      <c r="E387" s="118"/>
      <c r="F387" s="118"/>
      <c r="G387" s="119"/>
      <c r="H387" s="120"/>
      <c r="I387" s="120"/>
      <c r="J387" s="121"/>
      <c r="K387" s="5"/>
      <c r="L387" s="133" t="str">
        <f t="shared" si="45"/>
        <v/>
      </c>
      <c r="M387" s="5"/>
      <c r="N387" s="23" t="str">
        <f>IF($L387="", "", COUNTIF($L$11:$L$2510, "&gt;"&amp;$L387)+1+COUNTIF($L$11:$L387, $L387)-1)</f>
        <v/>
      </c>
      <c r="O387" s="5"/>
      <c r="R387" s="23" t="str">
        <f t="shared" si="46"/>
        <v/>
      </c>
      <c r="T387" s="20" t="str">
        <f t="shared" si="47"/>
        <v/>
      </c>
      <c r="X387" s="23" t="str">
        <f t="shared" si="48"/>
        <v/>
      </c>
      <c r="Z387" s="59" t="str">
        <f t="shared" si="49"/>
        <v/>
      </c>
      <c r="AA387" s="60" t="str">
        <f>IF($B387="", "", IF(COUNTIF('Intro &amp; Setup'!$AY$23:$AY$38, $B387)&gt;0, "BH", TEXT($B387, "ddd")))</f>
        <v/>
      </c>
      <c r="AB387" s="61" t="str">
        <f t="shared" si="50"/>
        <v/>
      </c>
      <c r="AD387" s="23" t="str">
        <f t="shared" si="51"/>
        <v/>
      </c>
      <c r="AE387" s="23" t="str">
        <f t="shared" si="52"/>
        <v/>
      </c>
      <c r="AG387" s="23" t="str">
        <f t="shared" si="53"/>
        <v/>
      </c>
    </row>
    <row r="388" spans="1:33" x14ac:dyDescent="0.25">
      <c r="A388" s="5"/>
      <c r="B388" s="115"/>
      <c r="C388" s="116"/>
      <c r="D388" s="117"/>
      <c r="E388" s="118"/>
      <c r="F388" s="118"/>
      <c r="G388" s="119"/>
      <c r="H388" s="120"/>
      <c r="I388" s="120"/>
      <c r="J388" s="121"/>
      <c r="K388" s="5"/>
      <c r="L388" s="133" t="str">
        <f t="shared" si="45"/>
        <v/>
      </c>
      <c r="M388" s="5"/>
      <c r="N388" s="23" t="str">
        <f>IF($L388="", "", COUNTIF($L$11:$L$2510, "&gt;"&amp;$L388)+1+COUNTIF($L$11:$L388, $L388)-1)</f>
        <v/>
      </c>
      <c r="O388" s="5"/>
      <c r="R388" s="23" t="str">
        <f t="shared" si="46"/>
        <v/>
      </c>
      <c r="T388" s="20" t="str">
        <f t="shared" si="47"/>
        <v/>
      </c>
      <c r="X388" s="23" t="str">
        <f t="shared" si="48"/>
        <v/>
      </c>
      <c r="Z388" s="59" t="str">
        <f t="shared" si="49"/>
        <v/>
      </c>
      <c r="AA388" s="60" t="str">
        <f>IF($B388="", "", IF(COUNTIF('Intro &amp; Setup'!$AY$23:$AY$38, $B388)&gt;0, "BH", TEXT($B388, "ddd")))</f>
        <v/>
      </c>
      <c r="AB388" s="61" t="str">
        <f t="shared" si="50"/>
        <v/>
      </c>
      <c r="AD388" s="23" t="str">
        <f t="shared" si="51"/>
        <v/>
      </c>
      <c r="AE388" s="23" t="str">
        <f t="shared" si="52"/>
        <v/>
      </c>
      <c r="AG388" s="23" t="str">
        <f t="shared" si="53"/>
        <v/>
      </c>
    </row>
    <row r="389" spans="1:33" x14ac:dyDescent="0.25">
      <c r="A389" s="5"/>
      <c r="B389" s="115"/>
      <c r="C389" s="116"/>
      <c r="D389" s="117"/>
      <c r="E389" s="118"/>
      <c r="F389" s="118"/>
      <c r="G389" s="119"/>
      <c r="H389" s="120"/>
      <c r="I389" s="120"/>
      <c r="J389" s="121"/>
      <c r="K389" s="5"/>
      <c r="L389" s="133" t="str">
        <f t="shared" si="45"/>
        <v/>
      </c>
      <c r="M389" s="5"/>
      <c r="N389" s="23" t="str">
        <f>IF($L389="", "", COUNTIF($L$11:$L$2510, "&gt;"&amp;$L389)+1+COUNTIF($L$11:$L389, $L389)-1)</f>
        <v/>
      </c>
      <c r="O389" s="5"/>
      <c r="R389" s="23" t="str">
        <f t="shared" si="46"/>
        <v/>
      </c>
      <c r="T389" s="20" t="str">
        <f t="shared" si="47"/>
        <v/>
      </c>
      <c r="X389" s="23" t="str">
        <f t="shared" si="48"/>
        <v/>
      </c>
      <c r="Z389" s="59" t="str">
        <f t="shared" si="49"/>
        <v/>
      </c>
      <c r="AA389" s="60" t="str">
        <f>IF($B389="", "", IF(COUNTIF('Intro &amp; Setup'!$AY$23:$AY$38, $B389)&gt;0, "BH", TEXT($B389, "ddd")))</f>
        <v/>
      </c>
      <c r="AB389" s="61" t="str">
        <f t="shared" si="50"/>
        <v/>
      </c>
      <c r="AD389" s="23" t="str">
        <f t="shared" si="51"/>
        <v/>
      </c>
      <c r="AE389" s="23" t="str">
        <f t="shared" si="52"/>
        <v/>
      </c>
      <c r="AG389" s="23" t="str">
        <f t="shared" si="53"/>
        <v/>
      </c>
    </row>
    <row r="390" spans="1:33" x14ac:dyDescent="0.25">
      <c r="A390" s="5"/>
      <c r="B390" s="115"/>
      <c r="C390" s="116"/>
      <c r="D390" s="117"/>
      <c r="E390" s="118"/>
      <c r="F390" s="118"/>
      <c r="G390" s="119"/>
      <c r="H390" s="120"/>
      <c r="I390" s="120"/>
      <c r="J390" s="121"/>
      <c r="K390" s="5"/>
      <c r="L390" s="133" t="str">
        <f t="shared" si="45"/>
        <v/>
      </c>
      <c r="M390" s="5"/>
      <c r="N390" s="23" t="str">
        <f>IF($L390="", "", COUNTIF($L$11:$L$2510, "&gt;"&amp;$L390)+1+COUNTIF($L$11:$L390, $L390)-1)</f>
        <v/>
      </c>
      <c r="O390" s="5"/>
      <c r="R390" s="23" t="str">
        <f t="shared" si="46"/>
        <v/>
      </c>
      <c r="T390" s="20" t="str">
        <f t="shared" si="47"/>
        <v/>
      </c>
      <c r="X390" s="23" t="str">
        <f t="shared" si="48"/>
        <v/>
      </c>
      <c r="Z390" s="59" t="str">
        <f t="shared" si="49"/>
        <v/>
      </c>
      <c r="AA390" s="60" t="str">
        <f>IF($B390="", "", IF(COUNTIF('Intro &amp; Setup'!$AY$23:$AY$38, $B390)&gt;0, "BH", TEXT($B390, "ddd")))</f>
        <v/>
      </c>
      <c r="AB390" s="61" t="str">
        <f t="shared" si="50"/>
        <v/>
      </c>
      <c r="AD390" s="23" t="str">
        <f t="shared" si="51"/>
        <v/>
      </c>
      <c r="AE390" s="23" t="str">
        <f t="shared" si="52"/>
        <v/>
      </c>
      <c r="AG390" s="23" t="str">
        <f t="shared" si="53"/>
        <v/>
      </c>
    </row>
    <row r="391" spans="1:33" x14ac:dyDescent="0.25">
      <c r="A391" s="5"/>
      <c r="B391" s="115"/>
      <c r="C391" s="116"/>
      <c r="D391" s="117"/>
      <c r="E391" s="118"/>
      <c r="F391" s="118"/>
      <c r="G391" s="119"/>
      <c r="H391" s="120"/>
      <c r="I391" s="120"/>
      <c r="J391" s="121"/>
      <c r="K391" s="5"/>
      <c r="L391" s="133" t="str">
        <f t="shared" si="45"/>
        <v/>
      </c>
      <c r="M391" s="5"/>
      <c r="N391" s="23" t="str">
        <f>IF($L391="", "", COUNTIF($L$11:$L$2510, "&gt;"&amp;$L391)+1+COUNTIF($L$11:$L391, $L391)-1)</f>
        <v/>
      </c>
      <c r="O391" s="5"/>
      <c r="R391" s="23" t="str">
        <f t="shared" si="46"/>
        <v/>
      </c>
      <c r="T391" s="20" t="str">
        <f t="shared" si="47"/>
        <v/>
      </c>
      <c r="X391" s="23" t="str">
        <f t="shared" si="48"/>
        <v/>
      </c>
      <c r="Z391" s="59" t="str">
        <f t="shared" si="49"/>
        <v/>
      </c>
      <c r="AA391" s="60" t="str">
        <f>IF($B391="", "", IF(COUNTIF('Intro &amp; Setup'!$AY$23:$AY$38, $B391)&gt;0, "BH", TEXT($B391, "ddd")))</f>
        <v/>
      </c>
      <c r="AB391" s="61" t="str">
        <f t="shared" si="50"/>
        <v/>
      </c>
      <c r="AD391" s="23" t="str">
        <f t="shared" si="51"/>
        <v/>
      </c>
      <c r="AE391" s="23" t="str">
        <f t="shared" si="52"/>
        <v/>
      </c>
      <c r="AG391" s="23" t="str">
        <f t="shared" si="53"/>
        <v/>
      </c>
    </row>
    <row r="392" spans="1:33" x14ac:dyDescent="0.25">
      <c r="A392" s="5"/>
      <c r="B392" s="115"/>
      <c r="C392" s="116"/>
      <c r="D392" s="117"/>
      <c r="E392" s="118"/>
      <c r="F392" s="118"/>
      <c r="G392" s="119"/>
      <c r="H392" s="120"/>
      <c r="I392" s="120"/>
      <c r="J392" s="121"/>
      <c r="K392" s="5"/>
      <c r="L392" s="133" t="str">
        <f t="shared" si="45"/>
        <v/>
      </c>
      <c r="M392" s="5"/>
      <c r="N392" s="23" t="str">
        <f>IF($L392="", "", COUNTIF($L$11:$L$2510, "&gt;"&amp;$L392)+1+COUNTIF($L$11:$L392, $L392)-1)</f>
        <v/>
      </c>
      <c r="O392" s="5"/>
      <c r="R392" s="23" t="str">
        <f t="shared" si="46"/>
        <v/>
      </c>
      <c r="T392" s="20" t="str">
        <f t="shared" si="47"/>
        <v/>
      </c>
      <c r="X392" s="23" t="str">
        <f t="shared" si="48"/>
        <v/>
      </c>
      <c r="Z392" s="59" t="str">
        <f t="shared" si="49"/>
        <v/>
      </c>
      <c r="AA392" s="60" t="str">
        <f>IF($B392="", "", IF(COUNTIF('Intro &amp; Setup'!$AY$23:$AY$38, $B392)&gt;0, "BH", TEXT($B392, "ddd")))</f>
        <v/>
      </c>
      <c r="AB392" s="61" t="str">
        <f t="shared" si="50"/>
        <v/>
      </c>
      <c r="AD392" s="23" t="str">
        <f t="shared" si="51"/>
        <v/>
      </c>
      <c r="AE392" s="23" t="str">
        <f t="shared" si="52"/>
        <v/>
      </c>
      <c r="AG392" s="23" t="str">
        <f t="shared" si="53"/>
        <v/>
      </c>
    </row>
    <row r="393" spans="1:33" x14ac:dyDescent="0.25">
      <c r="A393" s="5"/>
      <c r="B393" s="115"/>
      <c r="C393" s="116"/>
      <c r="D393" s="117"/>
      <c r="E393" s="118"/>
      <c r="F393" s="118"/>
      <c r="G393" s="119"/>
      <c r="H393" s="120"/>
      <c r="I393" s="120"/>
      <c r="J393" s="121"/>
      <c r="K393" s="5"/>
      <c r="L393" s="133" t="str">
        <f t="shared" si="45"/>
        <v/>
      </c>
      <c r="M393" s="5"/>
      <c r="N393" s="23" t="str">
        <f>IF($L393="", "", COUNTIF($L$11:$L$2510, "&gt;"&amp;$L393)+1+COUNTIF($L$11:$L393, $L393)-1)</f>
        <v/>
      </c>
      <c r="O393" s="5"/>
      <c r="R393" s="23" t="str">
        <f t="shared" si="46"/>
        <v/>
      </c>
      <c r="T393" s="20" t="str">
        <f t="shared" si="47"/>
        <v/>
      </c>
      <c r="X393" s="23" t="str">
        <f t="shared" si="48"/>
        <v/>
      </c>
      <c r="Z393" s="59" t="str">
        <f t="shared" si="49"/>
        <v/>
      </c>
      <c r="AA393" s="60" t="str">
        <f>IF($B393="", "", IF(COUNTIF('Intro &amp; Setup'!$AY$23:$AY$38, $B393)&gt;0, "BH", TEXT($B393, "ddd")))</f>
        <v/>
      </c>
      <c r="AB393" s="61" t="str">
        <f t="shared" si="50"/>
        <v/>
      </c>
      <c r="AD393" s="23" t="str">
        <f t="shared" si="51"/>
        <v/>
      </c>
      <c r="AE393" s="23" t="str">
        <f t="shared" si="52"/>
        <v/>
      </c>
      <c r="AG393" s="23" t="str">
        <f t="shared" si="53"/>
        <v/>
      </c>
    </row>
    <row r="394" spans="1:33" x14ac:dyDescent="0.25">
      <c r="A394" s="5"/>
      <c r="B394" s="115"/>
      <c r="C394" s="116"/>
      <c r="D394" s="117"/>
      <c r="E394" s="118"/>
      <c r="F394" s="118"/>
      <c r="G394" s="119"/>
      <c r="H394" s="120"/>
      <c r="I394" s="120"/>
      <c r="J394" s="121"/>
      <c r="K394" s="5"/>
      <c r="L394" s="133" t="str">
        <f t="shared" si="45"/>
        <v/>
      </c>
      <c r="M394" s="5"/>
      <c r="N394" s="23" t="str">
        <f>IF($L394="", "", COUNTIF($L$11:$L$2510, "&gt;"&amp;$L394)+1+COUNTIF($L$11:$L394, $L394)-1)</f>
        <v/>
      </c>
      <c r="O394" s="5"/>
      <c r="R394" s="23" t="str">
        <f t="shared" si="46"/>
        <v/>
      </c>
      <c r="T394" s="20" t="str">
        <f t="shared" si="47"/>
        <v/>
      </c>
      <c r="X394" s="23" t="str">
        <f t="shared" si="48"/>
        <v/>
      </c>
      <c r="Z394" s="59" t="str">
        <f t="shared" si="49"/>
        <v/>
      </c>
      <c r="AA394" s="60" t="str">
        <f>IF($B394="", "", IF(COUNTIF('Intro &amp; Setup'!$AY$23:$AY$38, $B394)&gt;0, "BH", TEXT($B394, "ddd")))</f>
        <v/>
      </c>
      <c r="AB394" s="61" t="str">
        <f t="shared" si="50"/>
        <v/>
      </c>
      <c r="AD394" s="23" t="str">
        <f t="shared" si="51"/>
        <v/>
      </c>
      <c r="AE394" s="23" t="str">
        <f t="shared" si="52"/>
        <v/>
      </c>
      <c r="AG394" s="23" t="str">
        <f t="shared" si="53"/>
        <v/>
      </c>
    </row>
    <row r="395" spans="1:33" x14ac:dyDescent="0.25">
      <c r="A395" s="5"/>
      <c r="B395" s="115"/>
      <c r="C395" s="116"/>
      <c r="D395" s="117"/>
      <c r="E395" s="118"/>
      <c r="F395" s="118"/>
      <c r="G395" s="119"/>
      <c r="H395" s="120"/>
      <c r="I395" s="120"/>
      <c r="J395" s="121"/>
      <c r="K395" s="5"/>
      <c r="L395" s="133" t="str">
        <f t="shared" si="45"/>
        <v/>
      </c>
      <c r="M395" s="5"/>
      <c r="N395" s="23" t="str">
        <f>IF($L395="", "", COUNTIF($L$11:$L$2510, "&gt;"&amp;$L395)+1+COUNTIF($L$11:$L395, $L395)-1)</f>
        <v/>
      </c>
      <c r="O395" s="5"/>
      <c r="R395" s="23" t="str">
        <f t="shared" si="46"/>
        <v/>
      </c>
      <c r="T395" s="20" t="str">
        <f t="shared" si="47"/>
        <v/>
      </c>
      <c r="X395" s="23" t="str">
        <f t="shared" si="48"/>
        <v/>
      </c>
      <c r="Z395" s="59" t="str">
        <f t="shared" si="49"/>
        <v/>
      </c>
      <c r="AA395" s="60" t="str">
        <f>IF($B395="", "", IF(COUNTIF('Intro &amp; Setup'!$AY$23:$AY$38, $B395)&gt;0, "BH", TEXT($B395, "ddd")))</f>
        <v/>
      </c>
      <c r="AB395" s="61" t="str">
        <f t="shared" si="50"/>
        <v/>
      </c>
      <c r="AD395" s="23" t="str">
        <f t="shared" si="51"/>
        <v/>
      </c>
      <c r="AE395" s="23" t="str">
        <f t="shared" si="52"/>
        <v/>
      </c>
      <c r="AG395" s="23" t="str">
        <f t="shared" si="53"/>
        <v/>
      </c>
    </row>
    <row r="396" spans="1:33" x14ac:dyDescent="0.25">
      <c r="A396" s="5"/>
      <c r="B396" s="115"/>
      <c r="C396" s="116"/>
      <c r="D396" s="117"/>
      <c r="E396" s="118"/>
      <c r="F396" s="118"/>
      <c r="G396" s="119"/>
      <c r="H396" s="120"/>
      <c r="I396" s="120"/>
      <c r="J396" s="121"/>
      <c r="K396" s="5"/>
      <c r="L396" s="133" t="str">
        <f t="shared" ref="L396:L459" si="54">IFERROR(($I396+$J396)/$H396, "")</f>
        <v/>
      </c>
      <c r="M396" s="5"/>
      <c r="N396" s="23" t="str">
        <f>IF($L396="", "", COUNTIF($L$11:$L$2510, "&gt;"&amp;$L396)+1+COUNTIF($L$11:$L396, $L396)-1)</f>
        <v/>
      </c>
      <c r="O396" s="5"/>
      <c r="R396" s="23" t="str">
        <f t="shared" ref="R396:R459" si="55">IF($T396="", "", IF(COUNTIF($T$11:$T$2510, $T396)&gt;1, "X", ""))</f>
        <v/>
      </c>
      <c r="T396" s="20" t="str">
        <f t="shared" ref="T396:T459" si="56">IF(AND($B396="", $C396="", $D396=""), "", CONCATENATE(TEXT($B396, "dd mmm yyyy"), " - ", TEXT($C396, "hh:mm"), " - ", $D396))</f>
        <v/>
      </c>
      <c r="X396" s="23" t="str">
        <f t="shared" ref="X396:X459" si="57">IF($E396="", "", IF(COUNTIF($V$11:$V$20, $E396)=0, "X", ""))</f>
        <v/>
      </c>
      <c r="Z396" s="59" t="str">
        <f t="shared" ref="Z396:Z459" si="58">IF($B396="", "", TEXT($B396, "mmm yyyy"))</f>
        <v/>
      </c>
      <c r="AA396" s="60" t="str">
        <f>IF($B396="", "", IF(COUNTIF('Intro &amp; Setup'!$AY$23:$AY$38, $B396)&gt;0, "BH", TEXT($B396, "ddd")))</f>
        <v/>
      </c>
      <c r="AB396" s="61" t="str">
        <f t="shared" ref="AB396:AB459" si="59">IF($C396="", "", REPLACE(TEXT($C396, "hh:mm"), 4, 2, "00"))</f>
        <v/>
      </c>
      <c r="AD396" s="23" t="str">
        <f t="shared" ref="AD396:AD459" si="60">IF(OR($AB396="", $E396=""), "", CONCATENATE($AB396, " - ", $E396))</f>
        <v/>
      </c>
      <c r="AE396" s="23" t="str">
        <f t="shared" ref="AE396:AE459" si="61">IF(OR($AA396="", $E396=""), "", CONCATENATE($AA396, " - ", $E396))</f>
        <v/>
      </c>
      <c r="AG396" s="23" t="str">
        <f t="shared" ref="AG396:AG459" si="62">IF($B396="", "", IF(OR($B396&lt;$Z$2, $B396&gt;$Z$3), "X", ""))</f>
        <v/>
      </c>
    </row>
    <row r="397" spans="1:33" x14ac:dyDescent="0.25">
      <c r="A397" s="5"/>
      <c r="B397" s="115"/>
      <c r="C397" s="116"/>
      <c r="D397" s="117"/>
      <c r="E397" s="118"/>
      <c r="F397" s="118"/>
      <c r="G397" s="119"/>
      <c r="H397" s="120"/>
      <c r="I397" s="120"/>
      <c r="J397" s="121"/>
      <c r="K397" s="5"/>
      <c r="L397" s="133" t="str">
        <f t="shared" si="54"/>
        <v/>
      </c>
      <c r="M397" s="5"/>
      <c r="N397" s="23" t="str">
        <f>IF($L397="", "", COUNTIF($L$11:$L$2510, "&gt;"&amp;$L397)+1+COUNTIF($L$11:$L397, $L397)-1)</f>
        <v/>
      </c>
      <c r="O397" s="5"/>
      <c r="R397" s="23" t="str">
        <f t="shared" si="55"/>
        <v/>
      </c>
      <c r="T397" s="20" t="str">
        <f t="shared" si="56"/>
        <v/>
      </c>
      <c r="X397" s="23" t="str">
        <f t="shared" si="57"/>
        <v/>
      </c>
      <c r="Z397" s="59" t="str">
        <f t="shared" si="58"/>
        <v/>
      </c>
      <c r="AA397" s="60" t="str">
        <f>IF($B397="", "", IF(COUNTIF('Intro &amp; Setup'!$AY$23:$AY$38, $B397)&gt;0, "BH", TEXT($B397, "ddd")))</f>
        <v/>
      </c>
      <c r="AB397" s="61" t="str">
        <f t="shared" si="59"/>
        <v/>
      </c>
      <c r="AD397" s="23" t="str">
        <f t="shared" si="60"/>
        <v/>
      </c>
      <c r="AE397" s="23" t="str">
        <f t="shared" si="61"/>
        <v/>
      </c>
      <c r="AG397" s="23" t="str">
        <f t="shared" si="62"/>
        <v/>
      </c>
    </row>
    <row r="398" spans="1:33" x14ac:dyDescent="0.25">
      <c r="A398" s="5"/>
      <c r="B398" s="115"/>
      <c r="C398" s="116"/>
      <c r="D398" s="117"/>
      <c r="E398" s="118"/>
      <c r="F398" s="118"/>
      <c r="G398" s="119"/>
      <c r="H398" s="120"/>
      <c r="I398" s="120"/>
      <c r="J398" s="121"/>
      <c r="K398" s="5"/>
      <c r="L398" s="133" t="str">
        <f t="shared" si="54"/>
        <v/>
      </c>
      <c r="M398" s="5"/>
      <c r="N398" s="23" t="str">
        <f>IF($L398="", "", COUNTIF($L$11:$L$2510, "&gt;"&amp;$L398)+1+COUNTIF($L$11:$L398, $L398)-1)</f>
        <v/>
      </c>
      <c r="O398" s="5"/>
      <c r="R398" s="23" t="str">
        <f t="shared" si="55"/>
        <v/>
      </c>
      <c r="T398" s="20" t="str">
        <f t="shared" si="56"/>
        <v/>
      </c>
      <c r="X398" s="23" t="str">
        <f t="shared" si="57"/>
        <v/>
      </c>
      <c r="Z398" s="59" t="str">
        <f t="shared" si="58"/>
        <v/>
      </c>
      <c r="AA398" s="60" t="str">
        <f>IF($B398="", "", IF(COUNTIF('Intro &amp; Setup'!$AY$23:$AY$38, $B398)&gt;0, "BH", TEXT($B398, "ddd")))</f>
        <v/>
      </c>
      <c r="AB398" s="61" t="str">
        <f t="shared" si="59"/>
        <v/>
      </c>
      <c r="AD398" s="23" t="str">
        <f t="shared" si="60"/>
        <v/>
      </c>
      <c r="AE398" s="23" t="str">
        <f t="shared" si="61"/>
        <v/>
      </c>
      <c r="AG398" s="23" t="str">
        <f t="shared" si="62"/>
        <v/>
      </c>
    </row>
    <row r="399" spans="1:33" x14ac:dyDescent="0.25">
      <c r="A399" s="5"/>
      <c r="B399" s="115"/>
      <c r="C399" s="116"/>
      <c r="D399" s="117"/>
      <c r="E399" s="118"/>
      <c r="F399" s="118"/>
      <c r="G399" s="119"/>
      <c r="H399" s="120"/>
      <c r="I399" s="120"/>
      <c r="J399" s="121"/>
      <c r="K399" s="5"/>
      <c r="L399" s="133" t="str">
        <f t="shared" si="54"/>
        <v/>
      </c>
      <c r="M399" s="5"/>
      <c r="N399" s="23" t="str">
        <f>IF($L399="", "", COUNTIF($L$11:$L$2510, "&gt;"&amp;$L399)+1+COUNTIF($L$11:$L399, $L399)-1)</f>
        <v/>
      </c>
      <c r="O399" s="5"/>
      <c r="R399" s="23" t="str">
        <f t="shared" si="55"/>
        <v/>
      </c>
      <c r="T399" s="20" t="str">
        <f t="shared" si="56"/>
        <v/>
      </c>
      <c r="X399" s="23" t="str">
        <f t="shared" si="57"/>
        <v/>
      </c>
      <c r="Z399" s="59" t="str">
        <f t="shared" si="58"/>
        <v/>
      </c>
      <c r="AA399" s="60" t="str">
        <f>IF($B399="", "", IF(COUNTIF('Intro &amp; Setup'!$AY$23:$AY$38, $B399)&gt;0, "BH", TEXT($B399, "ddd")))</f>
        <v/>
      </c>
      <c r="AB399" s="61" t="str">
        <f t="shared" si="59"/>
        <v/>
      </c>
      <c r="AD399" s="23" t="str">
        <f t="shared" si="60"/>
        <v/>
      </c>
      <c r="AE399" s="23" t="str">
        <f t="shared" si="61"/>
        <v/>
      </c>
      <c r="AG399" s="23" t="str">
        <f t="shared" si="62"/>
        <v/>
      </c>
    </row>
    <row r="400" spans="1:33" x14ac:dyDescent="0.25">
      <c r="A400" s="5"/>
      <c r="B400" s="115"/>
      <c r="C400" s="116"/>
      <c r="D400" s="117"/>
      <c r="E400" s="118"/>
      <c r="F400" s="118"/>
      <c r="G400" s="119"/>
      <c r="H400" s="120"/>
      <c r="I400" s="120"/>
      <c r="J400" s="121"/>
      <c r="K400" s="5"/>
      <c r="L400" s="133" t="str">
        <f t="shared" si="54"/>
        <v/>
      </c>
      <c r="M400" s="5"/>
      <c r="N400" s="23" t="str">
        <f>IF($L400="", "", COUNTIF($L$11:$L$2510, "&gt;"&amp;$L400)+1+COUNTIF($L$11:$L400, $L400)-1)</f>
        <v/>
      </c>
      <c r="O400" s="5"/>
      <c r="R400" s="23" t="str">
        <f t="shared" si="55"/>
        <v/>
      </c>
      <c r="T400" s="20" t="str">
        <f t="shared" si="56"/>
        <v/>
      </c>
      <c r="X400" s="23" t="str">
        <f t="shared" si="57"/>
        <v/>
      </c>
      <c r="Z400" s="59" t="str">
        <f t="shared" si="58"/>
        <v/>
      </c>
      <c r="AA400" s="60" t="str">
        <f>IF($B400="", "", IF(COUNTIF('Intro &amp; Setup'!$AY$23:$AY$38, $B400)&gt;0, "BH", TEXT($B400, "ddd")))</f>
        <v/>
      </c>
      <c r="AB400" s="61" t="str">
        <f t="shared" si="59"/>
        <v/>
      </c>
      <c r="AD400" s="23" t="str">
        <f t="shared" si="60"/>
        <v/>
      </c>
      <c r="AE400" s="23" t="str">
        <f t="shared" si="61"/>
        <v/>
      </c>
      <c r="AG400" s="23" t="str">
        <f t="shared" si="62"/>
        <v/>
      </c>
    </row>
    <row r="401" spans="1:33" x14ac:dyDescent="0.25">
      <c r="A401" s="5"/>
      <c r="B401" s="115"/>
      <c r="C401" s="116"/>
      <c r="D401" s="117"/>
      <c r="E401" s="118"/>
      <c r="F401" s="118"/>
      <c r="G401" s="119"/>
      <c r="H401" s="120"/>
      <c r="I401" s="120"/>
      <c r="J401" s="121"/>
      <c r="K401" s="5"/>
      <c r="L401" s="133" t="str">
        <f t="shared" si="54"/>
        <v/>
      </c>
      <c r="M401" s="5"/>
      <c r="N401" s="23" t="str">
        <f>IF($L401="", "", COUNTIF($L$11:$L$2510, "&gt;"&amp;$L401)+1+COUNTIF($L$11:$L401, $L401)-1)</f>
        <v/>
      </c>
      <c r="O401" s="5"/>
      <c r="R401" s="23" t="str">
        <f t="shared" si="55"/>
        <v/>
      </c>
      <c r="T401" s="20" t="str">
        <f t="shared" si="56"/>
        <v/>
      </c>
      <c r="X401" s="23" t="str">
        <f t="shared" si="57"/>
        <v/>
      </c>
      <c r="Z401" s="59" t="str">
        <f t="shared" si="58"/>
        <v/>
      </c>
      <c r="AA401" s="60" t="str">
        <f>IF($B401="", "", IF(COUNTIF('Intro &amp; Setup'!$AY$23:$AY$38, $B401)&gt;0, "BH", TEXT($B401, "ddd")))</f>
        <v/>
      </c>
      <c r="AB401" s="61" t="str">
        <f t="shared" si="59"/>
        <v/>
      </c>
      <c r="AD401" s="23" t="str">
        <f t="shared" si="60"/>
        <v/>
      </c>
      <c r="AE401" s="23" t="str">
        <f t="shared" si="61"/>
        <v/>
      </c>
      <c r="AG401" s="23" t="str">
        <f t="shared" si="62"/>
        <v/>
      </c>
    </row>
    <row r="402" spans="1:33" x14ac:dyDescent="0.25">
      <c r="A402" s="5"/>
      <c r="B402" s="115"/>
      <c r="C402" s="116"/>
      <c r="D402" s="117"/>
      <c r="E402" s="118"/>
      <c r="F402" s="118"/>
      <c r="G402" s="119"/>
      <c r="H402" s="120"/>
      <c r="I402" s="120"/>
      <c r="J402" s="121"/>
      <c r="K402" s="5"/>
      <c r="L402" s="133" t="str">
        <f t="shared" si="54"/>
        <v/>
      </c>
      <c r="M402" s="5"/>
      <c r="N402" s="23" t="str">
        <f>IF($L402="", "", COUNTIF($L$11:$L$2510, "&gt;"&amp;$L402)+1+COUNTIF($L$11:$L402, $L402)-1)</f>
        <v/>
      </c>
      <c r="O402" s="5"/>
      <c r="R402" s="23" t="str">
        <f t="shared" si="55"/>
        <v/>
      </c>
      <c r="T402" s="20" t="str">
        <f t="shared" si="56"/>
        <v/>
      </c>
      <c r="X402" s="23" t="str">
        <f t="shared" si="57"/>
        <v/>
      </c>
      <c r="Z402" s="59" t="str">
        <f t="shared" si="58"/>
        <v/>
      </c>
      <c r="AA402" s="60" t="str">
        <f>IF($B402="", "", IF(COUNTIF('Intro &amp; Setup'!$AY$23:$AY$38, $B402)&gt;0, "BH", TEXT($B402, "ddd")))</f>
        <v/>
      </c>
      <c r="AB402" s="61" t="str">
        <f t="shared" si="59"/>
        <v/>
      </c>
      <c r="AD402" s="23" t="str">
        <f t="shared" si="60"/>
        <v/>
      </c>
      <c r="AE402" s="23" t="str">
        <f t="shared" si="61"/>
        <v/>
      </c>
      <c r="AG402" s="23" t="str">
        <f t="shared" si="62"/>
        <v/>
      </c>
    </row>
    <row r="403" spans="1:33" x14ac:dyDescent="0.25">
      <c r="A403" s="5"/>
      <c r="B403" s="115"/>
      <c r="C403" s="116"/>
      <c r="D403" s="117"/>
      <c r="E403" s="118"/>
      <c r="F403" s="118"/>
      <c r="G403" s="119"/>
      <c r="H403" s="120"/>
      <c r="I403" s="120"/>
      <c r="J403" s="121"/>
      <c r="K403" s="5"/>
      <c r="L403" s="133" t="str">
        <f t="shared" si="54"/>
        <v/>
      </c>
      <c r="M403" s="5"/>
      <c r="N403" s="23" t="str">
        <f>IF($L403="", "", COUNTIF($L$11:$L$2510, "&gt;"&amp;$L403)+1+COUNTIF($L$11:$L403, $L403)-1)</f>
        <v/>
      </c>
      <c r="O403" s="5"/>
      <c r="R403" s="23" t="str">
        <f t="shared" si="55"/>
        <v/>
      </c>
      <c r="T403" s="20" t="str">
        <f t="shared" si="56"/>
        <v/>
      </c>
      <c r="X403" s="23" t="str">
        <f t="shared" si="57"/>
        <v/>
      </c>
      <c r="Z403" s="59" t="str">
        <f t="shared" si="58"/>
        <v/>
      </c>
      <c r="AA403" s="60" t="str">
        <f>IF($B403="", "", IF(COUNTIF('Intro &amp; Setup'!$AY$23:$AY$38, $B403)&gt;0, "BH", TEXT($B403, "ddd")))</f>
        <v/>
      </c>
      <c r="AB403" s="61" t="str">
        <f t="shared" si="59"/>
        <v/>
      </c>
      <c r="AD403" s="23" t="str">
        <f t="shared" si="60"/>
        <v/>
      </c>
      <c r="AE403" s="23" t="str">
        <f t="shared" si="61"/>
        <v/>
      </c>
      <c r="AG403" s="23" t="str">
        <f t="shared" si="62"/>
        <v/>
      </c>
    </row>
    <row r="404" spans="1:33" x14ac:dyDescent="0.25">
      <c r="A404" s="5"/>
      <c r="B404" s="115"/>
      <c r="C404" s="116"/>
      <c r="D404" s="117"/>
      <c r="E404" s="118"/>
      <c r="F404" s="118"/>
      <c r="G404" s="119"/>
      <c r="H404" s="120"/>
      <c r="I404" s="120"/>
      <c r="J404" s="121"/>
      <c r="K404" s="5"/>
      <c r="L404" s="133" t="str">
        <f t="shared" si="54"/>
        <v/>
      </c>
      <c r="M404" s="5"/>
      <c r="N404" s="23" t="str">
        <f>IF($L404="", "", COUNTIF($L$11:$L$2510, "&gt;"&amp;$L404)+1+COUNTIF($L$11:$L404, $L404)-1)</f>
        <v/>
      </c>
      <c r="O404" s="5"/>
      <c r="R404" s="23" t="str">
        <f t="shared" si="55"/>
        <v/>
      </c>
      <c r="T404" s="20" t="str">
        <f t="shared" si="56"/>
        <v/>
      </c>
      <c r="X404" s="23" t="str">
        <f t="shared" si="57"/>
        <v/>
      </c>
      <c r="Z404" s="59" t="str">
        <f t="shared" si="58"/>
        <v/>
      </c>
      <c r="AA404" s="60" t="str">
        <f>IF($B404="", "", IF(COUNTIF('Intro &amp; Setup'!$AY$23:$AY$38, $B404)&gt;0, "BH", TEXT($B404, "ddd")))</f>
        <v/>
      </c>
      <c r="AB404" s="61" t="str">
        <f t="shared" si="59"/>
        <v/>
      </c>
      <c r="AD404" s="23" t="str">
        <f t="shared" si="60"/>
        <v/>
      </c>
      <c r="AE404" s="23" t="str">
        <f t="shared" si="61"/>
        <v/>
      </c>
      <c r="AG404" s="23" t="str">
        <f t="shared" si="62"/>
        <v/>
      </c>
    </row>
    <row r="405" spans="1:33" x14ac:dyDescent="0.25">
      <c r="A405" s="5"/>
      <c r="B405" s="115"/>
      <c r="C405" s="116"/>
      <c r="D405" s="117"/>
      <c r="E405" s="118"/>
      <c r="F405" s="118"/>
      <c r="G405" s="119"/>
      <c r="H405" s="120"/>
      <c r="I405" s="120"/>
      <c r="J405" s="121"/>
      <c r="K405" s="5"/>
      <c r="L405" s="133" t="str">
        <f t="shared" si="54"/>
        <v/>
      </c>
      <c r="M405" s="5"/>
      <c r="N405" s="23" t="str">
        <f>IF($L405="", "", COUNTIF($L$11:$L$2510, "&gt;"&amp;$L405)+1+COUNTIF($L$11:$L405, $L405)-1)</f>
        <v/>
      </c>
      <c r="O405" s="5"/>
      <c r="R405" s="23" t="str">
        <f t="shared" si="55"/>
        <v/>
      </c>
      <c r="T405" s="20" t="str">
        <f t="shared" si="56"/>
        <v/>
      </c>
      <c r="X405" s="23" t="str">
        <f t="shared" si="57"/>
        <v/>
      </c>
      <c r="Z405" s="59" t="str">
        <f t="shared" si="58"/>
        <v/>
      </c>
      <c r="AA405" s="60" t="str">
        <f>IF($B405="", "", IF(COUNTIF('Intro &amp; Setup'!$AY$23:$AY$38, $B405)&gt;0, "BH", TEXT($B405, "ddd")))</f>
        <v/>
      </c>
      <c r="AB405" s="61" t="str">
        <f t="shared" si="59"/>
        <v/>
      </c>
      <c r="AD405" s="23" t="str">
        <f t="shared" si="60"/>
        <v/>
      </c>
      <c r="AE405" s="23" t="str">
        <f t="shared" si="61"/>
        <v/>
      </c>
      <c r="AG405" s="23" t="str">
        <f t="shared" si="62"/>
        <v/>
      </c>
    </row>
    <row r="406" spans="1:33" x14ac:dyDescent="0.25">
      <c r="A406" s="5"/>
      <c r="B406" s="115"/>
      <c r="C406" s="116"/>
      <c r="D406" s="117"/>
      <c r="E406" s="118"/>
      <c r="F406" s="118"/>
      <c r="G406" s="119"/>
      <c r="H406" s="120"/>
      <c r="I406" s="120"/>
      <c r="J406" s="121"/>
      <c r="K406" s="5"/>
      <c r="L406" s="133" t="str">
        <f t="shared" si="54"/>
        <v/>
      </c>
      <c r="M406" s="5"/>
      <c r="N406" s="23" t="str">
        <f>IF($L406="", "", COUNTIF($L$11:$L$2510, "&gt;"&amp;$L406)+1+COUNTIF($L$11:$L406, $L406)-1)</f>
        <v/>
      </c>
      <c r="O406" s="5"/>
      <c r="R406" s="23" t="str">
        <f t="shared" si="55"/>
        <v/>
      </c>
      <c r="T406" s="20" t="str">
        <f t="shared" si="56"/>
        <v/>
      </c>
      <c r="X406" s="23" t="str">
        <f t="shared" si="57"/>
        <v/>
      </c>
      <c r="Z406" s="59" t="str">
        <f t="shared" si="58"/>
        <v/>
      </c>
      <c r="AA406" s="60" t="str">
        <f>IF($B406="", "", IF(COUNTIF('Intro &amp; Setup'!$AY$23:$AY$38, $B406)&gt;0, "BH", TEXT($B406, "ddd")))</f>
        <v/>
      </c>
      <c r="AB406" s="61" t="str">
        <f t="shared" si="59"/>
        <v/>
      </c>
      <c r="AD406" s="23" t="str">
        <f t="shared" si="60"/>
        <v/>
      </c>
      <c r="AE406" s="23" t="str">
        <f t="shared" si="61"/>
        <v/>
      </c>
      <c r="AG406" s="23" t="str">
        <f t="shared" si="62"/>
        <v/>
      </c>
    </row>
    <row r="407" spans="1:33" x14ac:dyDescent="0.25">
      <c r="A407" s="5"/>
      <c r="B407" s="115"/>
      <c r="C407" s="116"/>
      <c r="D407" s="117"/>
      <c r="E407" s="118"/>
      <c r="F407" s="118"/>
      <c r="G407" s="119"/>
      <c r="H407" s="120"/>
      <c r="I407" s="120"/>
      <c r="J407" s="121"/>
      <c r="K407" s="5"/>
      <c r="L407" s="133" t="str">
        <f t="shared" si="54"/>
        <v/>
      </c>
      <c r="M407" s="5"/>
      <c r="N407" s="23" t="str">
        <f>IF($L407="", "", COUNTIF($L$11:$L$2510, "&gt;"&amp;$L407)+1+COUNTIF($L$11:$L407, $L407)-1)</f>
        <v/>
      </c>
      <c r="O407" s="5"/>
      <c r="R407" s="23" t="str">
        <f t="shared" si="55"/>
        <v/>
      </c>
      <c r="T407" s="20" t="str">
        <f t="shared" si="56"/>
        <v/>
      </c>
      <c r="X407" s="23" t="str">
        <f t="shared" si="57"/>
        <v/>
      </c>
      <c r="Z407" s="59" t="str">
        <f t="shared" si="58"/>
        <v/>
      </c>
      <c r="AA407" s="60" t="str">
        <f>IF($B407="", "", IF(COUNTIF('Intro &amp; Setup'!$AY$23:$AY$38, $B407)&gt;0, "BH", TEXT($B407, "ddd")))</f>
        <v/>
      </c>
      <c r="AB407" s="61" t="str">
        <f t="shared" si="59"/>
        <v/>
      </c>
      <c r="AD407" s="23" t="str">
        <f t="shared" si="60"/>
        <v/>
      </c>
      <c r="AE407" s="23" t="str">
        <f t="shared" si="61"/>
        <v/>
      </c>
      <c r="AG407" s="23" t="str">
        <f t="shared" si="62"/>
        <v/>
      </c>
    </row>
    <row r="408" spans="1:33" x14ac:dyDescent="0.25">
      <c r="A408" s="5"/>
      <c r="B408" s="115"/>
      <c r="C408" s="116"/>
      <c r="D408" s="117"/>
      <c r="E408" s="118"/>
      <c r="F408" s="118"/>
      <c r="G408" s="119"/>
      <c r="H408" s="120"/>
      <c r="I408" s="120"/>
      <c r="J408" s="121"/>
      <c r="K408" s="5"/>
      <c r="L408" s="133" t="str">
        <f t="shared" si="54"/>
        <v/>
      </c>
      <c r="M408" s="5"/>
      <c r="N408" s="23" t="str">
        <f>IF($L408="", "", COUNTIF($L$11:$L$2510, "&gt;"&amp;$L408)+1+COUNTIF($L$11:$L408, $L408)-1)</f>
        <v/>
      </c>
      <c r="O408" s="5"/>
      <c r="R408" s="23" t="str">
        <f t="shared" si="55"/>
        <v/>
      </c>
      <c r="T408" s="20" t="str">
        <f t="shared" si="56"/>
        <v/>
      </c>
      <c r="X408" s="23" t="str">
        <f t="shared" si="57"/>
        <v/>
      </c>
      <c r="Z408" s="59" t="str">
        <f t="shared" si="58"/>
        <v/>
      </c>
      <c r="AA408" s="60" t="str">
        <f>IF($B408="", "", IF(COUNTIF('Intro &amp; Setup'!$AY$23:$AY$38, $B408)&gt;0, "BH", TEXT($B408, "ddd")))</f>
        <v/>
      </c>
      <c r="AB408" s="61" t="str">
        <f t="shared" si="59"/>
        <v/>
      </c>
      <c r="AD408" s="23" t="str">
        <f t="shared" si="60"/>
        <v/>
      </c>
      <c r="AE408" s="23" t="str">
        <f t="shared" si="61"/>
        <v/>
      </c>
      <c r="AG408" s="23" t="str">
        <f t="shared" si="62"/>
        <v/>
      </c>
    </row>
    <row r="409" spans="1:33" x14ac:dyDescent="0.25">
      <c r="A409" s="5"/>
      <c r="B409" s="115"/>
      <c r="C409" s="116"/>
      <c r="D409" s="117"/>
      <c r="E409" s="118"/>
      <c r="F409" s="118"/>
      <c r="G409" s="119"/>
      <c r="H409" s="120"/>
      <c r="I409" s="120"/>
      <c r="J409" s="121"/>
      <c r="K409" s="5"/>
      <c r="L409" s="133" t="str">
        <f t="shared" si="54"/>
        <v/>
      </c>
      <c r="M409" s="5"/>
      <c r="N409" s="23" t="str">
        <f>IF($L409="", "", COUNTIF($L$11:$L$2510, "&gt;"&amp;$L409)+1+COUNTIF($L$11:$L409, $L409)-1)</f>
        <v/>
      </c>
      <c r="O409" s="5"/>
      <c r="R409" s="23" t="str">
        <f t="shared" si="55"/>
        <v/>
      </c>
      <c r="T409" s="20" t="str">
        <f t="shared" si="56"/>
        <v/>
      </c>
      <c r="X409" s="23" t="str">
        <f t="shared" si="57"/>
        <v/>
      </c>
      <c r="Z409" s="59" t="str">
        <f t="shared" si="58"/>
        <v/>
      </c>
      <c r="AA409" s="60" t="str">
        <f>IF($B409="", "", IF(COUNTIF('Intro &amp; Setup'!$AY$23:$AY$38, $B409)&gt;0, "BH", TEXT($B409, "ddd")))</f>
        <v/>
      </c>
      <c r="AB409" s="61" t="str">
        <f t="shared" si="59"/>
        <v/>
      </c>
      <c r="AD409" s="23" t="str">
        <f t="shared" si="60"/>
        <v/>
      </c>
      <c r="AE409" s="23" t="str">
        <f t="shared" si="61"/>
        <v/>
      </c>
      <c r="AG409" s="23" t="str">
        <f t="shared" si="62"/>
        <v/>
      </c>
    </row>
    <row r="410" spans="1:33" x14ac:dyDescent="0.25">
      <c r="A410" s="5"/>
      <c r="B410" s="115"/>
      <c r="C410" s="116"/>
      <c r="D410" s="117"/>
      <c r="E410" s="118"/>
      <c r="F410" s="118"/>
      <c r="G410" s="119"/>
      <c r="H410" s="120"/>
      <c r="I410" s="120"/>
      <c r="J410" s="121"/>
      <c r="K410" s="5"/>
      <c r="L410" s="133" t="str">
        <f t="shared" si="54"/>
        <v/>
      </c>
      <c r="M410" s="5"/>
      <c r="N410" s="23" t="str">
        <f>IF($L410="", "", COUNTIF($L$11:$L$2510, "&gt;"&amp;$L410)+1+COUNTIF($L$11:$L410, $L410)-1)</f>
        <v/>
      </c>
      <c r="O410" s="5"/>
      <c r="R410" s="23" t="str">
        <f t="shared" si="55"/>
        <v/>
      </c>
      <c r="T410" s="20" t="str">
        <f t="shared" si="56"/>
        <v/>
      </c>
      <c r="X410" s="23" t="str">
        <f t="shared" si="57"/>
        <v/>
      </c>
      <c r="Z410" s="59" t="str">
        <f t="shared" si="58"/>
        <v/>
      </c>
      <c r="AA410" s="60" t="str">
        <f>IF($B410="", "", IF(COUNTIF('Intro &amp; Setup'!$AY$23:$AY$38, $B410)&gt;0, "BH", TEXT($B410, "ddd")))</f>
        <v/>
      </c>
      <c r="AB410" s="61" t="str">
        <f t="shared" si="59"/>
        <v/>
      </c>
      <c r="AD410" s="23" t="str">
        <f t="shared" si="60"/>
        <v/>
      </c>
      <c r="AE410" s="23" t="str">
        <f t="shared" si="61"/>
        <v/>
      </c>
      <c r="AG410" s="23" t="str">
        <f t="shared" si="62"/>
        <v/>
      </c>
    </row>
    <row r="411" spans="1:33" x14ac:dyDescent="0.25">
      <c r="A411" s="5"/>
      <c r="B411" s="115"/>
      <c r="C411" s="116"/>
      <c r="D411" s="117"/>
      <c r="E411" s="118"/>
      <c r="F411" s="118"/>
      <c r="G411" s="119"/>
      <c r="H411" s="120"/>
      <c r="I411" s="120"/>
      <c r="J411" s="121"/>
      <c r="K411" s="5"/>
      <c r="L411" s="133" t="str">
        <f t="shared" si="54"/>
        <v/>
      </c>
      <c r="M411" s="5"/>
      <c r="N411" s="23" t="str">
        <f>IF($L411="", "", COUNTIF($L$11:$L$2510, "&gt;"&amp;$L411)+1+COUNTIF($L$11:$L411, $L411)-1)</f>
        <v/>
      </c>
      <c r="O411" s="5"/>
      <c r="R411" s="23" t="str">
        <f t="shared" si="55"/>
        <v/>
      </c>
      <c r="T411" s="20" t="str">
        <f t="shared" si="56"/>
        <v/>
      </c>
      <c r="X411" s="23" t="str">
        <f t="shared" si="57"/>
        <v/>
      </c>
      <c r="Z411" s="59" t="str">
        <f t="shared" si="58"/>
        <v/>
      </c>
      <c r="AA411" s="60" t="str">
        <f>IF($B411="", "", IF(COUNTIF('Intro &amp; Setup'!$AY$23:$AY$38, $B411)&gt;0, "BH", TEXT($B411, "ddd")))</f>
        <v/>
      </c>
      <c r="AB411" s="61" t="str">
        <f t="shared" si="59"/>
        <v/>
      </c>
      <c r="AD411" s="23" t="str">
        <f t="shared" si="60"/>
        <v/>
      </c>
      <c r="AE411" s="23" t="str">
        <f t="shared" si="61"/>
        <v/>
      </c>
      <c r="AG411" s="23" t="str">
        <f t="shared" si="62"/>
        <v/>
      </c>
    </row>
    <row r="412" spans="1:33" x14ac:dyDescent="0.25">
      <c r="A412" s="5"/>
      <c r="B412" s="115"/>
      <c r="C412" s="116"/>
      <c r="D412" s="117"/>
      <c r="E412" s="118"/>
      <c r="F412" s="118"/>
      <c r="G412" s="119"/>
      <c r="H412" s="120"/>
      <c r="I412" s="120"/>
      <c r="J412" s="121"/>
      <c r="K412" s="5"/>
      <c r="L412" s="133" t="str">
        <f t="shared" si="54"/>
        <v/>
      </c>
      <c r="M412" s="5"/>
      <c r="N412" s="23" t="str">
        <f>IF($L412="", "", COUNTIF($L$11:$L$2510, "&gt;"&amp;$L412)+1+COUNTIF($L$11:$L412, $L412)-1)</f>
        <v/>
      </c>
      <c r="O412" s="5"/>
      <c r="R412" s="23" t="str">
        <f t="shared" si="55"/>
        <v/>
      </c>
      <c r="T412" s="20" t="str">
        <f t="shared" si="56"/>
        <v/>
      </c>
      <c r="X412" s="23" t="str">
        <f t="shared" si="57"/>
        <v/>
      </c>
      <c r="Z412" s="59" t="str">
        <f t="shared" si="58"/>
        <v/>
      </c>
      <c r="AA412" s="60" t="str">
        <f>IF($B412="", "", IF(COUNTIF('Intro &amp; Setup'!$AY$23:$AY$38, $B412)&gt;0, "BH", TEXT($B412, "ddd")))</f>
        <v/>
      </c>
      <c r="AB412" s="61" t="str">
        <f t="shared" si="59"/>
        <v/>
      </c>
      <c r="AD412" s="23" t="str">
        <f t="shared" si="60"/>
        <v/>
      </c>
      <c r="AE412" s="23" t="str">
        <f t="shared" si="61"/>
        <v/>
      </c>
      <c r="AG412" s="23" t="str">
        <f t="shared" si="62"/>
        <v/>
      </c>
    </row>
    <row r="413" spans="1:33" x14ac:dyDescent="0.25">
      <c r="A413" s="5"/>
      <c r="B413" s="115"/>
      <c r="C413" s="116"/>
      <c r="D413" s="117"/>
      <c r="E413" s="118"/>
      <c r="F413" s="118"/>
      <c r="G413" s="119"/>
      <c r="H413" s="120"/>
      <c r="I413" s="120"/>
      <c r="J413" s="121"/>
      <c r="K413" s="5"/>
      <c r="L413" s="133" t="str">
        <f t="shared" si="54"/>
        <v/>
      </c>
      <c r="M413" s="5"/>
      <c r="N413" s="23" t="str">
        <f>IF($L413="", "", COUNTIF($L$11:$L$2510, "&gt;"&amp;$L413)+1+COUNTIF($L$11:$L413, $L413)-1)</f>
        <v/>
      </c>
      <c r="O413" s="5"/>
      <c r="R413" s="23" t="str">
        <f t="shared" si="55"/>
        <v/>
      </c>
      <c r="T413" s="20" t="str">
        <f t="shared" si="56"/>
        <v/>
      </c>
      <c r="X413" s="23" t="str">
        <f t="shared" si="57"/>
        <v/>
      </c>
      <c r="Z413" s="59" t="str">
        <f t="shared" si="58"/>
        <v/>
      </c>
      <c r="AA413" s="60" t="str">
        <f>IF($B413="", "", IF(COUNTIF('Intro &amp; Setup'!$AY$23:$AY$38, $B413)&gt;0, "BH", TEXT($B413, "ddd")))</f>
        <v/>
      </c>
      <c r="AB413" s="61" t="str">
        <f t="shared" si="59"/>
        <v/>
      </c>
      <c r="AD413" s="23" t="str">
        <f t="shared" si="60"/>
        <v/>
      </c>
      <c r="AE413" s="23" t="str">
        <f t="shared" si="61"/>
        <v/>
      </c>
      <c r="AG413" s="23" t="str">
        <f t="shared" si="62"/>
        <v/>
      </c>
    </row>
    <row r="414" spans="1:33" x14ac:dyDescent="0.25">
      <c r="A414" s="5"/>
      <c r="B414" s="115"/>
      <c r="C414" s="116"/>
      <c r="D414" s="117"/>
      <c r="E414" s="118"/>
      <c r="F414" s="118"/>
      <c r="G414" s="119"/>
      <c r="H414" s="120"/>
      <c r="I414" s="120"/>
      <c r="J414" s="121"/>
      <c r="K414" s="5"/>
      <c r="L414" s="133" t="str">
        <f t="shared" si="54"/>
        <v/>
      </c>
      <c r="M414" s="5"/>
      <c r="N414" s="23" t="str">
        <f>IF($L414="", "", COUNTIF($L$11:$L$2510, "&gt;"&amp;$L414)+1+COUNTIF($L$11:$L414, $L414)-1)</f>
        <v/>
      </c>
      <c r="O414" s="5"/>
      <c r="R414" s="23" t="str">
        <f t="shared" si="55"/>
        <v/>
      </c>
      <c r="T414" s="20" t="str">
        <f t="shared" si="56"/>
        <v/>
      </c>
      <c r="X414" s="23" t="str">
        <f t="shared" si="57"/>
        <v/>
      </c>
      <c r="Z414" s="59" t="str">
        <f t="shared" si="58"/>
        <v/>
      </c>
      <c r="AA414" s="60" t="str">
        <f>IF($B414="", "", IF(COUNTIF('Intro &amp; Setup'!$AY$23:$AY$38, $B414)&gt;0, "BH", TEXT($B414, "ddd")))</f>
        <v/>
      </c>
      <c r="AB414" s="61" t="str">
        <f t="shared" si="59"/>
        <v/>
      </c>
      <c r="AD414" s="23" t="str">
        <f t="shared" si="60"/>
        <v/>
      </c>
      <c r="AE414" s="23" t="str">
        <f t="shared" si="61"/>
        <v/>
      </c>
      <c r="AG414" s="23" t="str">
        <f t="shared" si="62"/>
        <v/>
      </c>
    </row>
    <row r="415" spans="1:33" x14ac:dyDescent="0.25">
      <c r="A415" s="5"/>
      <c r="B415" s="115"/>
      <c r="C415" s="116"/>
      <c r="D415" s="117"/>
      <c r="E415" s="118"/>
      <c r="F415" s="118"/>
      <c r="G415" s="119"/>
      <c r="H415" s="120"/>
      <c r="I415" s="120"/>
      <c r="J415" s="121"/>
      <c r="K415" s="5"/>
      <c r="L415" s="133" t="str">
        <f t="shared" si="54"/>
        <v/>
      </c>
      <c r="M415" s="5"/>
      <c r="N415" s="23" t="str">
        <f>IF($L415="", "", COUNTIF($L$11:$L$2510, "&gt;"&amp;$L415)+1+COUNTIF($L$11:$L415, $L415)-1)</f>
        <v/>
      </c>
      <c r="O415" s="5"/>
      <c r="R415" s="23" t="str">
        <f t="shared" si="55"/>
        <v/>
      </c>
      <c r="T415" s="20" t="str">
        <f t="shared" si="56"/>
        <v/>
      </c>
      <c r="X415" s="23" t="str">
        <f t="shared" si="57"/>
        <v/>
      </c>
      <c r="Z415" s="59" t="str">
        <f t="shared" si="58"/>
        <v/>
      </c>
      <c r="AA415" s="60" t="str">
        <f>IF($B415="", "", IF(COUNTIF('Intro &amp; Setup'!$AY$23:$AY$38, $B415)&gt;0, "BH", TEXT($B415, "ddd")))</f>
        <v/>
      </c>
      <c r="AB415" s="61" t="str">
        <f t="shared" si="59"/>
        <v/>
      </c>
      <c r="AD415" s="23" t="str">
        <f t="shared" si="60"/>
        <v/>
      </c>
      <c r="AE415" s="23" t="str">
        <f t="shared" si="61"/>
        <v/>
      </c>
      <c r="AG415" s="23" t="str">
        <f t="shared" si="62"/>
        <v/>
      </c>
    </row>
    <row r="416" spans="1:33" x14ac:dyDescent="0.25">
      <c r="A416" s="5"/>
      <c r="B416" s="115"/>
      <c r="C416" s="116"/>
      <c r="D416" s="117"/>
      <c r="E416" s="118"/>
      <c r="F416" s="118"/>
      <c r="G416" s="119"/>
      <c r="H416" s="120"/>
      <c r="I416" s="120"/>
      <c r="J416" s="121"/>
      <c r="K416" s="5"/>
      <c r="L416" s="133" t="str">
        <f t="shared" si="54"/>
        <v/>
      </c>
      <c r="M416" s="5"/>
      <c r="N416" s="23" t="str">
        <f>IF($L416="", "", COUNTIF($L$11:$L$2510, "&gt;"&amp;$L416)+1+COUNTIF($L$11:$L416, $L416)-1)</f>
        <v/>
      </c>
      <c r="O416" s="5"/>
      <c r="R416" s="23" t="str">
        <f t="shared" si="55"/>
        <v/>
      </c>
      <c r="T416" s="20" t="str">
        <f t="shared" si="56"/>
        <v/>
      </c>
      <c r="X416" s="23" t="str">
        <f t="shared" si="57"/>
        <v/>
      </c>
      <c r="Z416" s="59" t="str">
        <f t="shared" si="58"/>
        <v/>
      </c>
      <c r="AA416" s="60" t="str">
        <f>IF($B416="", "", IF(COUNTIF('Intro &amp; Setup'!$AY$23:$AY$38, $B416)&gt;0, "BH", TEXT($B416, "ddd")))</f>
        <v/>
      </c>
      <c r="AB416" s="61" t="str">
        <f t="shared" si="59"/>
        <v/>
      </c>
      <c r="AD416" s="23" t="str">
        <f t="shared" si="60"/>
        <v/>
      </c>
      <c r="AE416" s="23" t="str">
        <f t="shared" si="61"/>
        <v/>
      </c>
      <c r="AG416" s="23" t="str">
        <f t="shared" si="62"/>
        <v/>
      </c>
    </row>
    <row r="417" spans="1:33" x14ac:dyDescent="0.25">
      <c r="A417" s="5"/>
      <c r="B417" s="115"/>
      <c r="C417" s="116"/>
      <c r="D417" s="117"/>
      <c r="E417" s="118"/>
      <c r="F417" s="118"/>
      <c r="G417" s="119"/>
      <c r="H417" s="120"/>
      <c r="I417" s="120"/>
      <c r="J417" s="121"/>
      <c r="K417" s="5"/>
      <c r="L417" s="133" t="str">
        <f t="shared" si="54"/>
        <v/>
      </c>
      <c r="M417" s="5"/>
      <c r="N417" s="23" t="str">
        <f>IF($L417="", "", COUNTIF($L$11:$L$2510, "&gt;"&amp;$L417)+1+COUNTIF($L$11:$L417, $L417)-1)</f>
        <v/>
      </c>
      <c r="O417" s="5"/>
      <c r="R417" s="23" t="str">
        <f t="shared" si="55"/>
        <v/>
      </c>
      <c r="T417" s="20" t="str">
        <f t="shared" si="56"/>
        <v/>
      </c>
      <c r="X417" s="23" t="str">
        <f t="shared" si="57"/>
        <v/>
      </c>
      <c r="Z417" s="59" t="str">
        <f t="shared" si="58"/>
        <v/>
      </c>
      <c r="AA417" s="60" t="str">
        <f>IF($B417="", "", IF(COUNTIF('Intro &amp; Setup'!$AY$23:$AY$38, $B417)&gt;0, "BH", TEXT($B417, "ddd")))</f>
        <v/>
      </c>
      <c r="AB417" s="61" t="str">
        <f t="shared" si="59"/>
        <v/>
      </c>
      <c r="AD417" s="23" t="str">
        <f t="shared" si="60"/>
        <v/>
      </c>
      <c r="AE417" s="23" t="str">
        <f t="shared" si="61"/>
        <v/>
      </c>
      <c r="AG417" s="23" t="str">
        <f t="shared" si="62"/>
        <v/>
      </c>
    </row>
    <row r="418" spans="1:33" x14ac:dyDescent="0.25">
      <c r="A418" s="5"/>
      <c r="B418" s="115"/>
      <c r="C418" s="116"/>
      <c r="D418" s="117"/>
      <c r="E418" s="118"/>
      <c r="F418" s="118"/>
      <c r="G418" s="119"/>
      <c r="H418" s="120"/>
      <c r="I418" s="120"/>
      <c r="J418" s="121"/>
      <c r="K418" s="5"/>
      <c r="L418" s="133" t="str">
        <f t="shared" si="54"/>
        <v/>
      </c>
      <c r="M418" s="5"/>
      <c r="N418" s="23" t="str">
        <f>IF($L418="", "", COUNTIF($L$11:$L$2510, "&gt;"&amp;$L418)+1+COUNTIF($L$11:$L418, $L418)-1)</f>
        <v/>
      </c>
      <c r="O418" s="5"/>
      <c r="R418" s="23" t="str">
        <f t="shared" si="55"/>
        <v/>
      </c>
      <c r="T418" s="20" t="str">
        <f t="shared" si="56"/>
        <v/>
      </c>
      <c r="X418" s="23" t="str">
        <f t="shared" si="57"/>
        <v/>
      </c>
      <c r="Z418" s="59" t="str">
        <f t="shared" si="58"/>
        <v/>
      </c>
      <c r="AA418" s="60" t="str">
        <f>IF($B418="", "", IF(COUNTIF('Intro &amp; Setup'!$AY$23:$AY$38, $B418)&gt;0, "BH", TEXT($B418, "ddd")))</f>
        <v/>
      </c>
      <c r="AB418" s="61" t="str">
        <f t="shared" si="59"/>
        <v/>
      </c>
      <c r="AD418" s="23" t="str">
        <f t="shared" si="60"/>
        <v/>
      </c>
      <c r="AE418" s="23" t="str">
        <f t="shared" si="61"/>
        <v/>
      </c>
      <c r="AG418" s="23" t="str">
        <f t="shared" si="62"/>
        <v/>
      </c>
    </row>
    <row r="419" spans="1:33" x14ac:dyDescent="0.25">
      <c r="A419" s="5"/>
      <c r="B419" s="115"/>
      <c r="C419" s="116"/>
      <c r="D419" s="117"/>
      <c r="E419" s="118"/>
      <c r="F419" s="118"/>
      <c r="G419" s="119"/>
      <c r="H419" s="120"/>
      <c r="I419" s="120"/>
      <c r="J419" s="121"/>
      <c r="K419" s="5"/>
      <c r="L419" s="133" t="str">
        <f t="shared" si="54"/>
        <v/>
      </c>
      <c r="M419" s="5"/>
      <c r="N419" s="23" t="str">
        <f>IF($L419="", "", COUNTIF($L$11:$L$2510, "&gt;"&amp;$L419)+1+COUNTIF($L$11:$L419, $L419)-1)</f>
        <v/>
      </c>
      <c r="O419" s="5"/>
      <c r="R419" s="23" t="str">
        <f t="shared" si="55"/>
        <v/>
      </c>
      <c r="T419" s="20" t="str">
        <f t="shared" si="56"/>
        <v/>
      </c>
      <c r="X419" s="23" t="str">
        <f t="shared" si="57"/>
        <v/>
      </c>
      <c r="Z419" s="59" t="str">
        <f t="shared" si="58"/>
        <v/>
      </c>
      <c r="AA419" s="60" t="str">
        <f>IF($B419="", "", IF(COUNTIF('Intro &amp; Setup'!$AY$23:$AY$38, $B419)&gt;0, "BH", TEXT($B419, "ddd")))</f>
        <v/>
      </c>
      <c r="AB419" s="61" t="str">
        <f t="shared" si="59"/>
        <v/>
      </c>
      <c r="AD419" s="23" t="str">
        <f t="shared" si="60"/>
        <v/>
      </c>
      <c r="AE419" s="23" t="str">
        <f t="shared" si="61"/>
        <v/>
      </c>
      <c r="AG419" s="23" t="str">
        <f t="shared" si="62"/>
        <v/>
      </c>
    </row>
    <row r="420" spans="1:33" x14ac:dyDescent="0.25">
      <c r="A420" s="5"/>
      <c r="B420" s="115"/>
      <c r="C420" s="116"/>
      <c r="D420" s="117"/>
      <c r="E420" s="118"/>
      <c r="F420" s="118"/>
      <c r="G420" s="119"/>
      <c r="H420" s="120"/>
      <c r="I420" s="120"/>
      <c r="J420" s="121"/>
      <c r="K420" s="5"/>
      <c r="L420" s="133" t="str">
        <f t="shared" si="54"/>
        <v/>
      </c>
      <c r="M420" s="5"/>
      <c r="N420" s="23" t="str">
        <f>IF($L420="", "", COUNTIF($L$11:$L$2510, "&gt;"&amp;$L420)+1+COUNTIF($L$11:$L420, $L420)-1)</f>
        <v/>
      </c>
      <c r="O420" s="5"/>
      <c r="R420" s="23" t="str">
        <f t="shared" si="55"/>
        <v/>
      </c>
      <c r="T420" s="20" t="str">
        <f t="shared" si="56"/>
        <v/>
      </c>
      <c r="X420" s="23" t="str">
        <f t="shared" si="57"/>
        <v/>
      </c>
      <c r="Z420" s="59" t="str">
        <f t="shared" si="58"/>
        <v/>
      </c>
      <c r="AA420" s="60" t="str">
        <f>IF($B420="", "", IF(COUNTIF('Intro &amp; Setup'!$AY$23:$AY$38, $B420)&gt;0, "BH", TEXT($B420, "ddd")))</f>
        <v/>
      </c>
      <c r="AB420" s="61" t="str">
        <f t="shared" si="59"/>
        <v/>
      </c>
      <c r="AD420" s="23" t="str">
        <f t="shared" si="60"/>
        <v/>
      </c>
      <c r="AE420" s="23" t="str">
        <f t="shared" si="61"/>
        <v/>
      </c>
      <c r="AG420" s="23" t="str">
        <f t="shared" si="62"/>
        <v/>
      </c>
    </row>
    <row r="421" spans="1:33" x14ac:dyDescent="0.25">
      <c r="A421" s="5"/>
      <c r="B421" s="115"/>
      <c r="C421" s="116"/>
      <c r="D421" s="117"/>
      <c r="E421" s="118"/>
      <c r="F421" s="118"/>
      <c r="G421" s="119"/>
      <c r="H421" s="120"/>
      <c r="I421" s="120"/>
      <c r="J421" s="121"/>
      <c r="K421" s="5"/>
      <c r="L421" s="133" t="str">
        <f t="shared" si="54"/>
        <v/>
      </c>
      <c r="M421" s="5"/>
      <c r="N421" s="23" t="str">
        <f>IF($L421="", "", COUNTIF($L$11:$L$2510, "&gt;"&amp;$L421)+1+COUNTIF($L$11:$L421, $L421)-1)</f>
        <v/>
      </c>
      <c r="O421" s="5"/>
      <c r="R421" s="23" t="str">
        <f t="shared" si="55"/>
        <v/>
      </c>
      <c r="T421" s="20" t="str">
        <f t="shared" si="56"/>
        <v/>
      </c>
      <c r="X421" s="23" t="str">
        <f t="shared" si="57"/>
        <v/>
      </c>
      <c r="Z421" s="59" t="str">
        <f t="shared" si="58"/>
        <v/>
      </c>
      <c r="AA421" s="60" t="str">
        <f>IF($B421="", "", IF(COUNTIF('Intro &amp; Setup'!$AY$23:$AY$38, $B421)&gt;0, "BH", TEXT($B421, "ddd")))</f>
        <v/>
      </c>
      <c r="AB421" s="61" t="str">
        <f t="shared" si="59"/>
        <v/>
      </c>
      <c r="AD421" s="23" t="str">
        <f t="shared" si="60"/>
        <v/>
      </c>
      <c r="AE421" s="23" t="str">
        <f t="shared" si="61"/>
        <v/>
      </c>
      <c r="AG421" s="23" t="str">
        <f t="shared" si="62"/>
        <v/>
      </c>
    </row>
    <row r="422" spans="1:33" x14ac:dyDescent="0.25">
      <c r="A422" s="5"/>
      <c r="B422" s="115"/>
      <c r="C422" s="116"/>
      <c r="D422" s="117"/>
      <c r="E422" s="118"/>
      <c r="F422" s="118"/>
      <c r="G422" s="119"/>
      <c r="H422" s="120"/>
      <c r="I422" s="120"/>
      <c r="J422" s="121"/>
      <c r="K422" s="5"/>
      <c r="L422" s="133" t="str">
        <f t="shared" si="54"/>
        <v/>
      </c>
      <c r="M422" s="5"/>
      <c r="N422" s="23" t="str">
        <f>IF($L422="", "", COUNTIF($L$11:$L$2510, "&gt;"&amp;$L422)+1+COUNTIF($L$11:$L422, $L422)-1)</f>
        <v/>
      </c>
      <c r="O422" s="5"/>
      <c r="R422" s="23" t="str">
        <f t="shared" si="55"/>
        <v/>
      </c>
      <c r="T422" s="20" t="str">
        <f t="shared" si="56"/>
        <v/>
      </c>
      <c r="X422" s="23" t="str">
        <f t="shared" si="57"/>
        <v/>
      </c>
      <c r="Z422" s="59" t="str">
        <f t="shared" si="58"/>
        <v/>
      </c>
      <c r="AA422" s="60" t="str">
        <f>IF($B422="", "", IF(COUNTIF('Intro &amp; Setup'!$AY$23:$AY$38, $B422)&gt;0, "BH", TEXT($B422, "ddd")))</f>
        <v/>
      </c>
      <c r="AB422" s="61" t="str">
        <f t="shared" si="59"/>
        <v/>
      </c>
      <c r="AD422" s="23" t="str">
        <f t="shared" si="60"/>
        <v/>
      </c>
      <c r="AE422" s="23" t="str">
        <f t="shared" si="61"/>
        <v/>
      </c>
      <c r="AG422" s="23" t="str">
        <f t="shared" si="62"/>
        <v/>
      </c>
    </row>
    <row r="423" spans="1:33" x14ac:dyDescent="0.25">
      <c r="A423" s="5"/>
      <c r="B423" s="115"/>
      <c r="C423" s="116"/>
      <c r="D423" s="117"/>
      <c r="E423" s="118"/>
      <c r="F423" s="118"/>
      <c r="G423" s="119"/>
      <c r="H423" s="120"/>
      <c r="I423" s="120"/>
      <c r="J423" s="121"/>
      <c r="K423" s="5"/>
      <c r="L423" s="133" t="str">
        <f t="shared" si="54"/>
        <v/>
      </c>
      <c r="M423" s="5"/>
      <c r="N423" s="23" t="str">
        <f>IF($L423="", "", COUNTIF($L$11:$L$2510, "&gt;"&amp;$L423)+1+COUNTIF($L$11:$L423, $L423)-1)</f>
        <v/>
      </c>
      <c r="O423" s="5"/>
      <c r="R423" s="23" t="str">
        <f t="shared" si="55"/>
        <v/>
      </c>
      <c r="T423" s="20" t="str">
        <f t="shared" si="56"/>
        <v/>
      </c>
      <c r="X423" s="23" t="str">
        <f t="shared" si="57"/>
        <v/>
      </c>
      <c r="Z423" s="59" t="str">
        <f t="shared" si="58"/>
        <v/>
      </c>
      <c r="AA423" s="60" t="str">
        <f>IF($B423="", "", IF(COUNTIF('Intro &amp; Setup'!$AY$23:$AY$38, $B423)&gt;0, "BH", TEXT($B423, "ddd")))</f>
        <v/>
      </c>
      <c r="AB423" s="61" t="str">
        <f t="shared" si="59"/>
        <v/>
      </c>
      <c r="AD423" s="23" t="str">
        <f t="shared" si="60"/>
        <v/>
      </c>
      <c r="AE423" s="23" t="str">
        <f t="shared" si="61"/>
        <v/>
      </c>
      <c r="AG423" s="23" t="str">
        <f t="shared" si="62"/>
        <v/>
      </c>
    </row>
    <row r="424" spans="1:33" x14ac:dyDescent="0.25">
      <c r="A424" s="5"/>
      <c r="B424" s="115"/>
      <c r="C424" s="116"/>
      <c r="D424" s="117"/>
      <c r="E424" s="118"/>
      <c r="F424" s="118"/>
      <c r="G424" s="119"/>
      <c r="H424" s="120"/>
      <c r="I424" s="120"/>
      <c r="J424" s="121"/>
      <c r="K424" s="5"/>
      <c r="L424" s="133" t="str">
        <f t="shared" si="54"/>
        <v/>
      </c>
      <c r="M424" s="5"/>
      <c r="N424" s="23" t="str">
        <f>IF($L424="", "", COUNTIF($L$11:$L$2510, "&gt;"&amp;$L424)+1+COUNTIF($L$11:$L424, $L424)-1)</f>
        <v/>
      </c>
      <c r="O424" s="5"/>
      <c r="R424" s="23" t="str">
        <f t="shared" si="55"/>
        <v/>
      </c>
      <c r="T424" s="20" t="str">
        <f t="shared" si="56"/>
        <v/>
      </c>
      <c r="X424" s="23" t="str">
        <f t="shared" si="57"/>
        <v/>
      </c>
      <c r="Z424" s="59" t="str">
        <f t="shared" si="58"/>
        <v/>
      </c>
      <c r="AA424" s="60" t="str">
        <f>IF($B424="", "", IF(COUNTIF('Intro &amp; Setup'!$AY$23:$AY$38, $B424)&gt;0, "BH", TEXT($B424, "ddd")))</f>
        <v/>
      </c>
      <c r="AB424" s="61" t="str">
        <f t="shared" si="59"/>
        <v/>
      </c>
      <c r="AD424" s="23" t="str">
        <f t="shared" si="60"/>
        <v/>
      </c>
      <c r="AE424" s="23" t="str">
        <f t="shared" si="61"/>
        <v/>
      </c>
      <c r="AG424" s="23" t="str">
        <f t="shared" si="62"/>
        <v/>
      </c>
    </row>
    <row r="425" spans="1:33" x14ac:dyDescent="0.25">
      <c r="A425" s="5"/>
      <c r="B425" s="115"/>
      <c r="C425" s="116"/>
      <c r="D425" s="117"/>
      <c r="E425" s="118"/>
      <c r="F425" s="118"/>
      <c r="G425" s="119"/>
      <c r="H425" s="120"/>
      <c r="I425" s="120"/>
      <c r="J425" s="121"/>
      <c r="K425" s="5"/>
      <c r="L425" s="133" t="str">
        <f t="shared" si="54"/>
        <v/>
      </c>
      <c r="M425" s="5"/>
      <c r="N425" s="23" t="str">
        <f>IF($L425="", "", COUNTIF($L$11:$L$2510, "&gt;"&amp;$L425)+1+COUNTIF($L$11:$L425, $L425)-1)</f>
        <v/>
      </c>
      <c r="O425" s="5"/>
      <c r="R425" s="23" t="str">
        <f t="shared" si="55"/>
        <v/>
      </c>
      <c r="T425" s="20" t="str">
        <f t="shared" si="56"/>
        <v/>
      </c>
      <c r="X425" s="23" t="str">
        <f t="shared" si="57"/>
        <v/>
      </c>
      <c r="Z425" s="59" t="str">
        <f t="shared" si="58"/>
        <v/>
      </c>
      <c r="AA425" s="60" t="str">
        <f>IF($B425="", "", IF(COUNTIF('Intro &amp; Setup'!$AY$23:$AY$38, $B425)&gt;0, "BH", TEXT($B425, "ddd")))</f>
        <v/>
      </c>
      <c r="AB425" s="61" t="str">
        <f t="shared" si="59"/>
        <v/>
      </c>
      <c r="AD425" s="23" t="str">
        <f t="shared" si="60"/>
        <v/>
      </c>
      <c r="AE425" s="23" t="str">
        <f t="shared" si="61"/>
        <v/>
      </c>
      <c r="AG425" s="23" t="str">
        <f t="shared" si="62"/>
        <v/>
      </c>
    </row>
    <row r="426" spans="1:33" x14ac:dyDescent="0.25">
      <c r="A426" s="5"/>
      <c r="B426" s="115"/>
      <c r="C426" s="116"/>
      <c r="D426" s="117"/>
      <c r="E426" s="118"/>
      <c r="F426" s="118"/>
      <c r="G426" s="119"/>
      <c r="H426" s="120"/>
      <c r="I426" s="120"/>
      <c r="J426" s="121"/>
      <c r="K426" s="5"/>
      <c r="L426" s="133" t="str">
        <f t="shared" si="54"/>
        <v/>
      </c>
      <c r="M426" s="5"/>
      <c r="N426" s="23" t="str">
        <f>IF($L426="", "", COUNTIF($L$11:$L$2510, "&gt;"&amp;$L426)+1+COUNTIF($L$11:$L426, $L426)-1)</f>
        <v/>
      </c>
      <c r="O426" s="5"/>
      <c r="R426" s="23" t="str">
        <f t="shared" si="55"/>
        <v/>
      </c>
      <c r="T426" s="20" t="str">
        <f t="shared" si="56"/>
        <v/>
      </c>
      <c r="X426" s="23" t="str">
        <f t="shared" si="57"/>
        <v/>
      </c>
      <c r="Z426" s="59" t="str">
        <f t="shared" si="58"/>
        <v/>
      </c>
      <c r="AA426" s="60" t="str">
        <f>IF($B426="", "", IF(COUNTIF('Intro &amp; Setup'!$AY$23:$AY$38, $B426)&gt;0, "BH", TEXT($B426, "ddd")))</f>
        <v/>
      </c>
      <c r="AB426" s="61" t="str">
        <f t="shared" si="59"/>
        <v/>
      </c>
      <c r="AD426" s="23" t="str">
        <f t="shared" si="60"/>
        <v/>
      </c>
      <c r="AE426" s="23" t="str">
        <f t="shared" si="61"/>
        <v/>
      </c>
      <c r="AG426" s="23" t="str">
        <f t="shared" si="62"/>
        <v/>
      </c>
    </row>
    <row r="427" spans="1:33" x14ac:dyDescent="0.25">
      <c r="A427" s="5"/>
      <c r="B427" s="115"/>
      <c r="C427" s="116"/>
      <c r="D427" s="117"/>
      <c r="E427" s="118"/>
      <c r="F427" s="118"/>
      <c r="G427" s="119"/>
      <c r="H427" s="120"/>
      <c r="I427" s="120"/>
      <c r="J427" s="121"/>
      <c r="K427" s="5"/>
      <c r="L427" s="133" t="str">
        <f t="shared" si="54"/>
        <v/>
      </c>
      <c r="M427" s="5"/>
      <c r="N427" s="23" t="str">
        <f>IF($L427="", "", COUNTIF($L$11:$L$2510, "&gt;"&amp;$L427)+1+COUNTIF($L$11:$L427, $L427)-1)</f>
        <v/>
      </c>
      <c r="O427" s="5"/>
      <c r="R427" s="23" t="str">
        <f t="shared" si="55"/>
        <v/>
      </c>
      <c r="T427" s="20" t="str">
        <f t="shared" si="56"/>
        <v/>
      </c>
      <c r="X427" s="23" t="str">
        <f t="shared" si="57"/>
        <v/>
      </c>
      <c r="Z427" s="59" t="str">
        <f t="shared" si="58"/>
        <v/>
      </c>
      <c r="AA427" s="60" t="str">
        <f>IF($B427="", "", IF(COUNTIF('Intro &amp; Setup'!$AY$23:$AY$38, $B427)&gt;0, "BH", TEXT($B427, "ddd")))</f>
        <v/>
      </c>
      <c r="AB427" s="61" t="str">
        <f t="shared" si="59"/>
        <v/>
      </c>
      <c r="AD427" s="23" t="str">
        <f t="shared" si="60"/>
        <v/>
      </c>
      <c r="AE427" s="23" t="str">
        <f t="shared" si="61"/>
        <v/>
      </c>
      <c r="AG427" s="23" t="str">
        <f t="shared" si="62"/>
        <v/>
      </c>
    </row>
    <row r="428" spans="1:33" x14ac:dyDescent="0.25">
      <c r="A428" s="5"/>
      <c r="B428" s="115"/>
      <c r="C428" s="116"/>
      <c r="D428" s="117"/>
      <c r="E428" s="118"/>
      <c r="F428" s="118"/>
      <c r="G428" s="119"/>
      <c r="H428" s="120"/>
      <c r="I428" s="120"/>
      <c r="J428" s="121"/>
      <c r="K428" s="5"/>
      <c r="L428" s="133" t="str">
        <f t="shared" si="54"/>
        <v/>
      </c>
      <c r="M428" s="5"/>
      <c r="N428" s="23" t="str">
        <f>IF($L428="", "", COUNTIF($L$11:$L$2510, "&gt;"&amp;$L428)+1+COUNTIF($L$11:$L428, $L428)-1)</f>
        <v/>
      </c>
      <c r="O428" s="5"/>
      <c r="R428" s="23" t="str">
        <f t="shared" si="55"/>
        <v/>
      </c>
      <c r="T428" s="20" t="str">
        <f t="shared" si="56"/>
        <v/>
      </c>
      <c r="X428" s="23" t="str">
        <f t="shared" si="57"/>
        <v/>
      </c>
      <c r="Z428" s="59" t="str">
        <f t="shared" si="58"/>
        <v/>
      </c>
      <c r="AA428" s="60" t="str">
        <f>IF($B428="", "", IF(COUNTIF('Intro &amp; Setup'!$AY$23:$AY$38, $B428)&gt;0, "BH", TEXT($B428, "ddd")))</f>
        <v/>
      </c>
      <c r="AB428" s="61" t="str">
        <f t="shared" si="59"/>
        <v/>
      </c>
      <c r="AD428" s="23" t="str">
        <f t="shared" si="60"/>
        <v/>
      </c>
      <c r="AE428" s="23" t="str">
        <f t="shared" si="61"/>
        <v/>
      </c>
      <c r="AG428" s="23" t="str">
        <f t="shared" si="62"/>
        <v/>
      </c>
    </row>
    <row r="429" spans="1:33" x14ac:dyDescent="0.25">
      <c r="A429" s="5"/>
      <c r="B429" s="115"/>
      <c r="C429" s="116"/>
      <c r="D429" s="117"/>
      <c r="E429" s="118"/>
      <c r="F429" s="118"/>
      <c r="G429" s="119"/>
      <c r="H429" s="120"/>
      <c r="I429" s="120"/>
      <c r="J429" s="121"/>
      <c r="K429" s="5"/>
      <c r="L429" s="133" t="str">
        <f t="shared" si="54"/>
        <v/>
      </c>
      <c r="M429" s="5"/>
      <c r="N429" s="23" t="str">
        <f>IF($L429="", "", COUNTIF($L$11:$L$2510, "&gt;"&amp;$L429)+1+COUNTIF($L$11:$L429, $L429)-1)</f>
        <v/>
      </c>
      <c r="O429" s="5"/>
      <c r="R429" s="23" t="str">
        <f t="shared" si="55"/>
        <v/>
      </c>
      <c r="T429" s="20" t="str">
        <f t="shared" si="56"/>
        <v/>
      </c>
      <c r="X429" s="23" t="str">
        <f t="shared" si="57"/>
        <v/>
      </c>
      <c r="Z429" s="59" t="str">
        <f t="shared" si="58"/>
        <v/>
      </c>
      <c r="AA429" s="60" t="str">
        <f>IF($B429="", "", IF(COUNTIF('Intro &amp; Setup'!$AY$23:$AY$38, $B429)&gt;0, "BH", TEXT($B429, "ddd")))</f>
        <v/>
      </c>
      <c r="AB429" s="61" t="str">
        <f t="shared" si="59"/>
        <v/>
      </c>
      <c r="AD429" s="23" t="str">
        <f t="shared" si="60"/>
        <v/>
      </c>
      <c r="AE429" s="23" t="str">
        <f t="shared" si="61"/>
        <v/>
      </c>
      <c r="AG429" s="23" t="str">
        <f t="shared" si="62"/>
        <v/>
      </c>
    </row>
    <row r="430" spans="1:33" x14ac:dyDescent="0.25">
      <c r="A430" s="5"/>
      <c r="B430" s="115"/>
      <c r="C430" s="116"/>
      <c r="D430" s="117"/>
      <c r="E430" s="118"/>
      <c r="F430" s="118"/>
      <c r="G430" s="119"/>
      <c r="H430" s="120"/>
      <c r="I430" s="120"/>
      <c r="J430" s="121"/>
      <c r="K430" s="5"/>
      <c r="L430" s="133" t="str">
        <f t="shared" si="54"/>
        <v/>
      </c>
      <c r="M430" s="5"/>
      <c r="N430" s="23" t="str">
        <f>IF($L430="", "", COUNTIF($L$11:$L$2510, "&gt;"&amp;$L430)+1+COUNTIF($L$11:$L430, $L430)-1)</f>
        <v/>
      </c>
      <c r="O430" s="5"/>
      <c r="R430" s="23" t="str">
        <f t="shared" si="55"/>
        <v/>
      </c>
      <c r="T430" s="20" t="str">
        <f t="shared" si="56"/>
        <v/>
      </c>
      <c r="X430" s="23" t="str">
        <f t="shared" si="57"/>
        <v/>
      </c>
      <c r="Z430" s="59" t="str">
        <f t="shared" si="58"/>
        <v/>
      </c>
      <c r="AA430" s="60" t="str">
        <f>IF($B430="", "", IF(COUNTIF('Intro &amp; Setup'!$AY$23:$AY$38, $B430)&gt;0, "BH", TEXT($B430, "ddd")))</f>
        <v/>
      </c>
      <c r="AB430" s="61" t="str">
        <f t="shared" si="59"/>
        <v/>
      </c>
      <c r="AD430" s="23" t="str">
        <f t="shared" si="60"/>
        <v/>
      </c>
      <c r="AE430" s="23" t="str">
        <f t="shared" si="61"/>
        <v/>
      </c>
      <c r="AG430" s="23" t="str">
        <f t="shared" si="62"/>
        <v/>
      </c>
    </row>
    <row r="431" spans="1:33" x14ac:dyDescent="0.25">
      <c r="A431" s="5"/>
      <c r="B431" s="115"/>
      <c r="C431" s="116"/>
      <c r="D431" s="117"/>
      <c r="E431" s="118"/>
      <c r="F431" s="118"/>
      <c r="G431" s="119"/>
      <c r="H431" s="120"/>
      <c r="I431" s="120"/>
      <c r="J431" s="121"/>
      <c r="K431" s="5"/>
      <c r="L431" s="133" t="str">
        <f t="shared" si="54"/>
        <v/>
      </c>
      <c r="M431" s="5"/>
      <c r="N431" s="23" t="str">
        <f>IF($L431="", "", COUNTIF($L$11:$L$2510, "&gt;"&amp;$L431)+1+COUNTIF($L$11:$L431, $L431)-1)</f>
        <v/>
      </c>
      <c r="O431" s="5"/>
      <c r="R431" s="23" t="str">
        <f t="shared" si="55"/>
        <v/>
      </c>
      <c r="T431" s="20" t="str">
        <f t="shared" si="56"/>
        <v/>
      </c>
      <c r="X431" s="23" t="str">
        <f t="shared" si="57"/>
        <v/>
      </c>
      <c r="Z431" s="59" t="str">
        <f t="shared" si="58"/>
        <v/>
      </c>
      <c r="AA431" s="60" t="str">
        <f>IF($B431="", "", IF(COUNTIF('Intro &amp; Setup'!$AY$23:$AY$38, $B431)&gt;0, "BH", TEXT($B431, "ddd")))</f>
        <v/>
      </c>
      <c r="AB431" s="61" t="str">
        <f t="shared" si="59"/>
        <v/>
      </c>
      <c r="AD431" s="23" t="str">
        <f t="shared" si="60"/>
        <v/>
      </c>
      <c r="AE431" s="23" t="str">
        <f t="shared" si="61"/>
        <v/>
      </c>
      <c r="AG431" s="23" t="str">
        <f t="shared" si="62"/>
        <v/>
      </c>
    </row>
    <row r="432" spans="1:33" x14ac:dyDescent="0.25">
      <c r="A432" s="5"/>
      <c r="B432" s="115"/>
      <c r="C432" s="116"/>
      <c r="D432" s="117"/>
      <c r="E432" s="118"/>
      <c r="F432" s="118"/>
      <c r="G432" s="119"/>
      <c r="H432" s="120"/>
      <c r="I432" s="120"/>
      <c r="J432" s="121"/>
      <c r="K432" s="5"/>
      <c r="L432" s="133" t="str">
        <f t="shared" si="54"/>
        <v/>
      </c>
      <c r="M432" s="5"/>
      <c r="N432" s="23" t="str">
        <f>IF($L432="", "", COUNTIF($L$11:$L$2510, "&gt;"&amp;$L432)+1+COUNTIF($L$11:$L432, $L432)-1)</f>
        <v/>
      </c>
      <c r="O432" s="5"/>
      <c r="R432" s="23" t="str">
        <f t="shared" si="55"/>
        <v/>
      </c>
      <c r="T432" s="20" t="str">
        <f t="shared" si="56"/>
        <v/>
      </c>
      <c r="X432" s="23" t="str">
        <f t="shared" si="57"/>
        <v/>
      </c>
      <c r="Z432" s="59" t="str">
        <f t="shared" si="58"/>
        <v/>
      </c>
      <c r="AA432" s="60" t="str">
        <f>IF($B432="", "", IF(COUNTIF('Intro &amp; Setup'!$AY$23:$AY$38, $B432)&gt;0, "BH", TEXT($B432, "ddd")))</f>
        <v/>
      </c>
      <c r="AB432" s="61" t="str">
        <f t="shared" si="59"/>
        <v/>
      </c>
      <c r="AD432" s="23" t="str">
        <f t="shared" si="60"/>
        <v/>
      </c>
      <c r="AE432" s="23" t="str">
        <f t="shared" si="61"/>
        <v/>
      </c>
      <c r="AG432" s="23" t="str">
        <f t="shared" si="62"/>
        <v/>
      </c>
    </row>
    <row r="433" spans="1:33" x14ac:dyDescent="0.25">
      <c r="A433" s="5"/>
      <c r="B433" s="115"/>
      <c r="C433" s="116"/>
      <c r="D433" s="117"/>
      <c r="E433" s="118"/>
      <c r="F433" s="118"/>
      <c r="G433" s="119"/>
      <c r="H433" s="120"/>
      <c r="I433" s="120"/>
      <c r="J433" s="121"/>
      <c r="K433" s="5"/>
      <c r="L433" s="133" t="str">
        <f t="shared" si="54"/>
        <v/>
      </c>
      <c r="M433" s="5"/>
      <c r="N433" s="23" t="str">
        <f>IF($L433="", "", COUNTIF($L$11:$L$2510, "&gt;"&amp;$L433)+1+COUNTIF($L$11:$L433, $L433)-1)</f>
        <v/>
      </c>
      <c r="O433" s="5"/>
      <c r="R433" s="23" t="str">
        <f t="shared" si="55"/>
        <v/>
      </c>
      <c r="T433" s="20" t="str">
        <f t="shared" si="56"/>
        <v/>
      </c>
      <c r="X433" s="23" t="str">
        <f t="shared" si="57"/>
        <v/>
      </c>
      <c r="Z433" s="59" t="str">
        <f t="shared" si="58"/>
        <v/>
      </c>
      <c r="AA433" s="60" t="str">
        <f>IF($B433="", "", IF(COUNTIF('Intro &amp; Setup'!$AY$23:$AY$38, $B433)&gt;0, "BH", TEXT($B433, "ddd")))</f>
        <v/>
      </c>
      <c r="AB433" s="61" t="str">
        <f t="shared" si="59"/>
        <v/>
      </c>
      <c r="AD433" s="23" t="str">
        <f t="shared" si="60"/>
        <v/>
      </c>
      <c r="AE433" s="23" t="str">
        <f t="shared" si="61"/>
        <v/>
      </c>
      <c r="AG433" s="23" t="str">
        <f t="shared" si="62"/>
        <v/>
      </c>
    </row>
    <row r="434" spans="1:33" x14ac:dyDescent="0.25">
      <c r="A434" s="5"/>
      <c r="B434" s="115"/>
      <c r="C434" s="116"/>
      <c r="D434" s="117"/>
      <c r="E434" s="118"/>
      <c r="F434" s="118"/>
      <c r="G434" s="119"/>
      <c r="H434" s="120"/>
      <c r="I434" s="120"/>
      <c r="J434" s="121"/>
      <c r="K434" s="5"/>
      <c r="L434" s="133" t="str">
        <f t="shared" si="54"/>
        <v/>
      </c>
      <c r="M434" s="5"/>
      <c r="N434" s="23" t="str">
        <f>IF($L434="", "", COUNTIF($L$11:$L$2510, "&gt;"&amp;$L434)+1+COUNTIF($L$11:$L434, $L434)-1)</f>
        <v/>
      </c>
      <c r="O434" s="5"/>
      <c r="R434" s="23" t="str">
        <f t="shared" si="55"/>
        <v/>
      </c>
      <c r="T434" s="20" t="str">
        <f t="shared" si="56"/>
        <v/>
      </c>
      <c r="X434" s="23" t="str">
        <f t="shared" si="57"/>
        <v/>
      </c>
      <c r="Z434" s="59" t="str">
        <f t="shared" si="58"/>
        <v/>
      </c>
      <c r="AA434" s="60" t="str">
        <f>IF($B434="", "", IF(COUNTIF('Intro &amp; Setup'!$AY$23:$AY$38, $B434)&gt;0, "BH", TEXT($B434, "ddd")))</f>
        <v/>
      </c>
      <c r="AB434" s="61" t="str">
        <f t="shared" si="59"/>
        <v/>
      </c>
      <c r="AD434" s="23" t="str">
        <f t="shared" si="60"/>
        <v/>
      </c>
      <c r="AE434" s="23" t="str">
        <f t="shared" si="61"/>
        <v/>
      </c>
      <c r="AG434" s="23" t="str">
        <f t="shared" si="62"/>
        <v/>
      </c>
    </row>
    <row r="435" spans="1:33" x14ac:dyDescent="0.25">
      <c r="A435" s="5"/>
      <c r="B435" s="115"/>
      <c r="C435" s="116"/>
      <c r="D435" s="117"/>
      <c r="E435" s="118"/>
      <c r="F435" s="118"/>
      <c r="G435" s="119"/>
      <c r="H435" s="120"/>
      <c r="I435" s="120"/>
      <c r="J435" s="121"/>
      <c r="K435" s="5"/>
      <c r="L435" s="133" t="str">
        <f t="shared" si="54"/>
        <v/>
      </c>
      <c r="M435" s="5"/>
      <c r="N435" s="23" t="str">
        <f>IF($L435="", "", COUNTIF($L$11:$L$2510, "&gt;"&amp;$L435)+1+COUNTIF($L$11:$L435, $L435)-1)</f>
        <v/>
      </c>
      <c r="O435" s="5"/>
      <c r="R435" s="23" t="str">
        <f t="shared" si="55"/>
        <v/>
      </c>
      <c r="T435" s="20" t="str">
        <f t="shared" si="56"/>
        <v/>
      </c>
      <c r="X435" s="23" t="str">
        <f t="shared" si="57"/>
        <v/>
      </c>
      <c r="Z435" s="59" t="str">
        <f t="shared" si="58"/>
        <v/>
      </c>
      <c r="AA435" s="60" t="str">
        <f>IF($B435="", "", IF(COUNTIF('Intro &amp; Setup'!$AY$23:$AY$38, $B435)&gt;0, "BH", TEXT($B435, "ddd")))</f>
        <v/>
      </c>
      <c r="AB435" s="61" t="str">
        <f t="shared" si="59"/>
        <v/>
      </c>
      <c r="AD435" s="23" t="str">
        <f t="shared" si="60"/>
        <v/>
      </c>
      <c r="AE435" s="23" t="str">
        <f t="shared" si="61"/>
        <v/>
      </c>
      <c r="AG435" s="23" t="str">
        <f t="shared" si="62"/>
        <v/>
      </c>
    </row>
    <row r="436" spans="1:33" x14ac:dyDescent="0.25">
      <c r="A436" s="5"/>
      <c r="B436" s="115"/>
      <c r="C436" s="116"/>
      <c r="D436" s="117"/>
      <c r="E436" s="118"/>
      <c r="F436" s="118"/>
      <c r="G436" s="119"/>
      <c r="H436" s="120"/>
      <c r="I436" s="120"/>
      <c r="J436" s="121"/>
      <c r="K436" s="5"/>
      <c r="L436" s="133" t="str">
        <f t="shared" si="54"/>
        <v/>
      </c>
      <c r="M436" s="5"/>
      <c r="N436" s="23" t="str">
        <f>IF($L436="", "", COUNTIF($L$11:$L$2510, "&gt;"&amp;$L436)+1+COUNTIF($L$11:$L436, $L436)-1)</f>
        <v/>
      </c>
      <c r="O436" s="5"/>
      <c r="R436" s="23" t="str">
        <f t="shared" si="55"/>
        <v/>
      </c>
      <c r="T436" s="20" t="str">
        <f t="shared" si="56"/>
        <v/>
      </c>
      <c r="X436" s="23" t="str">
        <f t="shared" si="57"/>
        <v/>
      </c>
      <c r="Z436" s="59" t="str">
        <f t="shared" si="58"/>
        <v/>
      </c>
      <c r="AA436" s="60" t="str">
        <f>IF($B436="", "", IF(COUNTIF('Intro &amp; Setup'!$AY$23:$AY$38, $B436)&gt;0, "BH", TEXT($B436, "ddd")))</f>
        <v/>
      </c>
      <c r="AB436" s="61" t="str">
        <f t="shared" si="59"/>
        <v/>
      </c>
      <c r="AD436" s="23" t="str">
        <f t="shared" si="60"/>
        <v/>
      </c>
      <c r="AE436" s="23" t="str">
        <f t="shared" si="61"/>
        <v/>
      </c>
      <c r="AG436" s="23" t="str">
        <f t="shared" si="62"/>
        <v/>
      </c>
    </row>
    <row r="437" spans="1:33" x14ac:dyDescent="0.25">
      <c r="A437" s="5"/>
      <c r="B437" s="115"/>
      <c r="C437" s="116"/>
      <c r="D437" s="117"/>
      <c r="E437" s="118"/>
      <c r="F437" s="118"/>
      <c r="G437" s="119"/>
      <c r="H437" s="120"/>
      <c r="I437" s="120"/>
      <c r="J437" s="121"/>
      <c r="K437" s="5"/>
      <c r="L437" s="133" t="str">
        <f t="shared" si="54"/>
        <v/>
      </c>
      <c r="M437" s="5"/>
      <c r="N437" s="23" t="str">
        <f>IF($L437="", "", COUNTIF($L$11:$L$2510, "&gt;"&amp;$L437)+1+COUNTIF($L$11:$L437, $L437)-1)</f>
        <v/>
      </c>
      <c r="O437" s="5"/>
      <c r="R437" s="23" t="str">
        <f t="shared" si="55"/>
        <v/>
      </c>
      <c r="T437" s="20" t="str">
        <f t="shared" si="56"/>
        <v/>
      </c>
      <c r="X437" s="23" t="str">
        <f t="shared" si="57"/>
        <v/>
      </c>
      <c r="Z437" s="59" t="str">
        <f t="shared" si="58"/>
        <v/>
      </c>
      <c r="AA437" s="60" t="str">
        <f>IF($B437="", "", IF(COUNTIF('Intro &amp; Setup'!$AY$23:$AY$38, $B437)&gt;0, "BH", TEXT($B437, "ddd")))</f>
        <v/>
      </c>
      <c r="AB437" s="61" t="str">
        <f t="shared" si="59"/>
        <v/>
      </c>
      <c r="AD437" s="23" t="str">
        <f t="shared" si="60"/>
        <v/>
      </c>
      <c r="AE437" s="23" t="str">
        <f t="shared" si="61"/>
        <v/>
      </c>
      <c r="AG437" s="23" t="str">
        <f t="shared" si="62"/>
        <v/>
      </c>
    </row>
    <row r="438" spans="1:33" x14ac:dyDescent="0.25">
      <c r="A438" s="5"/>
      <c r="B438" s="115"/>
      <c r="C438" s="116"/>
      <c r="D438" s="117"/>
      <c r="E438" s="118"/>
      <c r="F438" s="118"/>
      <c r="G438" s="119"/>
      <c r="H438" s="120"/>
      <c r="I438" s="120"/>
      <c r="J438" s="121"/>
      <c r="K438" s="5"/>
      <c r="L438" s="133" t="str">
        <f t="shared" si="54"/>
        <v/>
      </c>
      <c r="M438" s="5"/>
      <c r="N438" s="23" t="str">
        <f>IF($L438="", "", COUNTIF($L$11:$L$2510, "&gt;"&amp;$L438)+1+COUNTIF($L$11:$L438, $L438)-1)</f>
        <v/>
      </c>
      <c r="O438" s="5"/>
      <c r="R438" s="23" t="str">
        <f t="shared" si="55"/>
        <v/>
      </c>
      <c r="T438" s="20" t="str">
        <f t="shared" si="56"/>
        <v/>
      </c>
      <c r="X438" s="23" t="str">
        <f t="shared" si="57"/>
        <v/>
      </c>
      <c r="Z438" s="59" t="str">
        <f t="shared" si="58"/>
        <v/>
      </c>
      <c r="AA438" s="60" t="str">
        <f>IF($B438="", "", IF(COUNTIF('Intro &amp; Setup'!$AY$23:$AY$38, $B438)&gt;0, "BH", TEXT($B438, "ddd")))</f>
        <v/>
      </c>
      <c r="AB438" s="61" t="str">
        <f t="shared" si="59"/>
        <v/>
      </c>
      <c r="AD438" s="23" t="str">
        <f t="shared" si="60"/>
        <v/>
      </c>
      <c r="AE438" s="23" t="str">
        <f t="shared" si="61"/>
        <v/>
      </c>
      <c r="AG438" s="23" t="str">
        <f t="shared" si="62"/>
        <v/>
      </c>
    </row>
    <row r="439" spans="1:33" x14ac:dyDescent="0.25">
      <c r="A439" s="5"/>
      <c r="B439" s="115"/>
      <c r="C439" s="116"/>
      <c r="D439" s="117"/>
      <c r="E439" s="118"/>
      <c r="F439" s="118"/>
      <c r="G439" s="119"/>
      <c r="H439" s="120"/>
      <c r="I439" s="120"/>
      <c r="J439" s="121"/>
      <c r="K439" s="5"/>
      <c r="L439" s="133" t="str">
        <f t="shared" si="54"/>
        <v/>
      </c>
      <c r="M439" s="5"/>
      <c r="N439" s="23" t="str">
        <f>IF($L439="", "", COUNTIF($L$11:$L$2510, "&gt;"&amp;$L439)+1+COUNTIF($L$11:$L439, $L439)-1)</f>
        <v/>
      </c>
      <c r="O439" s="5"/>
      <c r="R439" s="23" t="str">
        <f t="shared" si="55"/>
        <v/>
      </c>
      <c r="T439" s="20" t="str">
        <f t="shared" si="56"/>
        <v/>
      </c>
      <c r="X439" s="23" t="str">
        <f t="shared" si="57"/>
        <v/>
      </c>
      <c r="Z439" s="59" t="str">
        <f t="shared" si="58"/>
        <v/>
      </c>
      <c r="AA439" s="60" t="str">
        <f>IF($B439="", "", IF(COUNTIF('Intro &amp; Setup'!$AY$23:$AY$38, $B439)&gt;0, "BH", TEXT($B439, "ddd")))</f>
        <v/>
      </c>
      <c r="AB439" s="61" t="str">
        <f t="shared" si="59"/>
        <v/>
      </c>
      <c r="AD439" s="23" t="str">
        <f t="shared" si="60"/>
        <v/>
      </c>
      <c r="AE439" s="23" t="str">
        <f t="shared" si="61"/>
        <v/>
      </c>
      <c r="AG439" s="23" t="str">
        <f t="shared" si="62"/>
        <v/>
      </c>
    </row>
    <row r="440" spans="1:33" x14ac:dyDescent="0.25">
      <c r="A440" s="5"/>
      <c r="B440" s="115"/>
      <c r="C440" s="116"/>
      <c r="D440" s="117"/>
      <c r="E440" s="118"/>
      <c r="F440" s="118"/>
      <c r="G440" s="119"/>
      <c r="H440" s="120"/>
      <c r="I440" s="120"/>
      <c r="J440" s="121"/>
      <c r="K440" s="5"/>
      <c r="L440" s="133" t="str">
        <f t="shared" si="54"/>
        <v/>
      </c>
      <c r="M440" s="5"/>
      <c r="N440" s="23" t="str">
        <f>IF($L440="", "", COUNTIF($L$11:$L$2510, "&gt;"&amp;$L440)+1+COUNTIF($L$11:$L440, $L440)-1)</f>
        <v/>
      </c>
      <c r="O440" s="5"/>
      <c r="R440" s="23" t="str">
        <f t="shared" si="55"/>
        <v/>
      </c>
      <c r="T440" s="20" t="str">
        <f t="shared" si="56"/>
        <v/>
      </c>
      <c r="X440" s="23" t="str">
        <f t="shared" si="57"/>
        <v/>
      </c>
      <c r="Z440" s="59" t="str">
        <f t="shared" si="58"/>
        <v/>
      </c>
      <c r="AA440" s="60" t="str">
        <f>IF($B440="", "", IF(COUNTIF('Intro &amp; Setup'!$AY$23:$AY$38, $B440)&gt;0, "BH", TEXT($B440, "ddd")))</f>
        <v/>
      </c>
      <c r="AB440" s="61" t="str">
        <f t="shared" si="59"/>
        <v/>
      </c>
      <c r="AD440" s="23" t="str">
        <f t="shared" si="60"/>
        <v/>
      </c>
      <c r="AE440" s="23" t="str">
        <f t="shared" si="61"/>
        <v/>
      </c>
      <c r="AG440" s="23" t="str">
        <f t="shared" si="62"/>
        <v/>
      </c>
    </row>
    <row r="441" spans="1:33" x14ac:dyDescent="0.25">
      <c r="A441" s="5"/>
      <c r="B441" s="115"/>
      <c r="C441" s="116"/>
      <c r="D441" s="117"/>
      <c r="E441" s="118"/>
      <c r="F441" s="118"/>
      <c r="G441" s="119"/>
      <c r="H441" s="120"/>
      <c r="I441" s="120"/>
      <c r="J441" s="121"/>
      <c r="K441" s="5"/>
      <c r="L441" s="133" t="str">
        <f t="shared" si="54"/>
        <v/>
      </c>
      <c r="M441" s="5"/>
      <c r="N441" s="23" t="str">
        <f>IF($L441="", "", COUNTIF($L$11:$L$2510, "&gt;"&amp;$L441)+1+COUNTIF($L$11:$L441, $L441)-1)</f>
        <v/>
      </c>
      <c r="O441" s="5"/>
      <c r="R441" s="23" t="str">
        <f t="shared" si="55"/>
        <v/>
      </c>
      <c r="T441" s="20" t="str">
        <f t="shared" si="56"/>
        <v/>
      </c>
      <c r="X441" s="23" t="str">
        <f t="shared" si="57"/>
        <v/>
      </c>
      <c r="Z441" s="59" t="str">
        <f t="shared" si="58"/>
        <v/>
      </c>
      <c r="AA441" s="60" t="str">
        <f>IF($B441="", "", IF(COUNTIF('Intro &amp; Setup'!$AY$23:$AY$38, $B441)&gt;0, "BH", TEXT($B441, "ddd")))</f>
        <v/>
      </c>
      <c r="AB441" s="61" t="str">
        <f t="shared" si="59"/>
        <v/>
      </c>
      <c r="AD441" s="23" t="str">
        <f t="shared" si="60"/>
        <v/>
      </c>
      <c r="AE441" s="23" t="str">
        <f t="shared" si="61"/>
        <v/>
      </c>
      <c r="AG441" s="23" t="str">
        <f t="shared" si="62"/>
        <v/>
      </c>
    </row>
    <row r="442" spans="1:33" x14ac:dyDescent="0.25">
      <c r="A442" s="5"/>
      <c r="B442" s="115"/>
      <c r="C442" s="116"/>
      <c r="D442" s="117"/>
      <c r="E442" s="118"/>
      <c r="F442" s="118"/>
      <c r="G442" s="119"/>
      <c r="H442" s="120"/>
      <c r="I442" s="120"/>
      <c r="J442" s="121"/>
      <c r="K442" s="5"/>
      <c r="L442" s="133" t="str">
        <f t="shared" si="54"/>
        <v/>
      </c>
      <c r="M442" s="5"/>
      <c r="N442" s="23" t="str">
        <f>IF($L442="", "", COUNTIF($L$11:$L$2510, "&gt;"&amp;$L442)+1+COUNTIF($L$11:$L442, $L442)-1)</f>
        <v/>
      </c>
      <c r="O442" s="5"/>
      <c r="R442" s="23" t="str">
        <f t="shared" si="55"/>
        <v/>
      </c>
      <c r="T442" s="20" t="str">
        <f t="shared" si="56"/>
        <v/>
      </c>
      <c r="X442" s="23" t="str">
        <f t="shared" si="57"/>
        <v/>
      </c>
      <c r="Z442" s="59" t="str">
        <f t="shared" si="58"/>
        <v/>
      </c>
      <c r="AA442" s="60" t="str">
        <f>IF($B442="", "", IF(COUNTIF('Intro &amp; Setup'!$AY$23:$AY$38, $B442)&gt;0, "BH", TEXT($B442, "ddd")))</f>
        <v/>
      </c>
      <c r="AB442" s="61" t="str">
        <f t="shared" si="59"/>
        <v/>
      </c>
      <c r="AD442" s="23" t="str">
        <f t="shared" si="60"/>
        <v/>
      </c>
      <c r="AE442" s="23" t="str">
        <f t="shared" si="61"/>
        <v/>
      </c>
      <c r="AG442" s="23" t="str">
        <f t="shared" si="62"/>
        <v/>
      </c>
    </row>
    <row r="443" spans="1:33" x14ac:dyDescent="0.25">
      <c r="A443" s="5"/>
      <c r="B443" s="115"/>
      <c r="C443" s="116"/>
      <c r="D443" s="117"/>
      <c r="E443" s="118"/>
      <c r="F443" s="118"/>
      <c r="G443" s="119"/>
      <c r="H443" s="120"/>
      <c r="I443" s="120"/>
      <c r="J443" s="121"/>
      <c r="K443" s="5"/>
      <c r="L443" s="133" t="str">
        <f t="shared" si="54"/>
        <v/>
      </c>
      <c r="M443" s="5"/>
      <c r="N443" s="23" t="str">
        <f>IF($L443="", "", COUNTIF($L$11:$L$2510, "&gt;"&amp;$L443)+1+COUNTIF($L$11:$L443, $L443)-1)</f>
        <v/>
      </c>
      <c r="O443" s="5"/>
      <c r="R443" s="23" t="str">
        <f t="shared" si="55"/>
        <v/>
      </c>
      <c r="T443" s="20" t="str">
        <f t="shared" si="56"/>
        <v/>
      </c>
      <c r="X443" s="23" t="str">
        <f t="shared" si="57"/>
        <v/>
      </c>
      <c r="Z443" s="59" t="str">
        <f t="shared" si="58"/>
        <v/>
      </c>
      <c r="AA443" s="60" t="str">
        <f>IF($B443="", "", IF(COUNTIF('Intro &amp; Setup'!$AY$23:$AY$38, $B443)&gt;0, "BH", TEXT($B443, "ddd")))</f>
        <v/>
      </c>
      <c r="AB443" s="61" t="str">
        <f t="shared" si="59"/>
        <v/>
      </c>
      <c r="AD443" s="23" t="str">
        <f t="shared" si="60"/>
        <v/>
      </c>
      <c r="AE443" s="23" t="str">
        <f t="shared" si="61"/>
        <v/>
      </c>
      <c r="AG443" s="23" t="str">
        <f t="shared" si="62"/>
        <v/>
      </c>
    </row>
    <row r="444" spans="1:33" x14ac:dyDescent="0.25">
      <c r="A444" s="5"/>
      <c r="B444" s="115"/>
      <c r="C444" s="116"/>
      <c r="D444" s="117"/>
      <c r="E444" s="118"/>
      <c r="F444" s="118"/>
      <c r="G444" s="119"/>
      <c r="H444" s="120"/>
      <c r="I444" s="120"/>
      <c r="J444" s="121"/>
      <c r="K444" s="5"/>
      <c r="L444" s="133" t="str">
        <f t="shared" si="54"/>
        <v/>
      </c>
      <c r="M444" s="5"/>
      <c r="N444" s="23" t="str">
        <f>IF($L444="", "", COUNTIF($L$11:$L$2510, "&gt;"&amp;$L444)+1+COUNTIF($L$11:$L444, $L444)-1)</f>
        <v/>
      </c>
      <c r="O444" s="5"/>
      <c r="R444" s="23" t="str">
        <f t="shared" si="55"/>
        <v/>
      </c>
      <c r="T444" s="20" t="str">
        <f t="shared" si="56"/>
        <v/>
      </c>
      <c r="X444" s="23" t="str">
        <f t="shared" si="57"/>
        <v/>
      </c>
      <c r="Z444" s="59" t="str">
        <f t="shared" si="58"/>
        <v/>
      </c>
      <c r="AA444" s="60" t="str">
        <f>IF($B444="", "", IF(COUNTIF('Intro &amp; Setup'!$AY$23:$AY$38, $B444)&gt;0, "BH", TEXT($B444, "ddd")))</f>
        <v/>
      </c>
      <c r="AB444" s="61" t="str">
        <f t="shared" si="59"/>
        <v/>
      </c>
      <c r="AD444" s="23" t="str">
        <f t="shared" si="60"/>
        <v/>
      </c>
      <c r="AE444" s="23" t="str">
        <f t="shared" si="61"/>
        <v/>
      </c>
      <c r="AG444" s="23" t="str">
        <f t="shared" si="62"/>
        <v/>
      </c>
    </row>
    <row r="445" spans="1:33" x14ac:dyDescent="0.25">
      <c r="A445" s="5"/>
      <c r="B445" s="115"/>
      <c r="C445" s="116"/>
      <c r="D445" s="117"/>
      <c r="E445" s="118"/>
      <c r="F445" s="118"/>
      <c r="G445" s="119"/>
      <c r="H445" s="120"/>
      <c r="I445" s="120"/>
      <c r="J445" s="121"/>
      <c r="K445" s="5"/>
      <c r="L445" s="133" t="str">
        <f t="shared" si="54"/>
        <v/>
      </c>
      <c r="M445" s="5"/>
      <c r="N445" s="23" t="str">
        <f>IF($L445="", "", COUNTIF($L$11:$L$2510, "&gt;"&amp;$L445)+1+COUNTIF($L$11:$L445, $L445)-1)</f>
        <v/>
      </c>
      <c r="O445" s="5"/>
      <c r="R445" s="23" t="str">
        <f t="shared" si="55"/>
        <v/>
      </c>
      <c r="T445" s="20" t="str">
        <f t="shared" si="56"/>
        <v/>
      </c>
      <c r="X445" s="23" t="str">
        <f t="shared" si="57"/>
        <v/>
      </c>
      <c r="Z445" s="59" t="str">
        <f t="shared" si="58"/>
        <v/>
      </c>
      <c r="AA445" s="60" t="str">
        <f>IF($B445="", "", IF(COUNTIF('Intro &amp; Setup'!$AY$23:$AY$38, $B445)&gt;0, "BH", TEXT($B445, "ddd")))</f>
        <v/>
      </c>
      <c r="AB445" s="61" t="str">
        <f t="shared" si="59"/>
        <v/>
      </c>
      <c r="AD445" s="23" t="str">
        <f t="shared" si="60"/>
        <v/>
      </c>
      <c r="AE445" s="23" t="str">
        <f t="shared" si="61"/>
        <v/>
      </c>
      <c r="AG445" s="23" t="str">
        <f t="shared" si="62"/>
        <v/>
      </c>
    </row>
    <row r="446" spans="1:33" x14ac:dyDescent="0.25">
      <c r="A446" s="5"/>
      <c r="B446" s="115"/>
      <c r="C446" s="116"/>
      <c r="D446" s="117"/>
      <c r="E446" s="118"/>
      <c r="F446" s="118"/>
      <c r="G446" s="119"/>
      <c r="H446" s="120"/>
      <c r="I446" s="120"/>
      <c r="J446" s="121"/>
      <c r="K446" s="5"/>
      <c r="L446" s="133" t="str">
        <f t="shared" si="54"/>
        <v/>
      </c>
      <c r="M446" s="5"/>
      <c r="N446" s="23" t="str">
        <f>IF($L446="", "", COUNTIF($L$11:$L$2510, "&gt;"&amp;$L446)+1+COUNTIF($L$11:$L446, $L446)-1)</f>
        <v/>
      </c>
      <c r="O446" s="5"/>
      <c r="R446" s="23" t="str">
        <f t="shared" si="55"/>
        <v/>
      </c>
      <c r="T446" s="20" t="str">
        <f t="shared" si="56"/>
        <v/>
      </c>
      <c r="X446" s="23" t="str">
        <f t="shared" si="57"/>
        <v/>
      </c>
      <c r="Z446" s="59" t="str">
        <f t="shared" si="58"/>
        <v/>
      </c>
      <c r="AA446" s="60" t="str">
        <f>IF($B446="", "", IF(COUNTIF('Intro &amp; Setup'!$AY$23:$AY$38, $B446)&gt;0, "BH", TEXT($B446, "ddd")))</f>
        <v/>
      </c>
      <c r="AB446" s="61" t="str">
        <f t="shared" si="59"/>
        <v/>
      </c>
      <c r="AD446" s="23" t="str">
        <f t="shared" si="60"/>
        <v/>
      </c>
      <c r="AE446" s="23" t="str">
        <f t="shared" si="61"/>
        <v/>
      </c>
      <c r="AG446" s="23" t="str">
        <f t="shared" si="62"/>
        <v/>
      </c>
    </row>
    <row r="447" spans="1:33" x14ac:dyDescent="0.25">
      <c r="A447" s="5"/>
      <c r="B447" s="115"/>
      <c r="C447" s="116"/>
      <c r="D447" s="117"/>
      <c r="E447" s="118"/>
      <c r="F447" s="118"/>
      <c r="G447" s="119"/>
      <c r="H447" s="120"/>
      <c r="I447" s="120"/>
      <c r="J447" s="121"/>
      <c r="K447" s="5"/>
      <c r="L447" s="133" t="str">
        <f t="shared" si="54"/>
        <v/>
      </c>
      <c r="M447" s="5"/>
      <c r="N447" s="23" t="str">
        <f>IF($L447="", "", COUNTIF($L$11:$L$2510, "&gt;"&amp;$L447)+1+COUNTIF($L$11:$L447, $L447)-1)</f>
        <v/>
      </c>
      <c r="O447" s="5"/>
      <c r="R447" s="23" t="str">
        <f t="shared" si="55"/>
        <v/>
      </c>
      <c r="T447" s="20" t="str">
        <f t="shared" si="56"/>
        <v/>
      </c>
      <c r="X447" s="23" t="str">
        <f t="shared" si="57"/>
        <v/>
      </c>
      <c r="Z447" s="59" t="str">
        <f t="shared" si="58"/>
        <v/>
      </c>
      <c r="AA447" s="60" t="str">
        <f>IF($B447="", "", IF(COUNTIF('Intro &amp; Setup'!$AY$23:$AY$38, $B447)&gt;0, "BH", TEXT($B447, "ddd")))</f>
        <v/>
      </c>
      <c r="AB447" s="61" t="str">
        <f t="shared" si="59"/>
        <v/>
      </c>
      <c r="AD447" s="23" t="str">
        <f t="shared" si="60"/>
        <v/>
      </c>
      <c r="AE447" s="23" t="str">
        <f t="shared" si="61"/>
        <v/>
      </c>
      <c r="AG447" s="23" t="str">
        <f t="shared" si="62"/>
        <v/>
      </c>
    </row>
    <row r="448" spans="1:33" x14ac:dyDescent="0.25">
      <c r="A448" s="5"/>
      <c r="B448" s="115"/>
      <c r="C448" s="116"/>
      <c r="D448" s="117"/>
      <c r="E448" s="118"/>
      <c r="F448" s="118"/>
      <c r="G448" s="119"/>
      <c r="H448" s="120"/>
      <c r="I448" s="120"/>
      <c r="J448" s="121"/>
      <c r="K448" s="5"/>
      <c r="L448" s="133" t="str">
        <f t="shared" si="54"/>
        <v/>
      </c>
      <c r="M448" s="5"/>
      <c r="N448" s="23" t="str">
        <f>IF($L448="", "", COUNTIF($L$11:$L$2510, "&gt;"&amp;$L448)+1+COUNTIF($L$11:$L448, $L448)-1)</f>
        <v/>
      </c>
      <c r="O448" s="5"/>
      <c r="R448" s="23" t="str">
        <f t="shared" si="55"/>
        <v/>
      </c>
      <c r="T448" s="20" t="str">
        <f t="shared" si="56"/>
        <v/>
      </c>
      <c r="X448" s="23" t="str">
        <f t="shared" si="57"/>
        <v/>
      </c>
      <c r="Z448" s="59" t="str">
        <f t="shared" si="58"/>
        <v/>
      </c>
      <c r="AA448" s="60" t="str">
        <f>IF($B448="", "", IF(COUNTIF('Intro &amp; Setup'!$AY$23:$AY$38, $B448)&gt;0, "BH", TEXT($B448, "ddd")))</f>
        <v/>
      </c>
      <c r="AB448" s="61" t="str">
        <f t="shared" si="59"/>
        <v/>
      </c>
      <c r="AD448" s="23" t="str">
        <f t="shared" si="60"/>
        <v/>
      </c>
      <c r="AE448" s="23" t="str">
        <f t="shared" si="61"/>
        <v/>
      </c>
      <c r="AG448" s="23" t="str">
        <f t="shared" si="62"/>
        <v/>
      </c>
    </row>
    <row r="449" spans="1:33" x14ac:dyDescent="0.25">
      <c r="A449" s="5"/>
      <c r="B449" s="115"/>
      <c r="C449" s="116"/>
      <c r="D449" s="117"/>
      <c r="E449" s="118"/>
      <c r="F449" s="118"/>
      <c r="G449" s="119"/>
      <c r="H449" s="120"/>
      <c r="I449" s="120"/>
      <c r="J449" s="121"/>
      <c r="K449" s="5"/>
      <c r="L449" s="133" t="str">
        <f t="shared" si="54"/>
        <v/>
      </c>
      <c r="M449" s="5"/>
      <c r="N449" s="23" t="str">
        <f>IF($L449="", "", COUNTIF($L$11:$L$2510, "&gt;"&amp;$L449)+1+COUNTIF($L$11:$L449, $L449)-1)</f>
        <v/>
      </c>
      <c r="O449" s="5"/>
      <c r="R449" s="23" t="str">
        <f t="shared" si="55"/>
        <v/>
      </c>
      <c r="T449" s="20" t="str">
        <f t="shared" si="56"/>
        <v/>
      </c>
      <c r="X449" s="23" t="str">
        <f t="shared" si="57"/>
        <v/>
      </c>
      <c r="Z449" s="59" t="str">
        <f t="shared" si="58"/>
        <v/>
      </c>
      <c r="AA449" s="60" t="str">
        <f>IF($B449="", "", IF(COUNTIF('Intro &amp; Setup'!$AY$23:$AY$38, $B449)&gt;0, "BH", TEXT($B449, "ddd")))</f>
        <v/>
      </c>
      <c r="AB449" s="61" t="str">
        <f t="shared" si="59"/>
        <v/>
      </c>
      <c r="AD449" s="23" t="str">
        <f t="shared" si="60"/>
        <v/>
      </c>
      <c r="AE449" s="23" t="str">
        <f t="shared" si="61"/>
        <v/>
      </c>
      <c r="AG449" s="23" t="str">
        <f t="shared" si="62"/>
        <v/>
      </c>
    </row>
    <row r="450" spans="1:33" x14ac:dyDescent="0.25">
      <c r="A450" s="5"/>
      <c r="B450" s="115"/>
      <c r="C450" s="116"/>
      <c r="D450" s="117"/>
      <c r="E450" s="118"/>
      <c r="F450" s="118"/>
      <c r="G450" s="119"/>
      <c r="H450" s="120"/>
      <c r="I450" s="120"/>
      <c r="J450" s="121"/>
      <c r="K450" s="5"/>
      <c r="L450" s="133" t="str">
        <f t="shared" si="54"/>
        <v/>
      </c>
      <c r="M450" s="5"/>
      <c r="N450" s="23" t="str">
        <f>IF($L450="", "", COUNTIF($L$11:$L$2510, "&gt;"&amp;$L450)+1+COUNTIF($L$11:$L450, $L450)-1)</f>
        <v/>
      </c>
      <c r="O450" s="5"/>
      <c r="R450" s="23" t="str">
        <f t="shared" si="55"/>
        <v/>
      </c>
      <c r="T450" s="20" t="str">
        <f t="shared" si="56"/>
        <v/>
      </c>
      <c r="X450" s="23" t="str">
        <f t="shared" si="57"/>
        <v/>
      </c>
      <c r="Z450" s="59" t="str">
        <f t="shared" si="58"/>
        <v/>
      </c>
      <c r="AA450" s="60" t="str">
        <f>IF($B450="", "", IF(COUNTIF('Intro &amp; Setup'!$AY$23:$AY$38, $B450)&gt;0, "BH", TEXT($B450, "ddd")))</f>
        <v/>
      </c>
      <c r="AB450" s="61" t="str">
        <f t="shared" si="59"/>
        <v/>
      </c>
      <c r="AD450" s="23" t="str">
        <f t="shared" si="60"/>
        <v/>
      </c>
      <c r="AE450" s="23" t="str">
        <f t="shared" si="61"/>
        <v/>
      </c>
      <c r="AG450" s="23" t="str">
        <f t="shared" si="62"/>
        <v/>
      </c>
    </row>
    <row r="451" spans="1:33" x14ac:dyDescent="0.25">
      <c r="A451" s="5"/>
      <c r="B451" s="115"/>
      <c r="C451" s="116"/>
      <c r="D451" s="117"/>
      <c r="E451" s="118"/>
      <c r="F451" s="118"/>
      <c r="G451" s="119"/>
      <c r="H451" s="120"/>
      <c r="I451" s="120"/>
      <c r="J451" s="121"/>
      <c r="K451" s="5"/>
      <c r="L451" s="133" t="str">
        <f t="shared" si="54"/>
        <v/>
      </c>
      <c r="M451" s="5"/>
      <c r="N451" s="23" t="str">
        <f>IF($L451="", "", COUNTIF($L$11:$L$2510, "&gt;"&amp;$L451)+1+COUNTIF($L$11:$L451, $L451)-1)</f>
        <v/>
      </c>
      <c r="O451" s="5"/>
      <c r="R451" s="23" t="str">
        <f t="shared" si="55"/>
        <v/>
      </c>
      <c r="T451" s="20" t="str">
        <f t="shared" si="56"/>
        <v/>
      </c>
      <c r="X451" s="23" t="str">
        <f t="shared" si="57"/>
        <v/>
      </c>
      <c r="Z451" s="59" t="str">
        <f t="shared" si="58"/>
        <v/>
      </c>
      <c r="AA451" s="60" t="str">
        <f>IF($B451="", "", IF(COUNTIF('Intro &amp; Setup'!$AY$23:$AY$38, $B451)&gt;0, "BH", TEXT($B451, "ddd")))</f>
        <v/>
      </c>
      <c r="AB451" s="61" t="str">
        <f t="shared" si="59"/>
        <v/>
      </c>
      <c r="AD451" s="23" t="str">
        <f t="shared" si="60"/>
        <v/>
      </c>
      <c r="AE451" s="23" t="str">
        <f t="shared" si="61"/>
        <v/>
      </c>
      <c r="AG451" s="23" t="str">
        <f t="shared" si="62"/>
        <v/>
      </c>
    </row>
    <row r="452" spans="1:33" x14ac:dyDescent="0.25">
      <c r="A452" s="5"/>
      <c r="B452" s="115"/>
      <c r="C452" s="116"/>
      <c r="D452" s="117"/>
      <c r="E452" s="118"/>
      <c r="F452" s="118"/>
      <c r="G452" s="119"/>
      <c r="H452" s="120"/>
      <c r="I452" s="120"/>
      <c r="J452" s="121"/>
      <c r="K452" s="5"/>
      <c r="L452" s="133" t="str">
        <f t="shared" si="54"/>
        <v/>
      </c>
      <c r="M452" s="5"/>
      <c r="N452" s="23" t="str">
        <f>IF($L452="", "", COUNTIF($L$11:$L$2510, "&gt;"&amp;$L452)+1+COUNTIF($L$11:$L452, $L452)-1)</f>
        <v/>
      </c>
      <c r="O452" s="5"/>
      <c r="R452" s="23" t="str">
        <f t="shared" si="55"/>
        <v/>
      </c>
      <c r="T452" s="20" t="str">
        <f t="shared" si="56"/>
        <v/>
      </c>
      <c r="X452" s="23" t="str">
        <f t="shared" si="57"/>
        <v/>
      </c>
      <c r="Z452" s="59" t="str">
        <f t="shared" si="58"/>
        <v/>
      </c>
      <c r="AA452" s="60" t="str">
        <f>IF($B452="", "", IF(COUNTIF('Intro &amp; Setup'!$AY$23:$AY$38, $B452)&gt;0, "BH", TEXT($B452, "ddd")))</f>
        <v/>
      </c>
      <c r="AB452" s="61" t="str">
        <f t="shared" si="59"/>
        <v/>
      </c>
      <c r="AD452" s="23" t="str">
        <f t="shared" si="60"/>
        <v/>
      </c>
      <c r="AE452" s="23" t="str">
        <f t="shared" si="61"/>
        <v/>
      </c>
      <c r="AG452" s="23" t="str">
        <f t="shared" si="62"/>
        <v/>
      </c>
    </row>
    <row r="453" spans="1:33" x14ac:dyDescent="0.25">
      <c r="A453" s="5"/>
      <c r="B453" s="115"/>
      <c r="C453" s="116"/>
      <c r="D453" s="117"/>
      <c r="E453" s="118"/>
      <c r="F453" s="118"/>
      <c r="G453" s="119"/>
      <c r="H453" s="120"/>
      <c r="I453" s="120"/>
      <c r="J453" s="121"/>
      <c r="K453" s="5"/>
      <c r="L453" s="133" t="str">
        <f t="shared" si="54"/>
        <v/>
      </c>
      <c r="M453" s="5"/>
      <c r="N453" s="23" t="str">
        <f>IF($L453="", "", COUNTIF($L$11:$L$2510, "&gt;"&amp;$L453)+1+COUNTIF($L$11:$L453, $L453)-1)</f>
        <v/>
      </c>
      <c r="O453" s="5"/>
      <c r="R453" s="23" t="str">
        <f t="shared" si="55"/>
        <v/>
      </c>
      <c r="T453" s="20" t="str">
        <f t="shared" si="56"/>
        <v/>
      </c>
      <c r="X453" s="23" t="str">
        <f t="shared" si="57"/>
        <v/>
      </c>
      <c r="Z453" s="59" t="str">
        <f t="shared" si="58"/>
        <v/>
      </c>
      <c r="AA453" s="60" t="str">
        <f>IF($B453="", "", IF(COUNTIF('Intro &amp; Setup'!$AY$23:$AY$38, $B453)&gt;0, "BH", TEXT($B453, "ddd")))</f>
        <v/>
      </c>
      <c r="AB453" s="61" t="str">
        <f t="shared" si="59"/>
        <v/>
      </c>
      <c r="AD453" s="23" t="str">
        <f t="shared" si="60"/>
        <v/>
      </c>
      <c r="AE453" s="23" t="str">
        <f t="shared" si="61"/>
        <v/>
      </c>
      <c r="AG453" s="23" t="str">
        <f t="shared" si="62"/>
        <v/>
      </c>
    </row>
    <row r="454" spans="1:33" x14ac:dyDescent="0.25">
      <c r="A454" s="5"/>
      <c r="B454" s="115"/>
      <c r="C454" s="116"/>
      <c r="D454" s="117"/>
      <c r="E454" s="118"/>
      <c r="F454" s="118"/>
      <c r="G454" s="119"/>
      <c r="H454" s="120"/>
      <c r="I454" s="120"/>
      <c r="J454" s="121"/>
      <c r="K454" s="5"/>
      <c r="L454" s="133" t="str">
        <f t="shared" si="54"/>
        <v/>
      </c>
      <c r="M454" s="5"/>
      <c r="N454" s="23" t="str">
        <f>IF($L454="", "", COUNTIF($L$11:$L$2510, "&gt;"&amp;$L454)+1+COUNTIF($L$11:$L454, $L454)-1)</f>
        <v/>
      </c>
      <c r="O454" s="5"/>
      <c r="R454" s="23" t="str">
        <f t="shared" si="55"/>
        <v/>
      </c>
      <c r="T454" s="20" t="str">
        <f t="shared" si="56"/>
        <v/>
      </c>
      <c r="X454" s="23" t="str">
        <f t="shared" si="57"/>
        <v/>
      </c>
      <c r="Z454" s="59" t="str">
        <f t="shared" si="58"/>
        <v/>
      </c>
      <c r="AA454" s="60" t="str">
        <f>IF($B454="", "", IF(COUNTIF('Intro &amp; Setup'!$AY$23:$AY$38, $B454)&gt;0, "BH", TEXT($B454, "ddd")))</f>
        <v/>
      </c>
      <c r="AB454" s="61" t="str">
        <f t="shared" si="59"/>
        <v/>
      </c>
      <c r="AD454" s="23" t="str">
        <f t="shared" si="60"/>
        <v/>
      </c>
      <c r="AE454" s="23" t="str">
        <f t="shared" si="61"/>
        <v/>
      </c>
      <c r="AG454" s="23" t="str">
        <f t="shared" si="62"/>
        <v/>
      </c>
    </row>
    <row r="455" spans="1:33" x14ac:dyDescent="0.25">
      <c r="A455" s="5"/>
      <c r="B455" s="115"/>
      <c r="C455" s="116"/>
      <c r="D455" s="117"/>
      <c r="E455" s="118"/>
      <c r="F455" s="118"/>
      <c r="G455" s="119"/>
      <c r="H455" s="120"/>
      <c r="I455" s="120"/>
      <c r="J455" s="121"/>
      <c r="K455" s="5"/>
      <c r="L455" s="133" t="str">
        <f t="shared" si="54"/>
        <v/>
      </c>
      <c r="M455" s="5"/>
      <c r="N455" s="23" t="str">
        <f>IF($L455="", "", COUNTIF($L$11:$L$2510, "&gt;"&amp;$L455)+1+COUNTIF($L$11:$L455, $L455)-1)</f>
        <v/>
      </c>
      <c r="O455" s="5"/>
      <c r="R455" s="23" t="str">
        <f t="shared" si="55"/>
        <v/>
      </c>
      <c r="T455" s="20" t="str">
        <f t="shared" si="56"/>
        <v/>
      </c>
      <c r="X455" s="23" t="str">
        <f t="shared" si="57"/>
        <v/>
      </c>
      <c r="Z455" s="59" t="str">
        <f t="shared" si="58"/>
        <v/>
      </c>
      <c r="AA455" s="60" t="str">
        <f>IF($B455="", "", IF(COUNTIF('Intro &amp; Setup'!$AY$23:$AY$38, $B455)&gt;0, "BH", TEXT($B455, "ddd")))</f>
        <v/>
      </c>
      <c r="AB455" s="61" t="str">
        <f t="shared" si="59"/>
        <v/>
      </c>
      <c r="AD455" s="23" t="str">
        <f t="shared" si="60"/>
        <v/>
      </c>
      <c r="AE455" s="23" t="str">
        <f t="shared" si="61"/>
        <v/>
      </c>
      <c r="AG455" s="23" t="str">
        <f t="shared" si="62"/>
        <v/>
      </c>
    </row>
    <row r="456" spans="1:33" x14ac:dyDescent="0.25">
      <c r="A456" s="5"/>
      <c r="B456" s="115"/>
      <c r="C456" s="116"/>
      <c r="D456" s="117"/>
      <c r="E456" s="118"/>
      <c r="F456" s="118"/>
      <c r="G456" s="119"/>
      <c r="H456" s="120"/>
      <c r="I456" s="120"/>
      <c r="J456" s="121"/>
      <c r="K456" s="5"/>
      <c r="L456" s="133" t="str">
        <f t="shared" si="54"/>
        <v/>
      </c>
      <c r="M456" s="5"/>
      <c r="N456" s="23" t="str">
        <f>IF($L456="", "", COUNTIF($L$11:$L$2510, "&gt;"&amp;$L456)+1+COUNTIF($L$11:$L456, $L456)-1)</f>
        <v/>
      </c>
      <c r="O456" s="5"/>
      <c r="R456" s="23" t="str">
        <f t="shared" si="55"/>
        <v/>
      </c>
      <c r="T456" s="20" t="str">
        <f t="shared" si="56"/>
        <v/>
      </c>
      <c r="X456" s="23" t="str">
        <f t="shared" si="57"/>
        <v/>
      </c>
      <c r="Z456" s="59" t="str">
        <f t="shared" si="58"/>
        <v/>
      </c>
      <c r="AA456" s="60" t="str">
        <f>IF($B456="", "", IF(COUNTIF('Intro &amp; Setup'!$AY$23:$AY$38, $B456)&gt;0, "BH", TEXT($B456, "ddd")))</f>
        <v/>
      </c>
      <c r="AB456" s="61" t="str">
        <f t="shared" si="59"/>
        <v/>
      </c>
      <c r="AD456" s="23" t="str">
        <f t="shared" si="60"/>
        <v/>
      </c>
      <c r="AE456" s="23" t="str">
        <f t="shared" si="61"/>
        <v/>
      </c>
      <c r="AG456" s="23" t="str">
        <f t="shared" si="62"/>
        <v/>
      </c>
    </row>
    <row r="457" spans="1:33" x14ac:dyDescent="0.25">
      <c r="A457" s="5"/>
      <c r="B457" s="115"/>
      <c r="C457" s="116"/>
      <c r="D457" s="117"/>
      <c r="E457" s="118"/>
      <c r="F457" s="118"/>
      <c r="G457" s="119"/>
      <c r="H457" s="120"/>
      <c r="I457" s="120"/>
      <c r="J457" s="121"/>
      <c r="K457" s="5"/>
      <c r="L457" s="133" t="str">
        <f t="shared" si="54"/>
        <v/>
      </c>
      <c r="M457" s="5"/>
      <c r="N457" s="23" t="str">
        <f>IF($L457="", "", COUNTIF($L$11:$L$2510, "&gt;"&amp;$L457)+1+COUNTIF($L$11:$L457, $L457)-1)</f>
        <v/>
      </c>
      <c r="O457" s="5"/>
      <c r="R457" s="23" t="str">
        <f t="shared" si="55"/>
        <v/>
      </c>
      <c r="T457" s="20" t="str">
        <f t="shared" si="56"/>
        <v/>
      </c>
      <c r="X457" s="23" t="str">
        <f t="shared" si="57"/>
        <v/>
      </c>
      <c r="Z457" s="59" t="str">
        <f t="shared" si="58"/>
        <v/>
      </c>
      <c r="AA457" s="60" t="str">
        <f>IF($B457="", "", IF(COUNTIF('Intro &amp; Setup'!$AY$23:$AY$38, $B457)&gt;0, "BH", TEXT($B457, "ddd")))</f>
        <v/>
      </c>
      <c r="AB457" s="61" t="str">
        <f t="shared" si="59"/>
        <v/>
      </c>
      <c r="AD457" s="23" t="str">
        <f t="shared" si="60"/>
        <v/>
      </c>
      <c r="AE457" s="23" t="str">
        <f t="shared" si="61"/>
        <v/>
      </c>
      <c r="AG457" s="23" t="str">
        <f t="shared" si="62"/>
        <v/>
      </c>
    </row>
    <row r="458" spans="1:33" x14ac:dyDescent="0.25">
      <c r="A458" s="5"/>
      <c r="B458" s="115"/>
      <c r="C458" s="116"/>
      <c r="D458" s="117"/>
      <c r="E458" s="118"/>
      <c r="F458" s="118"/>
      <c r="G458" s="119"/>
      <c r="H458" s="120"/>
      <c r="I458" s="120"/>
      <c r="J458" s="121"/>
      <c r="K458" s="5"/>
      <c r="L458" s="133" t="str">
        <f t="shared" si="54"/>
        <v/>
      </c>
      <c r="M458" s="5"/>
      <c r="N458" s="23" t="str">
        <f>IF($L458="", "", COUNTIF($L$11:$L$2510, "&gt;"&amp;$L458)+1+COUNTIF($L$11:$L458, $L458)-1)</f>
        <v/>
      </c>
      <c r="O458" s="5"/>
      <c r="R458" s="23" t="str">
        <f t="shared" si="55"/>
        <v/>
      </c>
      <c r="T458" s="20" t="str">
        <f t="shared" si="56"/>
        <v/>
      </c>
      <c r="X458" s="23" t="str">
        <f t="shared" si="57"/>
        <v/>
      </c>
      <c r="Z458" s="59" t="str">
        <f t="shared" si="58"/>
        <v/>
      </c>
      <c r="AA458" s="60" t="str">
        <f>IF($B458="", "", IF(COUNTIF('Intro &amp; Setup'!$AY$23:$AY$38, $B458)&gt;0, "BH", TEXT($B458, "ddd")))</f>
        <v/>
      </c>
      <c r="AB458" s="61" t="str">
        <f t="shared" si="59"/>
        <v/>
      </c>
      <c r="AD458" s="23" t="str">
        <f t="shared" si="60"/>
        <v/>
      </c>
      <c r="AE458" s="23" t="str">
        <f t="shared" si="61"/>
        <v/>
      </c>
      <c r="AG458" s="23" t="str">
        <f t="shared" si="62"/>
        <v/>
      </c>
    </row>
    <row r="459" spans="1:33" x14ac:dyDescent="0.25">
      <c r="A459" s="5"/>
      <c r="B459" s="115"/>
      <c r="C459" s="116"/>
      <c r="D459" s="117"/>
      <c r="E459" s="118"/>
      <c r="F459" s="118"/>
      <c r="G459" s="119"/>
      <c r="H459" s="120"/>
      <c r="I459" s="120"/>
      <c r="J459" s="121"/>
      <c r="K459" s="5"/>
      <c r="L459" s="133" t="str">
        <f t="shared" si="54"/>
        <v/>
      </c>
      <c r="M459" s="5"/>
      <c r="N459" s="23" t="str">
        <f>IF($L459="", "", COUNTIF($L$11:$L$2510, "&gt;"&amp;$L459)+1+COUNTIF($L$11:$L459, $L459)-1)</f>
        <v/>
      </c>
      <c r="O459" s="5"/>
      <c r="R459" s="23" t="str">
        <f t="shared" si="55"/>
        <v/>
      </c>
      <c r="T459" s="20" t="str">
        <f t="shared" si="56"/>
        <v/>
      </c>
      <c r="X459" s="23" t="str">
        <f t="shared" si="57"/>
        <v/>
      </c>
      <c r="Z459" s="59" t="str">
        <f t="shared" si="58"/>
        <v/>
      </c>
      <c r="AA459" s="60" t="str">
        <f>IF($B459="", "", IF(COUNTIF('Intro &amp; Setup'!$AY$23:$AY$38, $B459)&gt;0, "BH", TEXT($B459, "ddd")))</f>
        <v/>
      </c>
      <c r="AB459" s="61" t="str">
        <f t="shared" si="59"/>
        <v/>
      </c>
      <c r="AD459" s="23" t="str">
        <f t="shared" si="60"/>
        <v/>
      </c>
      <c r="AE459" s="23" t="str">
        <f t="shared" si="61"/>
        <v/>
      </c>
      <c r="AG459" s="23" t="str">
        <f t="shared" si="62"/>
        <v/>
      </c>
    </row>
    <row r="460" spans="1:33" x14ac:dyDescent="0.25">
      <c r="A460" s="5"/>
      <c r="B460" s="115"/>
      <c r="C460" s="116"/>
      <c r="D460" s="117"/>
      <c r="E460" s="118"/>
      <c r="F460" s="118"/>
      <c r="G460" s="119"/>
      <c r="H460" s="120"/>
      <c r="I460" s="120"/>
      <c r="J460" s="121"/>
      <c r="K460" s="5"/>
      <c r="L460" s="133" t="str">
        <f t="shared" ref="L460:L523" si="63">IFERROR(($I460+$J460)/$H460, "")</f>
        <v/>
      </c>
      <c r="M460" s="5"/>
      <c r="N460" s="23" t="str">
        <f>IF($L460="", "", COUNTIF($L$11:$L$2510, "&gt;"&amp;$L460)+1+COUNTIF($L$11:$L460, $L460)-1)</f>
        <v/>
      </c>
      <c r="O460" s="5"/>
      <c r="R460" s="23" t="str">
        <f t="shared" ref="R460:R523" si="64">IF($T460="", "", IF(COUNTIF($T$11:$T$2510, $T460)&gt;1, "X", ""))</f>
        <v/>
      </c>
      <c r="T460" s="20" t="str">
        <f t="shared" ref="T460:T523" si="65">IF(AND($B460="", $C460="", $D460=""), "", CONCATENATE(TEXT($B460, "dd mmm yyyy"), " - ", TEXT($C460, "hh:mm"), " - ", $D460))</f>
        <v/>
      </c>
      <c r="X460" s="23" t="str">
        <f t="shared" ref="X460:X523" si="66">IF($E460="", "", IF(COUNTIF($V$11:$V$20, $E460)=0, "X", ""))</f>
        <v/>
      </c>
      <c r="Z460" s="59" t="str">
        <f t="shared" ref="Z460:Z523" si="67">IF($B460="", "", TEXT($B460, "mmm yyyy"))</f>
        <v/>
      </c>
      <c r="AA460" s="60" t="str">
        <f>IF($B460="", "", IF(COUNTIF('Intro &amp; Setup'!$AY$23:$AY$38, $B460)&gt;0, "BH", TEXT($B460, "ddd")))</f>
        <v/>
      </c>
      <c r="AB460" s="61" t="str">
        <f t="shared" ref="AB460:AB523" si="68">IF($C460="", "", REPLACE(TEXT($C460, "hh:mm"), 4, 2, "00"))</f>
        <v/>
      </c>
      <c r="AD460" s="23" t="str">
        <f t="shared" ref="AD460:AD523" si="69">IF(OR($AB460="", $E460=""), "", CONCATENATE($AB460, " - ", $E460))</f>
        <v/>
      </c>
      <c r="AE460" s="23" t="str">
        <f t="shared" ref="AE460:AE523" si="70">IF(OR($AA460="", $E460=""), "", CONCATENATE($AA460, " - ", $E460))</f>
        <v/>
      </c>
      <c r="AG460" s="23" t="str">
        <f t="shared" ref="AG460:AG523" si="71">IF($B460="", "", IF(OR($B460&lt;$Z$2, $B460&gt;$Z$3), "X", ""))</f>
        <v/>
      </c>
    </row>
    <row r="461" spans="1:33" x14ac:dyDescent="0.25">
      <c r="A461" s="5"/>
      <c r="B461" s="115"/>
      <c r="C461" s="116"/>
      <c r="D461" s="117"/>
      <c r="E461" s="118"/>
      <c r="F461" s="118"/>
      <c r="G461" s="119"/>
      <c r="H461" s="120"/>
      <c r="I461" s="120"/>
      <c r="J461" s="121"/>
      <c r="K461" s="5"/>
      <c r="L461" s="133" t="str">
        <f t="shared" si="63"/>
        <v/>
      </c>
      <c r="M461" s="5"/>
      <c r="N461" s="23" t="str">
        <f>IF($L461="", "", COUNTIF($L$11:$L$2510, "&gt;"&amp;$L461)+1+COUNTIF($L$11:$L461, $L461)-1)</f>
        <v/>
      </c>
      <c r="O461" s="5"/>
      <c r="R461" s="23" t="str">
        <f t="shared" si="64"/>
        <v/>
      </c>
      <c r="T461" s="20" t="str">
        <f t="shared" si="65"/>
        <v/>
      </c>
      <c r="X461" s="23" t="str">
        <f t="shared" si="66"/>
        <v/>
      </c>
      <c r="Z461" s="59" t="str">
        <f t="shared" si="67"/>
        <v/>
      </c>
      <c r="AA461" s="60" t="str">
        <f>IF($B461="", "", IF(COUNTIF('Intro &amp; Setup'!$AY$23:$AY$38, $B461)&gt;0, "BH", TEXT($B461, "ddd")))</f>
        <v/>
      </c>
      <c r="AB461" s="61" t="str">
        <f t="shared" si="68"/>
        <v/>
      </c>
      <c r="AD461" s="23" t="str">
        <f t="shared" si="69"/>
        <v/>
      </c>
      <c r="AE461" s="23" t="str">
        <f t="shared" si="70"/>
        <v/>
      </c>
      <c r="AG461" s="23" t="str">
        <f t="shared" si="71"/>
        <v/>
      </c>
    </row>
    <row r="462" spans="1:33" x14ac:dyDescent="0.25">
      <c r="A462" s="5"/>
      <c r="B462" s="115"/>
      <c r="C462" s="116"/>
      <c r="D462" s="117"/>
      <c r="E462" s="118"/>
      <c r="F462" s="118"/>
      <c r="G462" s="119"/>
      <c r="H462" s="120"/>
      <c r="I462" s="120"/>
      <c r="J462" s="121"/>
      <c r="K462" s="5"/>
      <c r="L462" s="133" t="str">
        <f t="shared" si="63"/>
        <v/>
      </c>
      <c r="M462" s="5"/>
      <c r="N462" s="23" t="str">
        <f>IF($L462="", "", COUNTIF($L$11:$L$2510, "&gt;"&amp;$L462)+1+COUNTIF($L$11:$L462, $L462)-1)</f>
        <v/>
      </c>
      <c r="O462" s="5"/>
      <c r="R462" s="23" t="str">
        <f t="shared" si="64"/>
        <v/>
      </c>
      <c r="T462" s="20" t="str">
        <f t="shared" si="65"/>
        <v/>
      </c>
      <c r="X462" s="23" t="str">
        <f t="shared" si="66"/>
        <v/>
      </c>
      <c r="Z462" s="59" t="str">
        <f t="shared" si="67"/>
        <v/>
      </c>
      <c r="AA462" s="60" t="str">
        <f>IF($B462="", "", IF(COUNTIF('Intro &amp; Setup'!$AY$23:$AY$38, $B462)&gt;0, "BH", TEXT($B462, "ddd")))</f>
        <v/>
      </c>
      <c r="AB462" s="61" t="str">
        <f t="shared" si="68"/>
        <v/>
      </c>
      <c r="AD462" s="23" t="str">
        <f t="shared" si="69"/>
        <v/>
      </c>
      <c r="AE462" s="23" t="str">
        <f t="shared" si="70"/>
        <v/>
      </c>
      <c r="AG462" s="23" t="str">
        <f t="shared" si="71"/>
        <v/>
      </c>
    </row>
    <row r="463" spans="1:33" x14ac:dyDescent="0.25">
      <c r="A463" s="5"/>
      <c r="B463" s="115"/>
      <c r="C463" s="116"/>
      <c r="D463" s="117"/>
      <c r="E463" s="118"/>
      <c r="F463" s="118"/>
      <c r="G463" s="119"/>
      <c r="H463" s="120"/>
      <c r="I463" s="120"/>
      <c r="J463" s="121"/>
      <c r="K463" s="5"/>
      <c r="L463" s="133" t="str">
        <f t="shared" si="63"/>
        <v/>
      </c>
      <c r="M463" s="5"/>
      <c r="N463" s="23" t="str">
        <f>IF($L463="", "", COUNTIF($L$11:$L$2510, "&gt;"&amp;$L463)+1+COUNTIF($L$11:$L463, $L463)-1)</f>
        <v/>
      </c>
      <c r="O463" s="5"/>
      <c r="R463" s="23" t="str">
        <f t="shared" si="64"/>
        <v/>
      </c>
      <c r="T463" s="20" t="str">
        <f t="shared" si="65"/>
        <v/>
      </c>
      <c r="X463" s="23" t="str">
        <f t="shared" si="66"/>
        <v/>
      </c>
      <c r="Z463" s="59" t="str">
        <f t="shared" si="67"/>
        <v/>
      </c>
      <c r="AA463" s="60" t="str">
        <f>IF($B463="", "", IF(COUNTIF('Intro &amp; Setup'!$AY$23:$AY$38, $B463)&gt;0, "BH", TEXT($B463, "ddd")))</f>
        <v/>
      </c>
      <c r="AB463" s="61" t="str">
        <f t="shared" si="68"/>
        <v/>
      </c>
      <c r="AD463" s="23" t="str">
        <f t="shared" si="69"/>
        <v/>
      </c>
      <c r="AE463" s="23" t="str">
        <f t="shared" si="70"/>
        <v/>
      </c>
      <c r="AG463" s="23" t="str">
        <f t="shared" si="71"/>
        <v/>
      </c>
    </row>
    <row r="464" spans="1:33" x14ac:dyDescent="0.25">
      <c r="A464" s="5"/>
      <c r="B464" s="115"/>
      <c r="C464" s="116"/>
      <c r="D464" s="117"/>
      <c r="E464" s="118"/>
      <c r="F464" s="118"/>
      <c r="G464" s="119"/>
      <c r="H464" s="120"/>
      <c r="I464" s="120"/>
      <c r="J464" s="121"/>
      <c r="K464" s="5"/>
      <c r="L464" s="133" t="str">
        <f t="shared" si="63"/>
        <v/>
      </c>
      <c r="M464" s="5"/>
      <c r="N464" s="23" t="str">
        <f>IF($L464="", "", COUNTIF($L$11:$L$2510, "&gt;"&amp;$L464)+1+COUNTIF($L$11:$L464, $L464)-1)</f>
        <v/>
      </c>
      <c r="O464" s="5"/>
      <c r="R464" s="23" t="str">
        <f t="shared" si="64"/>
        <v/>
      </c>
      <c r="T464" s="20" t="str">
        <f t="shared" si="65"/>
        <v/>
      </c>
      <c r="X464" s="23" t="str">
        <f t="shared" si="66"/>
        <v/>
      </c>
      <c r="Z464" s="59" t="str">
        <f t="shared" si="67"/>
        <v/>
      </c>
      <c r="AA464" s="60" t="str">
        <f>IF($B464="", "", IF(COUNTIF('Intro &amp; Setup'!$AY$23:$AY$38, $B464)&gt;0, "BH", TEXT($B464, "ddd")))</f>
        <v/>
      </c>
      <c r="AB464" s="61" t="str">
        <f t="shared" si="68"/>
        <v/>
      </c>
      <c r="AD464" s="23" t="str">
        <f t="shared" si="69"/>
        <v/>
      </c>
      <c r="AE464" s="23" t="str">
        <f t="shared" si="70"/>
        <v/>
      </c>
      <c r="AG464" s="23" t="str">
        <f t="shared" si="71"/>
        <v/>
      </c>
    </row>
    <row r="465" spans="1:33" x14ac:dyDescent="0.25">
      <c r="A465" s="5"/>
      <c r="B465" s="115"/>
      <c r="C465" s="116"/>
      <c r="D465" s="117"/>
      <c r="E465" s="118"/>
      <c r="F465" s="118"/>
      <c r="G465" s="119"/>
      <c r="H465" s="120"/>
      <c r="I465" s="120"/>
      <c r="J465" s="121"/>
      <c r="K465" s="5"/>
      <c r="L465" s="133" t="str">
        <f t="shared" si="63"/>
        <v/>
      </c>
      <c r="M465" s="5"/>
      <c r="N465" s="23" t="str">
        <f>IF($L465="", "", COUNTIF($L$11:$L$2510, "&gt;"&amp;$L465)+1+COUNTIF($L$11:$L465, $L465)-1)</f>
        <v/>
      </c>
      <c r="O465" s="5"/>
      <c r="R465" s="23" t="str">
        <f t="shared" si="64"/>
        <v/>
      </c>
      <c r="T465" s="20" t="str">
        <f t="shared" si="65"/>
        <v/>
      </c>
      <c r="X465" s="23" t="str">
        <f t="shared" si="66"/>
        <v/>
      </c>
      <c r="Z465" s="59" t="str">
        <f t="shared" si="67"/>
        <v/>
      </c>
      <c r="AA465" s="60" t="str">
        <f>IF($B465="", "", IF(COUNTIF('Intro &amp; Setup'!$AY$23:$AY$38, $B465)&gt;0, "BH", TEXT($B465, "ddd")))</f>
        <v/>
      </c>
      <c r="AB465" s="61" t="str">
        <f t="shared" si="68"/>
        <v/>
      </c>
      <c r="AD465" s="23" t="str">
        <f t="shared" si="69"/>
        <v/>
      </c>
      <c r="AE465" s="23" t="str">
        <f t="shared" si="70"/>
        <v/>
      </c>
      <c r="AG465" s="23" t="str">
        <f t="shared" si="71"/>
        <v/>
      </c>
    </row>
    <row r="466" spans="1:33" x14ac:dyDescent="0.25">
      <c r="A466" s="5"/>
      <c r="B466" s="115"/>
      <c r="C466" s="116"/>
      <c r="D466" s="117"/>
      <c r="E466" s="118"/>
      <c r="F466" s="118"/>
      <c r="G466" s="119"/>
      <c r="H466" s="120"/>
      <c r="I466" s="120"/>
      <c r="J466" s="121"/>
      <c r="K466" s="5"/>
      <c r="L466" s="133" t="str">
        <f t="shared" si="63"/>
        <v/>
      </c>
      <c r="M466" s="5"/>
      <c r="N466" s="23" t="str">
        <f>IF($L466="", "", COUNTIF($L$11:$L$2510, "&gt;"&amp;$L466)+1+COUNTIF($L$11:$L466, $L466)-1)</f>
        <v/>
      </c>
      <c r="O466" s="5"/>
      <c r="R466" s="23" t="str">
        <f t="shared" si="64"/>
        <v/>
      </c>
      <c r="T466" s="20" t="str">
        <f t="shared" si="65"/>
        <v/>
      </c>
      <c r="X466" s="23" t="str">
        <f t="shared" si="66"/>
        <v/>
      </c>
      <c r="Z466" s="59" t="str">
        <f t="shared" si="67"/>
        <v/>
      </c>
      <c r="AA466" s="60" t="str">
        <f>IF($B466="", "", IF(COUNTIF('Intro &amp; Setup'!$AY$23:$AY$38, $B466)&gt;0, "BH", TEXT($B466, "ddd")))</f>
        <v/>
      </c>
      <c r="AB466" s="61" t="str">
        <f t="shared" si="68"/>
        <v/>
      </c>
      <c r="AD466" s="23" t="str">
        <f t="shared" si="69"/>
        <v/>
      </c>
      <c r="AE466" s="23" t="str">
        <f t="shared" si="70"/>
        <v/>
      </c>
      <c r="AG466" s="23" t="str">
        <f t="shared" si="71"/>
        <v/>
      </c>
    </row>
    <row r="467" spans="1:33" x14ac:dyDescent="0.25">
      <c r="A467" s="5"/>
      <c r="B467" s="115"/>
      <c r="C467" s="116"/>
      <c r="D467" s="117"/>
      <c r="E467" s="118"/>
      <c r="F467" s="118"/>
      <c r="G467" s="119"/>
      <c r="H467" s="120"/>
      <c r="I467" s="120"/>
      <c r="J467" s="121"/>
      <c r="K467" s="5"/>
      <c r="L467" s="133" t="str">
        <f t="shared" si="63"/>
        <v/>
      </c>
      <c r="M467" s="5"/>
      <c r="N467" s="23" t="str">
        <f>IF($L467="", "", COUNTIF($L$11:$L$2510, "&gt;"&amp;$L467)+1+COUNTIF($L$11:$L467, $L467)-1)</f>
        <v/>
      </c>
      <c r="O467" s="5"/>
      <c r="R467" s="23" t="str">
        <f t="shared" si="64"/>
        <v/>
      </c>
      <c r="T467" s="20" t="str">
        <f t="shared" si="65"/>
        <v/>
      </c>
      <c r="X467" s="23" t="str">
        <f t="shared" si="66"/>
        <v/>
      </c>
      <c r="Z467" s="59" t="str">
        <f t="shared" si="67"/>
        <v/>
      </c>
      <c r="AA467" s="60" t="str">
        <f>IF($B467="", "", IF(COUNTIF('Intro &amp; Setup'!$AY$23:$AY$38, $B467)&gt;0, "BH", TEXT($B467, "ddd")))</f>
        <v/>
      </c>
      <c r="AB467" s="61" t="str">
        <f t="shared" si="68"/>
        <v/>
      </c>
      <c r="AD467" s="23" t="str">
        <f t="shared" si="69"/>
        <v/>
      </c>
      <c r="AE467" s="23" t="str">
        <f t="shared" si="70"/>
        <v/>
      </c>
      <c r="AG467" s="23" t="str">
        <f t="shared" si="71"/>
        <v/>
      </c>
    </row>
    <row r="468" spans="1:33" x14ac:dyDescent="0.25">
      <c r="A468" s="5"/>
      <c r="B468" s="115"/>
      <c r="C468" s="116"/>
      <c r="D468" s="117"/>
      <c r="E468" s="118"/>
      <c r="F468" s="118"/>
      <c r="G468" s="119"/>
      <c r="H468" s="120"/>
      <c r="I468" s="120"/>
      <c r="J468" s="121"/>
      <c r="K468" s="5"/>
      <c r="L468" s="133" t="str">
        <f t="shared" si="63"/>
        <v/>
      </c>
      <c r="M468" s="5"/>
      <c r="N468" s="23" t="str">
        <f>IF($L468="", "", COUNTIF($L$11:$L$2510, "&gt;"&amp;$L468)+1+COUNTIF($L$11:$L468, $L468)-1)</f>
        <v/>
      </c>
      <c r="O468" s="5"/>
      <c r="R468" s="23" t="str">
        <f t="shared" si="64"/>
        <v/>
      </c>
      <c r="T468" s="20" t="str">
        <f t="shared" si="65"/>
        <v/>
      </c>
      <c r="X468" s="23" t="str">
        <f t="shared" si="66"/>
        <v/>
      </c>
      <c r="Z468" s="59" t="str">
        <f t="shared" si="67"/>
        <v/>
      </c>
      <c r="AA468" s="60" t="str">
        <f>IF($B468="", "", IF(COUNTIF('Intro &amp; Setup'!$AY$23:$AY$38, $B468)&gt;0, "BH", TEXT($B468, "ddd")))</f>
        <v/>
      </c>
      <c r="AB468" s="61" t="str">
        <f t="shared" si="68"/>
        <v/>
      </c>
      <c r="AD468" s="23" t="str">
        <f t="shared" si="69"/>
        <v/>
      </c>
      <c r="AE468" s="23" t="str">
        <f t="shared" si="70"/>
        <v/>
      </c>
      <c r="AG468" s="23" t="str">
        <f t="shared" si="71"/>
        <v/>
      </c>
    </row>
    <row r="469" spans="1:33" x14ac:dyDescent="0.25">
      <c r="A469" s="5"/>
      <c r="B469" s="115"/>
      <c r="C469" s="116"/>
      <c r="D469" s="117"/>
      <c r="E469" s="118"/>
      <c r="F469" s="118"/>
      <c r="G469" s="119"/>
      <c r="H469" s="120"/>
      <c r="I469" s="120"/>
      <c r="J469" s="121"/>
      <c r="K469" s="5"/>
      <c r="L469" s="133" t="str">
        <f t="shared" si="63"/>
        <v/>
      </c>
      <c r="M469" s="5"/>
      <c r="N469" s="23" t="str">
        <f>IF($L469="", "", COUNTIF($L$11:$L$2510, "&gt;"&amp;$L469)+1+COUNTIF($L$11:$L469, $L469)-1)</f>
        <v/>
      </c>
      <c r="O469" s="5"/>
      <c r="R469" s="23" t="str">
        <f t="shared" si="64"/>
        <v/>
      </c>
      <c r="T469" s="20" t="str">
        <f t="shared" si="65"/>
        <v/>
      </c>
      <c r="X469" s="23" t="str">
        <f t="shared" si="66"/>
        <v/>
      </c>
      <c r="Z469" s="59" t="str">
        <f t="shared" si="67"/>
        <v/>
      </c>
      <c r="AA469" s="60" t="str">
        <f>IF($B469="", "", IF(COUNTIF('Intro &amp; Setup'!$AY$23:$AY$38, $B469)&gt;0, "BH", TEXT($B469, "ddd")))</f>
        <v/>
      </c>
      <c r="AB469" s="61" t="str">
        <f t="shared" si="68"/>
        <v/>
      </c>
      <c r="AD469" s="23" t="str">
        <f t="shared" si="69"/>
        <v/>
      </c>
      <c r="AE469" s="23" t="str">
        <f t="shared" si="70"/>
        <v/>
      </c>
      <c r="AG469" s="23" t="str">
        <f t="shared" si="71"/>
        <v/>
      </c>
    </row>
    <row r="470" spans="1:33" x14ac:dyDescent="0.25">
      <c r="A470" s="5"/>
      <c r="B470" s="115"/>
      <c r="C470" s="116"/>
      <c r="D470" s="117"/>
      <c r="E470" s="118"/>
      <c r="F470" s="118"/>
      <c r="G470" s="119"/>
      <c r="H470" s="120"/>
      <c r="I470" s="120"/>
      <c r="J470" s="121"/>
      <c r="K470" s="5"/>
      <c r="L470" s="133" t="str">
        <f t="shared" si="63"/>
        <v/>
      </c>
      <c r="M470" s="5"/>
      <c r="N470" s="23" t="str">
        <f>IF($L470="", "", COUNTIF($L$11:$L$2510, "&gt;"&amp;$L470)+1+COUNTIF($L$11:$L470, $L470)-1)</f>
        <v/>
      </c>
      <c r="O470" s="5"/>
      <c r="R470" s="23" t="str">
        <f t="shared" si="64"/>
        <v/>
      </c>
      <c r="T470" s="20" t="str">
        <f t="shared" si="65"/>
        <v/>
      </c>
      <c r="X470" s="23" t="str">
        <f t="shared" si="66"/>
        <v/>
      </c>
      <c r="Z470" s="59" t="str">
        <f t="shared" si="67"/>
        <v/>
      </c>
      <c r="AA470" s="60" t="str">
        <f>IF($B470="", "", IF(COUNTIF('Intro &amp; Setup'!$AY$23:$AY$38, $B470)&gt;0, "BH", TEXT($B470, "ddd")))</f>
        <v/>
      </c>
      <c r="AB470" s="61" t="str">
        <f t="shared" si="68"/>
        <v/>
      </c>
      <c r="AD470" s="23" t="str">
        <f t="shared" si="69"/>
        <v/>
      </c>
      <c r="AE470" s="23" t="str">
        <f t="shared" si="70"/>
        <v/>
      </c>
      <c r="AG470" s="23" t="str">
        <f t="shared" si="71"/>
        <v/>
      </c>
    </row>
    <row r="471" spans="1:33" x14ac:dyDescent="0.25">
      <c r="A471" s="5"/>
      <c r="B471" s="115"/>
      <c r="C471" s="116"/>
      <c r="D471" s="117"/>
      <c r="E471" s="118"/>
      <c r="F471" s="118"/>
      <c r="G471" s="119"/>
      <c r="H471" s="120"/>
      <c r="I471" s="120"/>
      <c r="J471" s="121"/>
      <c r="K471" s="5"/>
      <c r="L471" s="133" t="str">
        <f t="shared" si="63"/>
        <v/>
      </c>
      <c r="M471" s="5"/>
      <c r="N471" s="23" t="str">
        <f>IF($L471="", "", COUNTIF($L$11:$L$2510, "&gt;"&amp;$L471)+1+COUNTIF($L$11:$L471, $L471)-1)</f>
        <v/>
      </c>
      <c r="O471" s="5"/>
      <c r="R471" s="23" t="str">
        <f t="shared" si="64"/>
        <v/>
      </c>
      <c r="T471" s="20" t="str">
        <f t="shared" si="65"/>
        <v/>
      </c>
      <c r="X471" s="23" t="str">
        <f t="shared" si="66"/>
        <v/>
      </c>
      <c r="Z471" s="59" t="str">
        <f t="shared" si="67"/>
        <v/>
      </c>
      <c r="AA471" s="60" t="str">
        <f>IF($B471="", "", IF(COUNTIF('Intro &amp; Setup'!$AY$23:$AY$38, $B471)&gt;0, "BH", TEXT($B471, "ddd")))</f>
        <v/>
      </c>
      <c r="AB471" s="61" t="str">
        <f t="shared" si="68"/>
        <v/>
      </c>
      <c r="AD471" s="23" t="str">
        <f t="shared" si="69"/>
        <v/>
      </c>
      <c r="AE471" s="23" t="str">
        <f t="shared" si="70"/>
        <v/>
      </c>
      <c r="AG471" s="23" t="str">
        <f t="shared" si="71"/>
        <v/>
      </c>
    </row>
    <row r="472" spans="1:33" x14ac:dyDescent="0.25">
      <c r="A472" s="5"/>
      <c r="B472" s="115"/>
      <c r="C472" s="116"/>
      <c r="D472" s="117"/>
      <c r="E472" s="118"/>
      <c r="F472" s="118"/>
      <c r="G472" s="119"/>
      <c r="H472" s="120"/>
      <c r="I472" s="120"/>
      <c r="J472" s="121"/>
      <c r="K472" s="5"/>
      <c r="L472" s="133" t="str">
        <f t="shared" si="63"/>
        <v/>
      </c>
      <c r="M472" s="5"/>
      <c r="N472" s="23" t="str">
        <f>IF($L472="", "", COUNTIF($L$11:$L$2510, "&gt;"&amp;$L472)+1+COUNTIF($L$11:$L472, $L472)-1)</f>
        <v/>
      </c>
      <c r="O472" s="5"/>
      <c r="R472" s="23" t="str">
        <f t="shared" si="64"/>
        <v/>
      </c>
      <c r="T472" s="20" t="str">
        <f t="shared" si="65"/>
        <v/>
      </c>
      <c r="X472" s="23" t="str">
        <f t="shared" si="66"/>
        <v/>
      </c>
      <c r="Z472" s="59" t="str">
        <f t="shared" si="67"/>
        <v/>
      </c>
      <c r="AA472" s="60" t="str">
        <f>IF($B472="", "", IF(COUNTIF('Intro &amp; Setup'!$AY$23:$AY$38, $B472)&gt;0, "BH", TEXT($B472, "ddd")))</f>
        <v/>
      </c>
      <c r="AB472" s="61" t="str">
        <f t="shared" si="68"/>
        <v/>
      </c>
      <c r="AD472" s="23" t="str">
        <f t="shared" si="69"/>
        <v/>
      </c>
      <c r="AE472" s="23" t="str">
        <f t="shared" si="70"/>
        <v/>
      </c>
      <c r="AG472" s="23" t="str">
        <f t="shared" si="71"/>
        <v/>
      </c>
    </row>
    <row r="473" spans="1:33" x14ac:dyDescent="0.25">
      <c r="A473" s="5"/>
      <c r="B473" s="115"/>
      <c r="C473" s="116"/>
      <c r="D473" s="117"/>
      <c r="E473" s="118"/>
      <c r="F473" s="118"/>
      <c r="G473" s="119"/>
      <c r="H473" s="120"/>
      <c r="I473" s="120"/>
      <c r="J473" s="121"/>
      <c r="K473" s="5"/>
      <c r="L473" s="133" t="str">
        <f t="shared" si="63"/>
        <v/>
      </c>
      <c r="M473" s="5"/>
      <c r="N473" s="23" t="str">
        <f>IF($L473="", "", COUNTIF($L$11:$L$2510, "&gt;"&amp;$L473)+1+COUNTIF($L$11:$L473, $L473)-1)</f>
        <v/>
      </c>
      <c r="O473" s="5"/>
      <c r="R473" s="23" t="str">
        <f t="shared" si="64"/>
        <v/>
      </c>
      <c r="T473" s="20" t="str">
        <f t="shared" si="65"/>
        <v/>
      </c>
      <c r="X473" s="23" t="str">
        <f t="shared" si="66"/>
        <v/>
      </c>
      <c r="Z473" s="59" t="str">
        <f t="shared" si="67"/>
        <v/>
      </c>
      <c r="AA473" s="60" t="str">
        <f>IF($B473="", "", IF(COUNTIF('Intro &amp; Setup'!$AY$23:$AY$38, $B473)&gt;0, "BH", TEXT($B473, "ddd")))</f>
        <v/>
      </c>
      <c r="AB473" s="61" t="str">
        <f t="shared" si="68"/>
        <v/>
      </c>
      <c r="AD473" s="23" t="str">
        <f t="shared" si="69"/>
        <v/>
      </c>
      <c r="AE473" s="23" t="str">
        <f t="shared" si="70"/>
        <v/>
      </c>
      <c r="AG473" s="23" t="str">
        <f t="shared" si="71"/>
        <v/>
      </c>
    </row>
    <row r="474" spans="1:33" x14ac:dyDescent="0.25">
      <c r="A474" s="5"/>
      <c r="B474" s="115"/>
      <c r="C474" s="116"/>
      <c r="D474" s="117"/>
      <c r="E474" s="118"/>
      <c r="F474" s="118"/>
      <c r="G474" s="119"/>
      <c r="H474" s="120"/>
      <c r="I474" s="120"/>
      <c r="J474" s="121"/>
      <c r="K474" s="5"/>
      <c r="L474" s="133" t="str">
        <f t="shared" si="63"/>
        <v/>
      </c>
      <c r="M474" s="5"/>
      <c r="N474" s="23" t="str">
        <f>IF($L474="", "", COUNTIF($L$11:$L$2510, "&gt;"&amp;$L474)+1+COUNTIF($L$11:$L474, $L474)-1)</f>
        <v/>
      </c>
      <c r="O474" s="5"/>
      <c r="R474" s="23" t="str">
        <f t="shared" si="64"/>
        <v/>
      </c>
      <c r="T474" s="20" t="str">
        <f t="shared" si="65"/>
        <v/>
      </c>
      <c r="X474" s="23" t="str">
        <f t="shared" si="66"/>
        <v/>
      </c>
      <c r="Z474" s="59" t="str">
        <f t="shared" si="67"/>
        <v/>
      </c>
      <c r="AA474" s="60" t="str">
        <f>IF($B474="", "", IF(COUNTIF('Intro &amp; Setup'!$AY$23:$AY$38, $B474)&gt;0, "BH", TEXT($B474, "ddd")))</f>
        <v/>
      </c>
      <c r="AB474" s="61" t="str">
        <f t="shared" si="68"/>
        <v/>
      </c>
      <c r="AD474" s="23" t="str">
        <f t="shared" si="69"/>
        <v/>
      </c>
      <c r="AE474" s="23" t="str">
        <f t="shared" si="70"/>
        <v/>
      </c>
      <c r="AG474" s="23" t="str">
        <f t="shared" si="71"/>
        <v/>
      </c>
    </row>
    <row r="475" spans="1:33" x14ac:dyDescent="0.25">
      <c r="A475" s="5"/>
      <c r="B475" s="115"/>
      <c r="C475" s="116"/>
      <c r="D475" s="117"/>
      <c r="E475" s="118"/>
      <c r="F475" s="118"/>
      <c r="G475" s="119"/>
      <c r="H475" s="120"/>
      <c r="I475" s="120"/>
      <c r="J475" s="121"/>
      <c r="K475" s="5"/>
      <c r="L475" s="133" t="str">
        <f t="shared" si="63"/>
        <v/>
      </c>
      <c r="M475" s="5"/>
      <c r="N475" s="23" t="str">
        <f>IF($L475="", "", COUNTIF($L$11:$L$2510, "&gt;"&amp;$L475)+1+COUNTIF($L$11:$L475, $L475)-1)</f>
        <v/>
      </c>
      <c r="O475" s="5"/>
      <c r="R475" s="23" t="str">
        <f t="shared" si="64"/>
        <v/>
      </c>
      <c r="T475" s="20" t="str">
        <f t="shared" si="65"/>
        <v/>
      </c>
      <c r="X475" s="23" t="str">
        <f t="shared" si="66"/>
        <v/>
      </c>
      <c r="Z475" s="59" t="str">
        <f t="shared" si="67"/>
        <v/>
      </c>
      <c r="AA475" s="60" t="str">
        <f>IF($B475="", "", IF(COUNTIF('Intro &amp; Setup'!$AY$23:$AY$38, $B475)&gt;0, "BH", TEXT($B475, "ddd")))</f>
        <v/>
      </c>
      <c r="AB475" s="61" t="str">
        <f t="shared" si="68"/>
        <v/>
      </c>
      <c r="AD475" s="23" t="str">
        <f t="shared" si="69"/>
        <v/>
      </c>
      <c r="AE475" s="23" t="str">
        <f t="shared" si="70"/>
        <v/>
      </c>
      <c r="AG475" s="23" t="str">
        <f t="shared" si="71"/>
        <v/>
      </c>
    </row>
    <row r="476" spans="1:33" x14ac:dyDescent="0.25">
      <c r="A476" s="5"/>
      <c r="B476" s="115"/>
      <c r="C476" s="116"/>
      <c r="D476" s="117"/>
      <c r="E476" s="118"/>
      <c r="F476" s="118"/>
      <c r="G476" s="119"/>
      <c r="H476" s="120"/>
      <c r="I476" s="120"/>
      <c r="J476" s="121"/>
      <c r="K476" s="5"/>
      <c r="L476" s="133" t="str">
        <f t="shared" si="63"/>
        <v/>
      </c>
      <c r="M476" s="5"/>
      <c r="N476" s="23" t="str">
        <f>IF($L476="", "", COUNTIF($L$11:$L$2510, "&gt;"&amp;$L476)+1+COUNTIF($L$11:$L476, $L476)-1)</f>
        <v/>
      </c>
      <c r="O476" s="5"/>
      <c r="R476" s="23" t="str">
        <f t="shared" si="64"/>
        <v/>
      </c>
      <c r="T476" s="20" t="str">
        <f t="shared" si="65"/>
        <v/>
      </c>
      <c r="X476" s="23" t="str">
        <f t="shared" si="66"/>
        <v/>
      </c>
      <c r="Z476" s="59" t="str">
        <f t="shared" si="67"/>
        <v/>
      </c>
      <c r="AA476" s="60" t="str">
        <f>IF($B476="", "", IF(COUNTIF('Intro &amp; Setup'!$AY$23:$AY$38, $B476)&gt;0, "BH", TEXT($B476, "ddd")))</f>
        <v/>
      </c>
      <c r="AB476" s="61" t="str">
        <f t="shared" si="68"/>
        <v/>
      </c>
      <c r="AD476" s="23" t="str">
        <f t="shared" si="69"/>
        <v/>
      </c>
      <c r="AE476" s="23" t="str">
        <f t="shared" si="70"/>
        <v/>
      </c>
      <c r="AG476" s="23" t="str">
        <f t="shared" si="71"/>
        <v/>
      </c>
    </row>
    <row r="477" spans="1:33" x14ac:dyDescent="0.25">
      <c r="A477" s="5"/>
      <c r="B477" s="115"/>
      <c r="C477" s="116"/>
      <c r="D477" s="117"/>
      <c r="E477" s="118"/>
      <c r="F477" s="118"/>
      <c r="G477" s="119"/>
      <c r="H477" s="120"/>
      <c r="I477" s="120"/>
      <c r="J477" s="121"/>
      <c r="K477" s="5"/>
      <c r="L477" s="133" t="str">
        <f t="shared" si="63"/>
        <v/>
      </c>
      <c r="M477" s="5"/>
      <c r="N477" s="23" t="str">
        <f>IF($L477="", "", COUNTIF($L$11:$L$2510, "&gt;"&amp;$L477)+1+COUNTIF($L$11:$L477, $L477)-1)</f>
        <v/>
      </c>
      <c r="O477" s="5"/>
      <c r="R477" s="23" t="str">
        <f t="shared" si="64"/>
        <v/>
      </c>
      <c r="T477" s="20" t="str">
        <f t="shared" si="65"/>
        <v/>
      </c>
      <c r="X477" s="23" t="str">
        <f t="shared" si="66"/>
        <v/>
      </c>
      <c r="Z477" s="59" t="str">
        <f t="shared" si="67"/>
        <v/>
      </c>
      <c r="AA477" s="60" t="str">
        <f>IF($B477="", "", IF(COUNTIF('Intro &amp; Setup'!$AY$23:$AY$38, $B477)&gt;0, "BH", TEXT($B477, "ddd")))</f>
        <v/>
      </c>
      <c r="AB477" s="61" t="str">
        <f t="shared" si="68"/>
        <v/>
      </c>
      <c r="AD477" s="23" t="str">
        <f t="shared" si="69"/>
        <v/>
      </c>
      <c r="AE477" s="23" t="str">
        <f t="shared" si="70"/>
        <v/>
      </c>
      <c r="AG477" s="23" t="str">
        <f t="shared" si="71"/>
        <v/>
      </c>
    </row>
    <row r="478" spans="1:33" x14ac:dyDescent="0.25">
      <c r="A478" s="5"/>
      <c r="B478" s="115"/>
      <c r="C478" s="116"/>
      <c r="D478" s="117"/>
      <c r="E478" s="118"/>
      <c r="F478" s="118"/>
      <c r="G478" s="119"/>
      <c r="H478" s="120"/>
      <c r="I478" s="120"/>
      <c r="J478" s="121"/>
      <c r="K478" s="5"/>
      <c r="L478" s="133" t="str">
        <f t="shared" si="63"/>
        <v/>
      </c>
      <c r="M478" s="5"/>
      <c r="N478" s="23" t="str">
        <f>IF($L478="", "", COUNTIF($L$11:$L$2510, "&gt;"&amp;$L478)+1+COUNTIF($L$11:$L478, $L478)-1)</f>
        <v/>
      </c>
      <c r="O478" s="5"/>
      <c r="R478" s="23" t="str">
        <f t="shared" si="64"/>
        <v/>
      </c>
      <c r="T478" s="20" t="str">
        <f t="shared" si="65"/>
        <v/>
      </c>
      <c r="X478" s="23" t="str">
        <f t="shared" si="66"/>
        <v/>
      </c>
      <c r="Z478" s="59" t="str">
        <f t="shared" si="67"/>
        <v/>
      </c>
      <c r="AA478" s="60" t="str">
        <f>IF($B478="", "", IF(COUNTIF('Intro &amp; Setup'!$AY$23:$AY$38, $B478)&gt;0, "BH", TEXT($B478, "ddd")))</f>
        <v/>
      </c>
      <c r="AB478" s="61" t="str">
        <f t="shared" si="68"/>
        <v/>
      </c>
      <c r="AD478" s="23" t="str">
        <f t="shared" si="69"/>
        <v/>
      </c>
      <c r="AE478" s="23" t="str">
        <f t="shared" si="70"/>
        <v/>
      </c>
      <c r="AG478" s="23" t="str">
        <f t="shared" si="71"/>
        <v/>
      </c>
    </row>
    <row r="479" spans="1:33" x14ac:dyDescent="0.25">
      <c r="A479" s="5"/>
      <c r="B479" s="115"/>
      <c r="C479" s="116"/>
      <c r="D479" s="117"/>
      <c r="E479" s="118"/>
      <c r="F479" s="118"/>
      <c r="G479" s="119"/>
      <c r="H479" s="120"/>
      <c r="I479" s="120"/>
      <c r="J479" s="121"/>
      <c r="K479" s="5"/>
      <c r="L479" s="133" t="str">
        <f t="shared" si="63"/>
        <v/>
      </c>
      <c r="M479" s="5"/>
      <c r="N479" s="23" t="str">
        <f>IF($L479="", "", COUNTIF($L$11:$L$2510, "&gt;"&amp;$L479)+1+COUNTIF($L$11:$L479, $L479)-1)</f>
        <v/>
      </c>
      <c r="O479" s="5"/>
      <c r="R479" s="23" t="str">
        <f t="shared" si="64"/>
        <v/>
      </c>
      <c r="T479" s="20" t="str">
        <f t="shared" si="65"/>
        <v/>
      </c>
      <c r="X479" s="23" t="str">
        <f t="shared" si="66"/>
        <v/>
      </c>
      <c r="Z479" s="59" t="str">
        <f t="shared" si="67"/>
        <v/>
      </c>
      <c r="AA479" s="60" t="str">
        <f>IF($B479="", "", IF(COUNTIF('Intro &amp; Setup'!$AY$23:$AY$38, $B479)&gt;0, "BH", TEXT($B479, "ddd")))</f>
        <v/>
      </c>
      <c r="AB479" s="61" t="str">
        <f t="shared" si="68"/>
        <v/>
      </c>
      <c r="AD479" s="23" t="str">
        <f t="shared" si="69"/>
        <v/>
      </c>
      <c r="AE479" s="23" t="str">
        <f t="shared" si="70"/>
        <v/>
      </c>
      <c r="AG479" s="23" t="str">
        <f t="shared" si="71"/>
        <v/>
      </c>
    </row>
    <row r="480" spans="1:33" x14ac:dyDescent="0.25">
      <c r="A480" s="5"/>
      <c r="B480" s="115"/>
      <c r="C480" s="116"/>
      <c r="D480" s="117"/>
      <c r="E480" s="118"/>
      <c r="F480" s="118"/>
      <c r="G480" s="119"/>
      <c r="H480" s="120"/>
      <c r="I480" s="120"/>
      <c r="J480" s="121"/>
      <c r="K480" s="5"/>
      <c r="L480" s="133" t="str">
        <f t="shared" si="63"/>
        <v/>
      </c>
      <c r="M480" s="5"/>
      <c r="N480" s="23" t="str">
        <f>IF($L480="", "", COUNTIF($L$11:$L$2510, "&gt;"&amp;$L480)+1+COUNTIF($L$11:$L480, $L480)-1)</f>
        <v/>
      </c>
      <c r="O480" s="5"/>
      <c r="R480" s="23" t="str">
        <f t="shared" si="64"/>
        <v/>
      </c>
      <c r="T480" s="20" t="str">
        <f t="shared" si="65"/>
        <v/>
      </c>
      <c r="X480" s="23" t="str">
        <f t="shared" si="66"/>
        <v/>
      </c>
      <c r="Z480" s="59" t="str">
        <f t="shared" si="67"/>
        <v/>
      </c>
      <c r="AA480" s="60" t="str">
        <f>IF($B480="", "", IF(COUNTIF('Intro &amp; Setup'!$AY$23:$AY$38, $B480)&gt;0, "BH", TEXT($B480, "ddd")))</f>
        <v/>
      </c>
      <c r="AB480" s="61" t="str">
        <f t="shared" si="68"/>
        <v/>
      </c>
      <c r="AD480" s="23" t="str">
        <f t="shared" si="69"/>
        <v/>
      </c>
      <c r="AE480" s="23" t="str">
        <f t="shared" si="70"/>
        <v/>
      </c>
      <c r="AG480" s="23" t="str">
        <f t="shared" si="71"/>
        <v/>
      </c>
    </row>
    <row r="481" spans="1:33" x14ac:dyDescent="0.25">
      <c r="A481" s="5"/>
      <c r="B481" s="115"/>
      <c r="C481" s="116"/>
      <c r="D481" s="117"/>
      <c r="E481" s="118"/>
      <c r="F481" s="118"/>
      <c r="G481" s="119"/>
      <c r="H481" s="120"/>
      <c r="I481" s="120"/>
      <c r="J481" s="121"/>
      <c r="K481" s="5"/>
      <c r="L481" s="133" t="str">
        <f t="shared" si="63"/>
        <v/>
      </c>
      <c r="M481" s="5"/>
      <c r="N481" s="23" t="str">
        <f>IF($L481="", "", COUNTIF($L$11:$L$2510, "&gt;"&amp;$L481)+1+COUNTIF($L$11:$L481, $L481)-1)</f>
        <v/>
      </c>
      <c r="O481" s="5"/>
      <c r="R481" s="23" t="str">
        <f t="shared" si="64"/>
        <v/>
      </c>
      <c r="T481" s="20" t="str">
        <f t="shared" si="65"/>
        <v/>
      </c>
      <c r="X481" s="23" t="str">
        <f t="shared" si="66"/>
        <v/>
      </c>
      <c r="Z481" s="59" t="str">
        <f t="shared" si="67"/>
        <v/>
      </c>
      <c r="AA481" s="60" t="str">
        <f>IF($B481="", "", IF(COUNTIF('Intro &amp; Setup'!$AY$23:$AY$38, $B481)&gt;0, "BH", TEXT($B481, "ddd")))</f>
        <v/>
      </c>
      <c r="AB481" s="61" t="str">
        <f t="shared" si="68"/>
        <v/>
      </c>
      <c r="AD481" s="23" t="str">
        <f t="shared" si="69"/>
        <v/>
      </c>
      <c r="AE481" s="23" t="str">
        <f t="shared" si="70"/>
        <v/>
      </c>
      <c r="AG481" s="23" t="str">
        <f t="shared" si="71"/>
        <v/>
      </c>
    </row>
    <row r="482" spans="1:33" x14ac:dyDescent="0.25">
      <c r="A482" s="5"/>
      <c r="B482" s="115"/>
      <c r="C482" s="116"/>
      <c r="D482" s="117"/>
      <c r="E482" s="118"/>
      <c r="F482" s="118"/>
      <c r="G482" s="119"/>
      <c r="H482" s="120"/>
      <c r="I482" s="120"/>
      <c r="J482" s="121"/>
      <c r="K482" s="5"/>
      <c r="L482" s="133" t="str">
        <f t="shared" si="63"/>
        <v/>
      </c>
      <c r="M482" s="5"/>
      <c r="N482" s="23" t="str">
        <f>IF($L482="", "", COUNTIF($L$11:$L$2510, "&gt;"&amp;$L482)+1+COUNTIF($L$11:$L482, $L482)-1)</f>
        <v/>
      </c>
      <c r="O482" s="5"/>
      <c r="R482" s="23" t="str">
        <f t="shared" si="64"/>
        <v/>
      </c>
      <c r="T482" s="20" t="str">
        <f t="shared" si="65"/>
        <v/>
      </c>
      <c r="X482" s="23" t="str">
        <f t="shared" si="66"/>
        <v/>
      </c>
      <c r="Z482" s="59" t="str">
        <f t="shared" si="67"/>
        <v/>
      </c>
      <c r="AA482" s="60" t="str">
        <f>IF($B482="", "", IF(COUNTIF('Intro &amp; Setup'!$AY$23:$AY$38, $B482)&gt;0, "BH", TEXT($B482, "ddd")))</f>
        <v/>
      </c>
      <c r="AB482" s="61" t="str">
        <f t="shared" si="68"/>
        <v/>
      </c>
      <c r="AD482" s="23" t="str">
        <f t="shared" si="69"/>
        <v/>
      </c>
      <c r="AE482" s="23" t="str">
        <f t="shared" si="70"/>
        <v/>
      </c>
      <c r="AG482" s="23" t="str">
        <f t="shared" si="71"/>
        <v/>
      </c>
    </row>
    <row r="483" spans="1:33" x14ac:dyDescent="0.25">
      <c r="A483" s="5"/>
      <c r="B483" s="115"/>
      <c r="C483" s="116"/>
      <c r="D483" s="117"/>
      <c r="E483" s="118"/>
      <c r="F483" s="118"/>
      <c r="G483" s="119"/>
      <c r="H483" s="120"/>
      <c r="I483" s="120"/>
      <c r="J483" s="121"/>
      <c r="K483" s="5"/>
      <c r="L483" s="133" t="str">
        <f t="shared" si="63"/>
        <v/>
      </c>
      <c r="M483" s="5"/>
      <c r="N483" s="23" t="str">
        <f>IF($L483="", "", COUNTIF($L$11:$L$2510, "&gt;"&amp;$L483)+1+COUNTIF($L$11:$L483, $L483)-1)</f>
        <v/>
      </c>
      <c r="O483" s="5"/>
      <c r="R483" s="23" t="str">
        <f t="shared" si="64"/>
        <v/>
      </c>
      <c r="T483" s="20" t="str">
        <f t="shared" si="65"/>
        <v/>
      </c>
      <c r="X483" s="23" t="str">
        <f t="shared" si="66"/>
        <v/>
      </c>
      <c r="Z483" s="59" t="str">
        <f t="shared" si="67"/>
        <v/>
      </c>
      <c r="AA483" s="60" t="str">
        <f>IF($B483="", "", IF(COUNTIF('Intro &amp; Setup'!$AY$23:$AY$38, $B483)&gt;0, "BH", TEXT($B483, "ddd")))</f>
        <v/>
      </c>
      <c r="AB483" s="61" t="str">
        <f t="shared" si="68"/>
        <v/>
      </c>
      <c r="AD483" s="23" t="str">
        <f t="shared" si="69"/>
        <v/>
      </c>
      <c r="AE483" s="23" t="str">
        <f t="shared" si="70"/>
        <v/>
      </c>
      <c r="AG483" s="23" t="str">
        <f t="shared" si="71"/>
        <v/>
      </c>
    </row>
    <row r="484" spans="1:33" x14ac:dyDescent="0.25">
      <c r="A484" s="5"/>
      <c r="B484" s="115"/>
      <c r="C484" s="116"/>
      <c r="D484" s="117"/>
      <c r="E484" s="118"/>
      <c r="F484" s="118"/>
      <c r="G484" s="119"/>
      <c r="H484" s="120"/>
      <c r="I484" s="120"/>
      <c r="J484" s="121"/>
      <c r="K484" s="5"/>
      <c r="L484" s="133" t="str">
        <f t="shared" si="63"/>
        <v/>
      </c>
      <c r="M484" s="5"/>
      <c r="N484" s="23" t="str">
        <f>IF($L484="", "", COUNTIF($L$11:$L$2510, "&gt;"&amp;$L484)+1+COUNTIF($L$11:$L484, $L484)-1)</f>
        <v/>
      </c>
      <c r="O484" s="5"/>
      <c r="R484" s="23" t="str">
        <f t="shared" si="64"/>
        <v/>
      </c>
      <c r="T484" s="20" t="str">
        <f t="shared" si="65"/>
        <v/>
      </c>
      <c r="X484" s="23" t="str">
        <f t="shared" si="66"/>
        <v/>
      </c>
      <c r="Z484" s="59" t="str">
        <f t="shared" si="67"/>
        <v/>
      </c>
      <c r="AA484" s="60" t="str">
        <f>IF($B484="", "", IF(COUNTIF('Intro &amp; Setup'!$AY$23:$AY$38, $B484)&gt;0, "BH", TEXT($B484, "ddd")))</f>
        <v/>
      </c>
      <c r="AB484" s="61" t="str">
        <f t="shared" si="68"/>
        <v/>
      </c>
      <c r="AD484" s="23" t="str">
        <f t="shared" si="69"/>
        <v/>
      </c>
      <c r="AE484" s="23" t="str">
        <f t="shared" si="70"/>
        <v/>
      </c>
      <c r="AG484" s="23" t="str">
        <f t="shared" si="71"/>
        <v/>
      </c>
    </row>
    <row r="485" spans="1:33" x14ac:dyDescent="0.25">
      <c r="A485" s="5"/>
      <c r="B485" s="115"/>
      <c r="C485" s="116"/>
      <c r="D485" s="117"/>
      <c r="E485" s="118"/>
      <c r="F485" s="118"/>
      <c r="G485" s="119"/>
      <c r="H485" s="120"/>
      <c r="I485" s="120"/>
      <c r="J485" s="121"/>
      <c r="K485" s="5"/>
      <c r="L485" s="133" t="str">
        <f t="shared" si="63"/>
        <v/>
      </c>
      <c r="M485" s="5"/>
      <c r="N485" s="23" t="str">
        <f>IF($L485="", "", COUNTIF($L$11:$L$2510, "&gt;"&amp;$L485)+1+COUNTIF($L$11:$L485, $L485)-1)</f>
        <v/>
      </c>
      <c r="O485" s="5"/>
      <c r="R485" s="23" t="str">
        <f t="shared" si="64"/>
        <v/>
      </c>
      <c r="T485" s="20" t="str">
        <f t="shared" si="65"/>
        <v/>
      </c>
      <c r="X485" s="23" t="str">
        <f t="shared" si="66"/>
        <v/>
      </c>
      <c r="Z485" s="59" t="str">
        <f t="shared" si="67"/>
        <v/>
      </c>
      <c r="AA485" s="60" t="str">
        <f>IF($B485="", "", IF(COUNTIF('Intro &amp; Setup'!$AY$23:$AY$38, $B485)&gt;0, "BH", TEXT($B485, "ddd")))</f>
        <v/>
      </c>
      <c r="AB485" s="61" t="str">
        <f t="shared" si="68"/>
        <v/>
      </c>
      <c r="AD485" s="23" t="str">
        <f t="shared" si="69"/>
        <v/>
      </c>
      <c r="AE485" s="23" t="str">
        <f t="shared" si="70"/>
        <v/>
      </c>
      <c r="AG485" s="23" t="str">
        <f t="shared" si="71"/>
        <v/>
      </c>
    </row>
    <row r="486" spans="1:33" x14ac:dyDescent="0.25">
      <c r="A486" s="5"/>
      <c r="B486" s="115"/>
      <c r="C486" s="116"/>
      <c r="D486" s="117"/>
      <c r="E486" s="118"/>
      <c r="F486" s="118"/>
      <c r="G486" s="119"/>
      <c r="H486" s="120"/>
      <c r="I486" s="120"/>
      <c r="J486" s="121"/>
      <c r="K486" s="5"/>
      <c r="L486" s="133" t="str">
        <f t="shared" si="63"/>
        <v/>
      </c>
      <c r="M486" s="5"/>
      <c r="N486" s="23" t="str">
        <f>IF($L486="", "", COUNTIF($L$11:$L$2510, "&gt;"&amp;$L486)+1+COUNTIF($L$11:$L486, $L486)-1)</f>
        <v/>
      </c>
      <c r="O486" s="5"/>
      <c r="R486" s="23" t="str">
        <f t="shared" si="64"/>
        <v/>
      </c>
      <c r="T486" s="20" t="str">
        <f t="shared" si="65"/>
        <v/>
      </c>
      <c r="X486" s="23" t="str">
        <f t="shared" si="66"/>
        <v/>
      </c>
      <c r="Z486" s="59" t="str">
        <f t="shared" si="67"/>
        <v/>
      </c>
      <c r="AA486" s="60" t="str">
        <f>IF($B486="", "", IF(COUNTIF('Intro &amp; Setup'!$AY$23:$AY$38, $B486)&gt;0, "BH", TEXT($B486, "ddd")))</f>
        <v/>
      </c>
      <c r="AB486" s="61" t="str">
        <f t="shared" si="68"/>
        <v/>
      </c>
      <c r="AD486" s="23" t="str">
        <f t="shared" si="69"/>
        <v/>
      </c>
      <c r="AE486" s="23" t="str">
        <f t="shared" si="70"/>
        <v/>
      </c>
      <c r="AG486" s="23" t="str">
        <f t="shared" si="71"/>
        <v/>
      </c>
    </row>
    <row r="487" spans="1:33" x14ac:dyDescent="0.25">
      <c r="A487" s="5"/>
      <c r="B487" s="115"/>
      <c r="C487" s="116"/>
      <c r="D487" s="117"/>
      <c r="E487" s="118"/>
      <c r="F487" s="118"/>
      <c r="G487" s="119"/>
      <c r="H487" s="120"/>
      <c r="I487" s="120"/>
      <c r="J487" s="121"/>
      <c r="K487" s="5"/>
      <c r="L487" s="133" t="str">
        <f t="shared" si="63"/>
        <v/>
      </c>
      <c r="M487" s="5"/>
      <c r="N487" s="23" t="str">
        <f>IF($L487="", "", COUNTIF($L$11:$L$2510, "&gt;"&amp;$L487)+1+COUNTIF($L$11:$L487, $L487)-1)</f>
        <v/>
      </c>
      <c r="O487" s="5"/>
      <c r="R487" s="23" t="str">
        <f t="shared" si="64"/>
        <v/>
      </c>
      <c r="T487" s="20" t="str">
        <f t="shared" si="65"/>
        <v/>
      </c>
      <c r="X487" s="23" t="str">
        <f t="shared" si="66"/>
        <v/>
      </c>
      <c r="Z487" s="59" t="str">
        <f t="shared" si="67"/>
        <v/>
      </c>
      <c r="AA487" s="60" t="str">
        <f>IF($B487="", "", IF(COUNTIF('Intro &amp; Setup'!$AY$23:$AY$38, $B487)&gt;0, "BH", TEXT($B487, "ddd")))</f>
        <v/>
      </c>
      <c r="AB487" s="61" t="str">
        <f t="shared" si="68"/>
        <v/>
      </c>
      <c r="AD487" s="23" t="str">
        <f t="shared" si="69"/>
        <v/>
      </c>
      <c r="AE487" s="23" t="str">
        <f t="shared" si="70"/>
        <v/>
      </c>
      <c r="AG487" s="23" t="str">
        <f t="shared" si="71"/>
        <v/>
      </c>
    </row>
    <row r="488" spans="1:33" x14ac:dyDescent="0.25">
      <c r="A488" s="5"/>
      <c r="B488" s="115"/>
      <c r="C488" s="116"/>
      <c r="D488" s="117"/>
      <c r="E488" s="118"/>
      <c r="F488" s="118"/>
      <c r="G488" s="119"/>
      <c r="H488" s="120"/>
      <c r="I488" s="120"/>
      <c r="J488" s="121"/>
      <c r="K488" s="5"/>
      <c r="L488" s="133" t="str">
        <f t="shared" si="63"/>
        <v/>
      </c>
      <c r="M488" s="5"/>
      <c r="N488" s="23" t="str">
        <f>IF($L488="", "", COUNTIF($L$11:$L$2510, "&gt;"&amp;$L488)+1+COUNTIF($L$11:$L488, $L488)-1)</f>
        <v/>
      </c>
      <c r="O488" s="5"/>
      <c r="R488" s="23" t="str">
        <f t="shared" si="64"/>
        <v/>
      </c>
      <c r="T488" s="20" t="str">
        <f t="shared" si="65"/>
        <v/>
      </c>
      <c r="X488" s="23" t="str">
        <f t="shared" si="66"/>
        <v/>
      </c>
      <c r="Z488" s="59" t="str">
        <f t="shared" si="67"/>
        <v/>
      </c>
      <c r="AA488" s="60" t="str">
        <f>IF($B488="", "", IF(COUNTIF('Intro &amp; Setup'!$AY$23:$AY$38, $B488)&gt;0, "BH", TEXT($B488, "ddd")))</f>
        <v/>
      </c>
      <c r="AB488" s="61" t="str">
        <f t="shared" si="68"/>
        <v/>
      </c>
      <c r="AD488" s="23" t="str">
        <f t="shared" si="69"/>
        <v/>
      </c>
      <c r="AE488" s="23" t="str">
        <f t="shared" si="70"/>
        <v/>
      </c>
      <c r="AG488" s="23" t="str">
        <f t="shared" si="71"/>
        <v/>
      </c>
    </row>
    <row r="489" spans="1:33" x14ac:dyDescent="0.25">
      <c r="A489" s="5"/>
      <c r="B489" s="115"/>
      <c r="C489" s="116"/>
      <c r="D489" s="117"/>
      <c r="E489" s="118"/>
      <c r="F489" s="118"/>
      <c r="G489" s="119"/>
      <c r="H489" s="120"/>
      <c r="I489" s="120"/>
      <c r="J489" s="121"/>
      <c r="K489" s="5"/>
      <c r="L489" s="133" t="str">
        <f t="shared" si="63"/>
        <v/>
      </c>
      <c r="M489" s="5"/>
      <c r="N489" s="23" t="str">
        <f>IF($L489="", "", COUNTIF($L$11:$L$2510, "&gt;"&amp;$L489)+1+COUNTIF($L$11:$L489, $L489)-1)</f>
        <v/>
      </c>
      <c r="O489" s="5"/>
      <c r="R489" s="23" t="str">
        <f t="shared" si="64"/>
        <v/>
      </c>
      <c r="T489" s="20" t="str">
        <f t="shared" si="65"/>
        <v/>
      </c>
      <c r="X489" s="23" t="str">
        <f t="shared" si="66"/>
        <v/>
      </c>
      <c r="Z489" s="59" t="str">
        <f t="shared" si="67"/>
        <v/>
      </c>
      <c r="AA489" s="60" t="str">
        <f>IF($B489="", "", IF(COUNTIF('Intro &amp; Setup'!$AY$23:$AY$38, $B489)&gt;0, "BH", TEXT($B489, "ddd")))</f>
        <v/>
      </c>
      <c r="AB489" s="61" t="str">
        <f t="shared" si="68"/>
        <v/>
      </c>
      <c r="AD489" s="23" t="str">
        <f t="shared" si="69"/>
        <v/>
      </c>
      <c r="AE489" s="23" t="str">
        <f t="shared" si="70"/>
        <v/>
      </c>
      <c r="AG489" s="23" t="str">
        <f t="shared" si="71"/>
        <v/>
      </c>
    </row>
    <row r="490" spans="1:33" x14ac:dyDescent="0.25">
      <c r="A490" s="5"/>
      <c r="B490" s="115"/>
      <c r="C490" s="116"/>
      <c r="D490" s="117"/>
      <c r="E490" s="118"/>
      <c r="F490" s="118"/>
      <c r="G490" s="119"/>
      <c r="H490" s="120"/>
      <c r="I490" s="120"/>
      <c r="J490" s="121"/>
      <c r="K490" s="5"/>
      <c r="L490" s="133" t="str">
        <f t="shared" si="63"/>
        <v/>
      </c>
      <c r="M490" s="5"/>
      <c r="N490" s="23" t="str">
        <f>IF($L490="", "", COUNTIF($L$11:$L$2510, "&gt;"&amp;$L490)+1+COUNTIF($L$11:$L490, $L490)-1)</f>
        <v/>
      </c>
      <c r="O490" s="5"/>
      <c r="R490" s="23" t="str">
        <f t="shared" si="64"/>
        <v/>
      </c>
      <c r="T490" s="20" t="str">
        <f t="shared" si="65"/>
        <v/>
      </c>
      <c r="X490" s="23" t="str">
        <f t="shared" si="66"/>
        <v/>
      </c>
      <c r="Z490" s="59" t="str">
        <f t="shared" si="67"/>
        <v/>
      </c>
      <c r="AA490" s="60" t="str">
        <f>IF($B490="", "", IF(COUNTIF('Intro &amp; Setup'!$AY$23:$AY$38, $B490)&gt;0, "BH", TEXT($B490, "ddd")))</f>
        <v/>
      </c>
      <c r="AB490" s="61" t="str">
        <f t="shared" si="68"/>
        <v/>
      </c>
      <c r="AD490" s="23" t="str">
        <f t="shared" si="69"/>
        <v/>
      </c>
      <c r="AE490" s="23" t="str">
        <f t="shared" si="70"/>
        <v/>
      </c>
      <c r="AG490" s="23" t="str">
        <f t="shared" si="71"/>
        <v/>
      </c>
    </row>
    <row r="491" spans="1:33" x14ac:dyDescent="0.25">
      <c r="A491" s="5"/>
      <c r="B491" s="115"/>
      <c r="C491" s="116"/>
      <c r="D491" s="117"/>
      <c r="E491" s="118"/>
      <c r="F491" s="118"/>
      <c r="G491" s="119"/>
      <c r="H491" s="120"/>
      <c r="I491" s="120"/>
      <c r="J491" s="121"/>
      <c r="K491" s="5"/>
      <c r="L491" s="133" t="str">
        <f t="shared" si="63"/>
        <v/>
      </c>
      <c r="M491" s="5"/>
      <c r="N491" s="23" t="str">
        <f>IF($L491="", "", COUNTIF($L$11:$L$2510, "&gt;"&amp;$L491)+1+COUNTIF($L$11:$L491, $L491)-1)</f>
        <v/>
      </c>
      <c r="O491" s="5"/>
      <c r="R491" s="23" t="str">
        <f t="shared" si="64"/>
        <v/>
      </c>
      <c r="T491" s="20" t="str">
        <f t="shared" si="65"/>
        <v/>
      </c>
      <c r="X491" s="23" t="str">
        <f t="shared" si="66"/>
        <v/>
      </c>
      <c r="Z491" s="59" t="str">
        <f t="shared" si="67"/>
        <v/>
      </c>
      <c r="AA491" s="60" t="str">
        <f>IF($B491="", "", IF(COUNTIF('Intro &amp; Setup'!$AY$23:$AY$38, $B491)&gt;0, "BH", TEXT($B491, "ddd")))</f>
        <v/>
      </c>
      <c r="AB491" s="61" t="str">
        <f t="shared" si="68"/>
        <v/>
      </c>
      <c r="AD491" s="23" t="str">
        <f t="shared" si="69"/>
        <v/>
      </c>
      <c r="AE491" s="23" t="str">
        <f t="shared" si="70"/>
        <v/>
      </c>
      <c r="AG491" s="23" t="str">
        <f t="shared" si="71"/>
        <v/>
      </c>
    </row>
    <row r="492" spans="1:33" x14ac:dyDescent="0.25">
      <c r="A492" s="5"/>
      <c r="B492" s="115"/>
      <c r="C492" s="116"/>
      <c r="D492" s="117"/>
      <c r="E492" s="118"/>
      <c r="F492" s="118"/>
      <c r="G492" s="119"/>
      <c r="H492" s="120"/>
      <c r="I492" s="120"/>
      <c r="J492" s="121"/>
      <c r="K492" s="5"/>
      <c r="L492" s="133" t="str">
        <f t="shared" si="63"/>
        <v/>
      </c>
      <c r="M492" s="5"/>
      <c r="N492" s="23" t="str">
        <f>IF($L492="", "", COUNTIF($L$11:$L$2510, "&gt;"&amp;$L492)+1+COUNTIF($L$11:$L492, $L492)-1)</f>
        <v/>
      </c>
      <c r="O492" s="5"/>
      <c r="R492" s="23" t="str">
        <f t="shared" si="64"/>
        <v/>
      </c>
      <c r="T492" s="20" t="str">
        <f t="shared" si="65"/>
        <v/>
      </c>
      <c r="X492" s="23" t="str">
        <f t="shared" si="66"/>
        <v/>
      </c>
      <c r="Z492" s="59" t="str">
        <f t="shared" si="67"/>
        <v/>
      </c>
      <c r="AA492" s="60" t="str">
        <f>IF($B492="", "", IF(COUNTIF('Intro &amp; Setup'!$AY$23:$AY$38, $B492)&gt;0, "BH", TEXT($B492, "ddd")))</f>
        <v/>
      </c>
      <c r="AB492" s="61" t="str">
        <f t="shared" si="68"/>
        <v/>
      </c>
      <c r="AD492" s="23" t="str">
        <f t="shared" si="69"/>
        <v/>
      </c>
      <c r="AE492" s="23" t="str">
        <f t="shared" si="70"/>
        <v/>
      </c>
      <c r="AG492" s="23" t="str">
        <f t="shared" si="71"/>
        <v/>
      </c>
    </row>
    <row r="493" spans="1:33" x14ac:dyDescent="0.25">
      <c r="A493" s="5"/>
      <c r="B493" s="115"/>
      <c r="C493" s="116"/>
      <c r="D493" s="117"/>
      <c r="E493" s="118"/>
      <c r="F493" s="118"/>
      <c r="G493" s="119"/>
      <c r="H493" s="120"/>
      <c r="I493" s="120"/>
      <c r="J493" s="121"/>
      <c r="K493" s="5"/>
      <c r="L493" s="133" t="str">
        <f t="shared" si="63"/>
        <v/>
      </c>
      <c r="M493" s="5"/>
      <c r="N493" s="23" t="str">
        <f>IF($L493="", "", COUNTIF($L$11:$L$2510, "&gt;"&amp;$L493)+1+COUNTIF($L$11:$L493, $L493)-1)</f>
        <v/>
      </c>
      <c r="O493" s="5"/>
      <c r="R493" s="23" t="str">
        <f t="shared" si="64"/>
        <v/>
      </c>
      <c r="T493" s="20" t="str">
        <f t="shared" si="65"/>
        <v/>
      </c>
      <c r="X493" s="23" t="str">
        <f t="shared" si="66"/>
        <v/>
      </c>
      <c r="Z493" s="59" t="str">
        <f t="shared" si="67"/>
        <v/>
      </c>
      <c r="AA493" s="60" t="str">
        <f>IF($B493="", "", IF(COUNTIF('Intro &amp; Setup'!$AY$23:$AY$38, $B493)&gt;0, "BH", TEXT($B493, "ddd")))</f>
        <v/>
      </c>
      <c r="AB493" s="61" t="str">
        <f t="shared" si="68"/>
        <v/>
      </c>
      <c r="AD493" s="23" t="str">
        <f t="shared" si="69"/>
        <v/>
      </c>
      <c r="AE493" s="23" t="str">
        <f t="shared" si="70"/>
        <v/>
      </c>
      <c r="AG493" s="23" t="str">
        <f t="shared" si="71"/>
        <v/>
      </c>
    </row>
    <row r="494" spans="1:33" x14ac:dyDescent="0.25">
      <c r="A494" s="5"/>
      <c r="B494" s="115"/>
      <c r="C494" s="116"/>
      <c r="D494" s="117"/>
      <c r="E494" s="118"/>
      <c r="F494" s="118"/>
      <c r="G494" s="119"/>
      <c r="H494" s="120"/>
      <c r="I494" s="120"/>
      <c r="J494" s="121"/>
      <c r="K494" s="5"/>
      <c r="L494" s="133" t="str">
        <f t="shared" si="63"/>
        <v/>
      </c>
      <c r="M494" s="5"/>
      <c r="N494" s="23" t="str">
        <f>IF($L494="", "", COUNTIF($L$11:$L$2510, "&gt;"&amp;$L494)+1+COUNTIF($L$11:$L494, $L494)-1)</f>
        <v/>
      </c>
      <c r="O494" s="5"/>
      <c r="R494" s="23" t="str">
        <f t="shared" si="64"/>
        <v/>
      </c>
      <c r="T494" s="20" t="str">
        <f t="shared" si="65"/>
        <v/>
      </c>
      <c r="X494" s="23" t="str">
        <f t="shared" si="66"/>
        <v/>
      </c>
      <c r="Z494" s="59" t="str">
        <f t="shared" si="67"/>
        <v/>
      </c>
      <c r="AA494" s="60" t="str">
        <f>IF($B494="", "", IF(COUNTIF('Intro &amp; Setup'!$AY$23:$AY$38, $B494)&gt;0, "BH", TEXT($B494, "ddd")))</f>
        <v/>
      </c>
      <c r="AB494" s="61" t="str">
        <f t="shared" si="68"/>
        <v/>
      </c>
      <c r="AD494" s="23" t="str">
        <f t="shared" si="69"/>
        <v/>
      </c>
      <c r="AE494" s="23" t="str">
        <f t="shared" si="70"/>
        <v/>
      </c>
      <c r="AG494" s="23" t="str">
        <f t="shared" si="71"/>
        <v/>
      </c>
    </row>
    <row r="495" spans="1:33" x14ac:dyDescent="0.25">
      <c r="A495" s="5"/>
      <c r="B495" s="115"/>
      <c r="C495" s="116"/>
      <c r="D495" s="117"/>
      <c r="E495" s="118"/>
      <c r="F495" s="118"/>
      <c r="G495" s="119"/>
      <c r="H495" s="120"/>
      <c r="I495" s="120"/>
      <c r="J495" s="121"/>
      <c r="K495" s="5"/>
      <c r="L495" s="133" t="str">
        <f t="shared" si="63"/>
        <v/>
      </c>
      <c r="M495" s="5"/>
      <c r="N495" s="23" t="str">
        <f>IF($L495="", "", COUNTIF($L$11:$L$2510, "&gt;"&amp;$L495)+1+COUNTIF($L$11:$L495, $L495)-1)</f>
        <v/>
      </c>
      <c r="O495" s="5"/>
      <c r="R495" s="23" t="str">
        <f t="shared" si="64"/>
        <v/>
      </c>
      <c r="T495" s="20" t="str">
        <f t="shared" si="65"/>
        <v/>
      </c>
      <c r="X495" s="23" t="str">
        <f t="shared" si="66"/>
        <v/>
      </c>
      <c r="Z495" s="59" t="str">
        <f t="shared" si="67"/>
        <v/>
      </c>
      <c r="AA495" s="60" t="str">
        <f>IF($B495="", "", IF(COUNTIF('Intro &amp; Setup'!$AY$23:$AY$38, $B495)&gt;0, "BH", TEXT($B495, "ddd")))</f>
        <v/>
      </c>
      <c r="AB495" s="61" t="str">
        <f t="shared" si="68"/>
        <v/>
      </c>
      <c r="AD495" s="23" t="str">
        <f t="shared" si="69"/>
        <v/>
      </c>
      <c r="AE495" s="23" t="str">
        <f t="shared" si="70"/>
        <v/>
      </c>
      <c r="AG495" s="23" t="str">
        <f t="shared" si="71"/>
        <v/>
      </c>
    </row>
    <row r="496" spans="1:33" x14ac:dyDescent="0.25">
      <c r="A496" s="5"/>
      <c r="B496" s="115"/>
      <c r="C496" s="116"/>
      <c r="D496" s="117"/>
      <c r="E496" s="118"/>
      <c r="F496" s="118"/>
      <c r="G496" s="119"/>
      <c r="H496" s="120"/>
      <c r="I496" s="120"/>
      <c r="J496" s="121"/>
      <c r="K496" s="5"/>
      <c r="L496" s="133" t="str">
        <f t="shared" si="63"/>
        <v/>
      </c>
      <c r="M496" s="5"/>
      <c r="N496" s="23" t="str">
        <f>IF($L496="", "", COUNTIF($L$11:$L$2510, "&gt;"&amp;$L496)+1+COUNTIF($L$11:$L496, $L496)-1)</f>
        <v/>
      </c>
      <c r="O496" s="5"/>
      <c r="R496" s="23" t="str">
        <f t="shared" si="64"/>
        <v/>
      </c>
      <c r="T496" s="20" t="str">
        <f t="shared" si="65"/>
        <v/>
      </c>
      <c r="X496" s="23" t="str">
        <f t="shared" si="66"/>
        <v/>
      </c>
      <c r="Z496" s="59" t="str">
        <f t="shared" si="67"/>
        <v/>
      </c>
      <c r="AA496" s="60" t="str">
        <f>IF($B496="", "", IF(COUNTIF('Intro &amp; Setup'!$AY$23:$AY$38, $B496)&gt;0, "BH", TEXT($B496, "ddd")))</f>
        <v/>
      </c>
      <c r="AB496" s="61" t="str">
        <f t="shared" si="68"/>
        <v/>
      </c>
      <c r="AD496" s="23" t="str">
        <f t="shared" si="69"/>
        <v/>
      </c>
      <c r="AE496" s="23" t="str">
        <f t="shared" si="70"/>
        <v/>
      </c>
      <c r="AG496" s="23" t="str">
        <f t="shared" si="71"/>
        <v/>
      </c>
    </row>
    <row r="497" spans="1:33" x14ac:dyDescent="0.25">
      <c r="A497" s="5"/>
      <c r="B497" s="115"/>
      <c r="C497" s="116"/>
      <c r="D497" s="117"/>
      <c r="E497" s="118"/>
      <c r="F497" s="118"/>
      <c r="G497" s="119"/>
      <c r="H497" s="120"/>
      <c r="I497" s="120"/>
      <c r="J497" s="121"/>
      <c r="K497" s="5"/>
      <c r="L497" s="133" t="str">
        <f t="shared" si="63"/>
        <v/>
      </c>
      <c r="M497" s="5"/>
      <c r="N497" s="23" t="str">
        <f>IF($L497="", "", COUNTIF($L$11:$L$2510, "&gt;"&amp;$L497)+1+COUNTIF($L$11:$L497, $L497)-1)</f>
        <v/>
      </c>
      <c r="O497" s="5"/>
      <c r="R497" s="23" t="str">
        <f t="shared" si="64"/>
        <v/>
      </c>
      <c r="T497" s="20" t="str">
        <f t="shared" si="65"/>
        <v/>
      </c>
      <c r="X497" s="23" t="str">
        <f t="shared" si="66"/>
        <v/>
      </c>
      <c r="Z497" s="59" t="str">
        <f t="shared" si="67"/>
        <v/>
      </c>
      <c r="AA497" s="60" t="str">
        <f>IF($B497="", "", IF(COUNTIF('Intro &amp; Setup'!$AY$23:$AY$38, $B497)&gt;0, "BH", TEXT($B497, "ddd")))</f>
        <v/>
      </c>
      <c r="AB497" s="61" t="str">
        <f t="shared" si="68"/>
        <v/>
      </c>
      <c r="AD497" s="23" t="str">
        <f t="shared" si="69"/>
        <v/>
      </c>
      <c r="AE497" s="23" t="str">
        <f t="shared" si="70"/>
        <v/>
      </c>
      <c r="AG497" s="23" t="str">
        <f t="shared" si="71"/>
        <v/>
      </c>
    </row>
    <row r="498" spans="1:33" x14ac:dyDescent="0.25">
      <c r="A498" s="5"/>
      <c r="B498" s="115"/>
      <c r="C498" s="116"/>
      <c r="D498" s="117"/>
      <c r="E498" s="118"/>
      <c r="F498" s="118"/>
      <c r="G498" s="119"/>
      <c r="H498" s="120"/>
      <c r="I498" s="120"/>
      <c r="J498" s="121"/>
      <c r="K498" s="5"/>
      <c r="L498" s="133" t="str">
        <f t="shared" si="63"/>
        <v/>
      </c>
      <c r="M498" s="5"/>
      <c r="N498" s="23" t="str">
        <f>IF($L498="", "", COUNTIF($L$11:$L$2510, "&gt;"&amp;$L498)+1+COUNTIF($L$11:$L498, $L498)-1)</f>
        <v/>
      </c>
      <c r="O498" s="5"/>
      <c r="R498" s="23" t="str">
        <f t="shared" si="64"/>
        <v/>
      </c>
      <c r="T498" s="20" t="str">
        <f t="shared" si="65"/>
        <v/>
      </c>
      <c r="X498" s="23" t="str">
        <f t="shared" si="66"/>
        <v/>
      </c>
      <c r="Z498" s="59" t="str">
        <f t="shared" si="67"/>
        <v/>
      </c>
      <c r="AA498" s="60" t="str">
        <f>IF($B498="", "", IF(COUNTIF('Intro &amp; Setup'!$AY$23:$AY$38, $B498)&gt;0, "BH", TEXT($B498, "ddd")))</f>
        <v/>
      </c>
      <c r="AB498" s="61" t="str">
        <f t="shared" si="68"/>
        <v/>
      </c>
      <c r="AD498" s="23" t="str">
        <f t="shared" si="69"/>
        <v/>
      </c>
      <c r="AE498" s="23" t="str">
        <f t="shared" si="70"/>
        <v/>
      </c>
      <c r="AG498" s="23" t="str">
        <f t="shared" si="71"/>
        <v/>
      </c>
    </row>
    <row r="499" spans="1:33" x14ac:dyDescent="0.25">
      <c r="A499" s="5"/>
      <c r="B499" s="115"/>
      <c r="C499" s="116"/>
      <c r="D499" s="117"/>
      <c r="E499" s="118"/>
      <c r="F499" s="118"/>
      <c r="G499" s="119"/>
      <c r="H499" s="120"/>
      <c r="I499" s="120"/>
      <c r="J499" s="121"/>
      <c r="K499" s="5"/>
      <c r="L499" s="133" t="str">
        <f t="shared" si="63"/>
        <v/>
      </c>
      <c r="M499" s="5"/>
      <c r="N499" s="23" t="str">
        <f>IF($L499="", "", COUNTIF($L$11:$L$2510, "&gt;"&amp;$L499)+1+COUNTIF($L$11:$L499, $L499)-1)</f>
        <v/>
      </c>
      <c r="O499" s="5"/>
      <c r="R499" s="23" t="str">
        <f t="shared" si="64"/>
        <v/>
      </c>
      <c r="T499" s="20" t="str">
        <f t="shared" si="65"/>
        <v/>
      </c>
      <c r="X499" s="23" t="str">
        <f t="shared" si="66"/>
        <v/>
      </c>
      <c r="Z499" s="59" t="str">
        <f t="shared" si="67"/>
        <v/>
      </c>
      <c r="AA499" s="60" t="str">
        <f>IF($B499="", "", IF(COUNTIF('Intro &amp; Setup'!$AY$23:$AY$38, $B499)&gt;0, "BH", TEXT($B499, "ddd")))</f>
        <v/>
      </c>
      <c r="AB499" s="61" t="str">
        <f t="shared" si="68"/>
        <v/>
      </c>
      <c r="AD499" s="23" t="str">
        <f t="shared" si="69"/>
        <v/>
      </c>
      <c r="AE499" s="23" t="str">
        <f t="shared" si="70"/>
        <v/>
      </c>
      <c r="AG499" s="23" t="str">
        <f t="shared" si="71"/>
        <v/>
      </c>
    </row>
    <row r="500" spans="1:33" x14ac:dyDescent="0.25">
      <c r="A500" s="5"/>
      <c r="B500" s="115"/>
      <c r="C500" s="116"/>
      <c r="D500" s="117"/>
      <c r="E500" s="118"/>
      <c r="F500" s="118"/>
      <c r="G500" s="119"/>
      <c r="H500" s="120"/>
      <c r="I500" s="120"/>
      <c r="J500" s="121"/>
      <c r="K500" s="5"/>
      <c r="L500" s="133" t="str">
        <f t="shared" si="63"/>
        <v/>
      </c>
      <c r="M500" s="5"/>
      <c r="N500" s="23" t="str">
        <f>IF($L500="", "", COUNTIF($L$11:$L$2510, "&gt;"&amp;$L500)+1+COUNTIF($L$11:$L500, $L500)-1)</f>
        <v/>
      </c>
      <c r="O500" s="5"/>
      <c r="R500" s="23" t="str">
        <f t="shared" si="64"/>
        <v/>
      </c>
      <c r="T500" s="20" t="str">
        <f t="shared" si="65"/>
        <v/>
      </c>
      <c r="X500" s="23" t="str">
        <f t="shared" si="66"/>
        <v/>
      </c>
      <c r="Z500" s="59" t="str">
        <f t="shared" si="67"/>
        <v/>
      </c>
      <c r="AA500" s="60" t="str">
        <f>IF($B500="", "", IF(COUNTIF('Intro &amp; Setup'!$AY$23:$AY$38, $B500)&gt;0, "BH", TEXT($B500, "ddd")))</f>
        <v/>
      </c>
      <c r="AB500" s="61" t="str">
        <f t="shared" si="68"/>
        <v/>
      </c>
      <c r="AD500" s="23" t="str">
        <f t="shared" si="69"/>
        <v/>
      </c>
      <c r="AE500" s="23" t="str">
        <f t="shared" si="70"/>
        <v/>
      </c>
      <c r="AG500" s="23" t="str">
        <f t="shared" si="71"/>
        <v/>
      </c>
    </row>
    <row r="501" spans="1:33" x14ac:dyDescent="0.25">
      <c r="A501" s="5"/>
      <c r="B501" s="115"/>
      <c r="C501" s="116"/>
      <c r="D501" s="117"/>
      <c r="E501" s="118"/>
      <c r="F501" s="118"/>
      <c r="G501" s="119"/>
      <c r="H501" s="120"/>
      <c r="I501" s="120"/>
      <c r="J501" s="121"/>
      <c r="K501" s="5"/>
      <c r="L501" s="133" t="str">
        <f t="shared" si="63"/>
        <v/>
      </c>
      <c r="M501" s="5"/>
      <c r="N501" s="23" t="str">
        <f>IF($L501="", "", COUNTIF($L$11:$L$2510, "&gt;"&amp;$L501)+1+COUNTIF($L$11:$L501, $L501)-1)</f>
        <v/>
      </c>
      <c r="O501" s="5"/>
      <c r="R501" s="23" t="str">
        <f t="shared" si="64"/>
        <v/>
      </c>
      <c r="T501" s="20" t="str">
        <f t="shared" si="65"/>
        <v/>
      </c>
      <c r="X501" s="23" t="str">
        <f t="shared" si="66"/>
        <v/>
      </c>
      <c r="Z501" s="59" t="str">
        <f t="shared" si="67"/>
        <v/>
      </c>
      <c r="AA501" s="60" t="str">
        <f>IF($B501="", "", IF(COUNTIF('Intro &amp; Setup'!$AY$23:$AY$38, $B501)&gt;0, "BH", TEXT($B501, "ddd")))</f>
        <v/>
      </c>
      <c r="AB501" s="61" t="str">
        <f t="shared" si="68"/>
        <v/>
      </c>
      <c r="AD501" s="23" t="str">
        <f t="shared" si="69"/>
        <v/>
      </c>
      <c r="AE501" s="23" t="str">
        <f t="shared" si="70"/>
        <v/>
      </c>
      <c r="AG501" s="23" t="str">
        <f t="shared" si="71"/>
        <v/>
      </c>
    </row>
    <row r="502" spans="1:33" x14ac:dyDescent="0.25">
      <c r="A502" s="5"/>
      <c r="B502" s="115"/>
      <c r="C502" s="116"/>
      <c r="D502" s="117"/>
      <c r="E502" s="118"/>
      <c r="F502" s="118"/>
      <c r="G502" s="119"/>
      <c r="H502" s="120"/>
      <c r="I502" s="120"/>
      <c r="J502" s="121"/>
      <c r="K502" s="5"/>
      <c r="L502" s="133" t="str">
        <f t="shared" si="63"/>
        <v/>
      </c>
      <c r="M502" s="5"/>
      <c r="N502" s="23" t="str">
        <f>IF($L502="", "", COUNTIF($L$11:$L$2510, "&gt;"&amp;$L502)+1+COUNTIF($L$11:$L502, $L502)-1)</f>
        <v/>
      </c>
      <c r="O502" s="5"/>
      <c r="R502" s="23" t="str">
        <f t="shared" si="64"/>
        <v/>
      </c>
      <c r="T502" s="20" t="str">
        <f t="shared" si="65"/>
        <v/>
      </c>
      <c r="X502" s="23" t="str">
        <f t="shared" si="66"/>
        <v/>
      </c>
      <c r="Z502" s="59" t="str">
        <f t="shared" si="67"/>
        <v/>
      </c>
      <c r="AA502" s="60" t="str">
        <f>IF($B502="", "", IF(COUNTIF('Intro &amp; Setup'!$AY$23:$AY$38, $B502)&gt;0, "BH", TEXT($B502, "ddd")))</f>
        <v/>
      </c>
      <c r="AB502" s="61" t="str">
        <f t="shared" si="68"/>
        <v/>
      </c>
      <c r="AD502" s="23" t="str">
        <f t="shared" si="69"/>
        <v/>
      </c>
      <c r="AE502" s="23" t="str">
        <f t="shared" si="70"/>
        <v/>
      </c>
      <c r="AG502" s="23" t="str">
        <f t="shared" si="71"/>
        <v/>
      </c>
    </row>
    <row r="503" spans="1:33" x14ac:dyDescent="0.25">
      <c r="A503" s="5"/>
      <c r="B503" s="115"/>
      <c r="C503" s="116"/>
      <c r="D503" s="117"/>
      <c r="E503" s="118"/>
      <c r="F503" s="118"/>
      <c r="G503" s="119"/>
      <c r="H503" s="120"/>
      <c r="I503" s="120"/>
      <c r="J503" s="121"/>
      <c r="K503" s="5"/>
      <c r="L503" s="133" t="str">
        <f t="shared" si="63"/>
        <v/>
      </c>
      <c r="M503" s="5"/>
      <c r="N503" s="23" t="str">
        <f>IF($L503="", "", COUNTIF($L$11:$L$2510, "&gt;"&amp;$L503)+1+COUNTIF($L$11:$L503, $L503)-1)</f>
        <v/>
      </c>
      <c r="O503" s="5"/>
      <c r="R503" s="23" t="str">
        <f t="shared" si="64"/>
        <v/>
      </c>
      <c r="T503" s="20" t="str">
        <f t="shared" si="65"/>
        <v/>
      </c>
      <c r="X503" s="23" t="str">
        <f t="shared" si="66"/>
        <v/>
      </c>
      <c r="Z503" s="59" t="str">
        <f t="shared" si="67"/>
        <v/>
      </c>
      <c r="AA503" s="60" t="str">
        <f>IF($B503="", "", IF(COUNTIF('Intro &amp; Setup'!$AY$23:$AY$38, $B503)&gt;0, "BH", TEXT($B503, "ddd")))</f>
        <v/>
      </c>
      <c r="AB503" s="61" t="str">
        <f t="shared" si="68"/>
        <v/>
      </c>
      <c r="AD503" s="23" t="str">
        <f t="shared" si="69"/>
        <v/>
      </c>
      <c r="AE503" s="23" t="str">
        <f t="shared" si="70"/>
        <v/>
      </c>
      <c r="AG503" s="23" t="str">
        <f t="shared" si="71"/>
        <v/>
      </c>
    </row>
    <row r="504" spans="1:33" x14ac:dyDescent="0.25">
      <c r="A504" s="5"/>
      <c r="B504" s="115"/>
      <c r="C504" s="116"/>
      <c r="D504" s="117"/>
      <c r="E504" s="118"/>
      <c r="F504" s="118"/>
      <c r="G504" s="119"/>
      <c r="H504" s="120"/>
      <c r="I504" s="120"/>
      <c r="J504" s="121"/>
      <c r="K504" s="5"/>
      <c r="L504" s="133" t="str">
        <f t="shared" si="63"/>
        <v/>
      </c>
      <c r="M504" s="5"/>
      <c r="N504" s="23" t="str">
        <f>IF($L504="", "", COUNTIF($L$11:$L$2510, "&gt;"&amp;$L504)+1+COUNTIF($L$11:$L504, $L504)-1)</f>
        <v/>
      </c>
      <c r="O504" s="5"/>
      <c r="R504" s="23" t="str">
        <f t="shared" si="64"/>
        <v/>
      </c>
      <c r="T504" s="20" t="str">
        <f t="shared" si="65"/>
        <v/>
      </c>
      <c r="X504" s="23" t="str">
        <f t="shared" si="66"/>
        <v/>
      </c>
      <c r="Z504" s="59" t="str">
        <f t="shared" si="67"/>
        <v/>
      </c>
      <c r="AA504" s="60" t="str">
        <f>IF($B504="", "", IF(COUNTIF('Intro &amp; Setup'!$AY$23:$AY$38, $B504)&gt;0, "BH", TEXT($B504, "ddd")))</f>
        <v/>
      </c>
      <c r="AB504" s="61" t="str">
        <f t="shared" si="68"/>
        <v/>
      </c>
      <c r="AD504" s="23" t="str">
        <f t="shared" si="69"/>
        <v/>
      </c>
      <c r="AE504" s="23" t="str">
        <f t="shared" si="70"/>
        <v/>
      </c>
      <c r="AG504" s="23" t="str">
        <f t="shared" si="71"/>
        <v/>
      </c>
    </row>
    <row r="505" spans="1:33" x14ac:dyDescent="0.25">
      <c r="A505" s="5"/>
      <c r="B505" s="115"/>
      <c r="C505" s="116"/>
      <c r="D505" s="117"/>
      <c r="E505" s="118"/>
      <c r="F505" s="118"/>
      <c r="G505" s="119"/>
      <c r="H505" s="120"/>
      <c r="I505" s="120"/>
      <c r="J505" s="121"/>
      <c r="K505" s="5"/>
      <c r="L505" s="133" t="str">
        <f t="shared" si="63"/>
        <v/>
      </c>
      <c r="M505" s="5"/>
      <c r="N505" s="23" t="str">
        <f>IF($L505="", "", COUNTIF($L$11:$L$2510, "&gt;"&amp;$L505)+1+COUNTIF($L$11:$L505, $L505)-1)</f>
        <v/>
      </c>
      <c r="O505" s="5"/>
      <c r="R505" s="23" t="str">
        <f t="shared" si="64"/>
        <v/>
      </c>
      <c r="T505" s="20" t="str">
        <f t="shared" si="65"/>
        <v/>
      </c>
      <c r="X505" s="23" t="str">
        <f t="shared" si="66"/>
        <v/>
      </c>
      <c r="Z505" s="59" t="str">
        <f t="shared" si="67"/>
        <v/>
      </c>
      <c r="AA505" s="60" t="str">
        <f>IF($B505="", "", IF(COUNTIF('Intro &amp; Setup'!$AY$23:$AY$38, $B505)&gt;0, "BH", TEXT($B505, "ddd")))</f>
        <v/>
      </c>
      <c r="AB505" s="61" t="str">
        <f t="shared" si="68"/>
        <v/>
      </c>
      <c r="AD505" s="23" t="str">
        <f t="shared" si="69"/>
        <v/>
      </c>
      <c r="AE505" s="23" t="str">
        <f t="shared" si="70"/>
        <v/>
      </c>
      <c r="AG505" s="23" t="str">
        <f t="shared" si="71"/>
        <v/>
      </c>
    </row>
    <row r="506" spans="1:33" x14ac:dyDescent="0.25">
      <c r="A506" s="5"/>
      <c r="B506" s="115"/>
      <c r="C506" s="116"/>
      <c r="D506" s="117"/>
      <c r="E506" s="118"/>
      <c r="F506" s="118"/>
      <c r="G506" s="119"/>
      <c r="H506" s="120"/>
      <c r="I506" s="120"/>
      <c r="J506" s="121"/>
      <c r="K506" s="5"/>
      <c r="L506" s="133" t="str">
        <f t="shared" si="63"/>
        <v/>
      </c>
      <c r="M506" s="5"/>
      <c r="N506" s="23" t="str">
        <f>IF($L506="", "", COUNTIF($L$11:$L$2510, "&gt;"&amp;$L506)+1+COUNTIF($L$11:$L506, $L506)-1)</f>
        <v/>
      </c>
      <c r="O506" s="5"/>
      <c r="R506" s="23" t="str">
        <f t="shared" si="64"/>
        <v/>
      </c>
      <c r="T506" s="20" t="str">
        <f t="shared" si="65"/>
        <v/>
      </c>
      <c r="X506" s="23" t="str">
        <f t="shared" si="66"/>
        <v/>
      </c>
      <c r="Z506" s="59" t="str">
        <f t="shared" si="67"/>
        <v/>
      </c>
      <c r="AA506" s="60" t="str">
        <f>IF($B506="", "", IF(COUNTIF('Intro &amp; Setup'!$AY$23:$AY$38, $B506)&gt;0, "BH", TEXT($B506, "ddd")))</f>
        <v/>
      </c>
      <c r="AB506" s="61" t="str">
        <f t="shared" si="68"/>
        <v/>
      </c>
      <c r="AD506" s="23" t="str">
        <f t="shared" si="69"/>
        <v/>
      </c>
      <c r="AE506" s="23" t="str">
        <f t="shared" si="70"/>
        <v/>
      </c>
      <c r="AG506" s="23" t="str">
        <f t="shared" si="71"/>
        <v/>
      </c>
    </row>
    <row r="507" spans="1:33" x14ac:dyDescent="0.25">
      <c r="A507" s="5"/>
      <c r="B507" s="115"/>
      <c r="C507" s="116"/>
      <c r="D507" s="117"/>
      <c r="E507" s="118"/>
      <c r="F507" s="118"/>
      <c r="G507" s="119"/>
      <c r="H507" s="120"/>
      <c r="I507" s="120"/>
      <c r="J507" s="121"/>
      <c r="K507" s="5"/>
      <c r="L507" s="133" t="str">
        <f t="shared" si="63"/>
        <v/>
      </c>
      <c r="M507" s="5"/>
      <c r="N507" s="23" t="str">
        <f>IF($L507="", "", COUNTIF($L$11:$L$2510, "&gt;"&amp;$L507)+1+COUNTIF($L$11:$L507, $L507)-1)</f>
        <v/>
      </c>
      <c r="O507" s="5"/>
      <c r="R507" s="23" t="str">
        <f t="shared" si="64"/>
        <v/>
      </c>
      <c r="T507" s="20" t="str">
        <f t="shared" si="65"/>
        <v/>
      </c>
      <c r="X507" s="23" t="str">
        <f t="shared" si="66"/>
        <v/>
      </c>
      <c r="Z507" s="59" t="str">
        <f t="shared" si="67"/>
        <v/>
      </c>
      <c r="AA507" s="60" t="str">
        <f>IF($B507="", "", IF(COUNTIF('Intro &amp; Setup'!$AY$23:$AY$38, $B507)&gt;0, "BH", TEXT($B507, "ddd")))</f>
        <v/>
      </c>
      <c r="AB507" s="61" t="str">
        <f t="shared" si="68"/>
        <v/>
      </c>
      <c r="AD507" s="23" t="str">
        <f t="shared" si="69"/>
        <v/>
      </c>
      <c r="AE507" s="23" t="str">
        <f t="shared" si="70"/>
        <v/>
      </c>
      <c r="AG507" s="23" t="str">
        <f t="shared" si="71"/>
        <v/>
      </c>
    </row>
    <row r="508" spans="1:33" x14ac:dyDescent="0.25">
      <c r="A508" s="5"/>
      <c r="B508" s="115"/>
      <c r="C508" s="116"/>
      <c r="D508" s="117"/>
      <c r="E508" s="118"/>
      <c r="F508" s="118"/>
      <c r="G508" s="119"/>
      <c r="H508" s="120"/>
      <c r="I508" s="120"/>
      <c r="J508" s="121"/>
      <c r="K508" s="5"/>
      <c r="L508" s="133" t="str">
        <f t="shared" si="63"/>
        <v/>
      </c>
      <c r="M508" s="5"/>
      <c r="N508" s="23" t="str">
        <f>IF($L508="", "", COUNTIF($L$11:$L$2510, "&gt;"&amp;$L508)+1+COUNTIF($L$11:$L508, $L508)-1)</f>
        <v/>
      </c>
      <c r="O508" s="5"/>
      <c r="R508" s="23" t="str">
        <f t="shared" si="64"/>
        <v/>
      </c>
      <c r="T508" s="20" t="str">
        <f t="shared" si="65"/>
        <v/>
      </c>
      <c r="X508" s="23" t="str">
        <f t="shared" si="66"/>
        <v/>
      </c>
      <c r="Z508" s="59" t="str">
        <f t="shared" si="67"/>
        <v/>
      </c>
      <c r="AA508" s="60" t="str">
        <f>IF($B508="", "", IF(COUNTIF('Intro &amp; Setup'!$AY$23:$AY$38, $B508)&gt;0, "BH", TEXT($B508, "ddd")))</f>
        <v/>
      </c>
      <c r="AB508" s="61" t="str">
        <f t="shared" si="68"/>
        <v/>
      </c>
      <c r="AD508" s="23" t="str">
        <f t="shared" si="69"/>
        <v/>
      </c>
      <c r="AE508" s="23" t="str">
        <f t="shared" si="70"/>
        <v/>
      </c>
      <c r="AG508" s="23" t="str">
        <f t="shared" si="71"/>
        <v/>
      </c>
    </row>
    <row r="509" spans="1:33" x14ac:dyDescent="0.25">
      <c r="A509" s="5"/>
      <c r="B509" s="115"/>
      <c r="C509" s="116"/>
      <c r="D509" s="117"/>
      <c r="E509" s="118"/>
      <c r="F509" s="118"/>
      <c r="G509" s="119"/>
      <c r="H509" s="120"/>
      <c r="I509" s="120"/>
      <c r="J509" s="121"/>
      <c r="K509" s="5"/>
      <c r="L509" s="133" t="str">
        <f t="shared" si="63"/>
        <v/>
      </c>
      <c r="M509" s="5"/>
      <c r="N509" s="23" t="str">
        <f>IF($L509="", "", COUNTIF($L$11:$L$2510, "&gt;"&amp;$L509)+1+COUNTIF($L$11:$L509, $L509)-1)</f>
        <v/>
      </c>
      <c r="O509" s="5"/>
      <c r="R509" s="23" t="str">
        <f t="shared" si="64"/>
        <v/>
      </c>
      <c r="T509" s="20" t="str">
        <f t="shared" si="65"/>
        <v/>
      </c>
      <c r="X509" s="23" t="str">
        <f t="shared" si="66"/>
        <v/>
      </c>
      <c r="Z509" s="59" t="str">
        <f t="shared" si="67"/>
        <v/>
      </c>
      <c r="AA509" s="60" t="str">
        <f>IF($B509="", "", IF(COUNTIF('Intro &amp; Setup'!$AY$23:$AY$38, $B509)&gt;0, "BH", TEXT($B509, "ddd")))</f>
        <v/>
      </c>
      <c r="AB509" s="61" t="str">
        <f t="shared" si="68"/>
        <v/>
      </c>
      <c r="AD509" s="23" t="str">
        <f t="shared" si="69"/>
        <v/>
      </c>
      <c r="AE509" s="23" t="str">
        <f t="shared" si="70"/>
        <v/>
      </c>
      <c r="AG509" s="23" t="str">
        <f t="shared" si="71"/>
        <v/>
      </c>
    </row>
    <row r="510" spans="1:33" x14ac:dyDescent="0.25">
      <c r="A510" s="5"/>
      <c r="B510" s="115"/>
      <c r="C510" s="116"/>
      <c r="D510" s="117"/>
      <c r="E510" s="118"/>
      <c r="F510" s="118"/>
      <c r="G510" s="119"/>
      <c r="H510" s="120"/>
      <c r="I510" s="120"/>
      <c r="J510" s="121"/>
      <c r="K510" s="5"/>
      <c r="L510" s="133" t="str">
        <f t="shared" si="63"/>
        <v/>
      </c>
      <c r="M510" s="5"/>
      <c r="N510" s="23" t="str">
        <f>IF($L510="", "", COUNTIF($L$11:$L$2510, "&gt;"&amp;$L510)+1+COUNTIF($L$11:$L510, $L510)-1)</f>
        <v/>
      </c>
      <c r="O510" s="5"/>
      <c r="R510" s="23" t="str">
        <f t="shared" si="64"/>
        <v/>
      </c>
      <c r="T510" s="20" t="str">
        <f t="shared" si="65"/>
        <v/>
      </c>
      <c r="X510" s="23" t="str">
        <f t="shared" si="66"/>
        <v/>
      </c>
      <c r="Z510" s="59" t="str">
        <f t="shared" si="67"/>
        <v/>
      </c>
      <c r="AA510" s="60" t="str">
        <f>IF($B510="", "", IF(COUNTIF('Intro &amp; Setup'!$AY$23:$AY$38, $B510)&gt;0, "BH", TEXT($B510, "ddd")))</f>
        <v/>
      </c>
      <c r="AB510" s="61" t="str">
        <f t="shared" si="68"/>
        <v/>
      </c>
      <c r="AD510" s="23" t="str">
        <f t="shared" si="69"/>
        <v/>
      </c>
      <c r="AE510" s="23" t="str">
        <f t="shared" si="70"/>
        <v/>
      </c>
      <c r="AG510" s="23" t="str">
        <f t="shared" si="71"/>
        <v/>
      </c>
    </row>
    <row r="511" spans="1:33" x14ac:dyDescent="0.25">
      <c r="A511" s="5"/>
      <c r="B511" s="115"/>
      <c r="C511" s="116"/>
      <c r="D511" s="117"/>
      <c r="E511" s="118"/>
      <c r="F511" s="118"/>
      <c r="G511" s="119"/>
      <c r="H511" s="120"/>
      <c r="I511" s="120"/>
      <c r="J511" s="121"/>
      <c r="K511" s="5"/>
      <c r="L511" s="133" t="str">
        <f t="shared" si="63"/>
        <v/>
      </c>
      <c r="M511" s="5"/>
      <c r="N511" s="23" t="str">
        <f>IF($L511="", "", COUNTIF($L$11:$L$2510, "&gt;"&amp;$L511)+1+COUNTIF($L$11:$L511, $L511)-1)</f>
        <v/>
      </c>
      <c r="O511" s="5"/>
      <c r="R511" s="23" t="str">
        <f t="shared" si="64"/>
        <v/>
      </c>
      <c r="T511" s="20" t="str">
        <f t="shared" si="65"/>
        <v/>
      </c>
      <c r="X511" s="23" t="str">
        <f t="shared" si="66"/>
        <v/>
      </c>
      <c r="Z511" s="59" t="str">
        <f t="shared" si="67"/>
        <v/>
      </c>
      <c r="AA511" s="60" t="str">
        <f>IF($B511="", "", IF(COUNTIF('Intro &amp; Setup'!$AY$23:$AY$38, $B511)&gt;0, "BH", TEXT($B511, "ddd")))</f>
        <v/>
      </c>
      <c r="AB511" s="61" t="str">
        <f t="shared" si="68"/>
        <v/>
      </c>
      <c r="AD511" s="23" t="str">
        <f t="shared" si="69"/>
        <v/>
      </c>
      <c r="AE511" s="23" t="str">
        <f t="shared" si="70"/>
        <v/>
      </c>
      <c r="AG511" s="23" t="str">
        <f t="shared" si="71"/>
        <v/>
      </c>
    </row>
    <row r="512" spans="1:33" x14ac:dyDescent="0.25">
      <c r="A512" s="5"/>
      <c r="B512" s="115"/>
      <c r="C512" s="116"/>
      <c r="D512" s="117"/>
      <c r="E512" s="118"/>
      <c r="F512" s="118"/>
      <c r="G512" s="119"/>
      <c r="H512" s="120"/>
      <c r="I512" s="120"/>
      <c r="J512" s="121"/>
      <c r="K512" s="5"/>
      <c r="L512" s="133" t="str">
        <f t="shared" si="63"/>
        <v/>
      </c>
      <c r="M512" s="5"/>
      <c r="N512" s="23" t="str">
        <f>IF($L512="", "", COUNTIF($L$11:$L$2510, "&gt;"&amp;$L512)+1+COUNTIF($L$11:$L512, $L512)-1)</f>
        <v/>
      </c>
      <c r="O512" s="5"/>
      <c r="R512" s="23" t="str">
        <f t="shared" si="64"/>
        <v/>
      </c>
      <c r="T512" s="20" t="str">
        <f t="shared" si="65"/>
        <v/>
      </c>
      <c r="X512" s="23" t="str">
        <f t="shared" si="66"/>
        <v/>
      </c>
      <c r="Z512" s="59" t="str">
        <f t="shared" si="67"/>
        <v/>
      </c>
      <c r="AA512" s="60" t="str">
        <f>IF($B512="", "", IF(COUNTIF('Intro &amp; Setup'!$AY$23:$AY$38, $B512)&gt;0, "BH", TEXT($B512, "ddd")))</f>
        <v/>
      </c>
      <c r="AB512" s="61" t="str">
        <f t="shared" si="68"/>
        <v/>
      </c>
      <c r="AD512" s="23" t="str">
        <f t="shared" si="69"/>
        <v/>
      </c>
      <c r="AE512" s="23" t="str">
        <f t="shared" si="70"/>
        <v/>
      </c>
      <c r="AG512" s="23" t="str">
        <f t="shared" si="71"/>
        <v/>
      </c>
    </row>
    <row r="513" spans="1:33" x14ac:dyDescent="0.25">
      <c r="A513" s="5"/>
      <c r="B513" s="115"/>
      <c r="C513" s="116"/>
      <c r="D513" s="117"/>
      <c r="E513" s="118"/>
      <c r="F513" s="118"/>
      <c r="G513" s="119"/>
      <c r="H513" s="120"/>
      <c r="I513" s="120"/>
      <c r="J513" s="121"/>
      <c r="K513" s="5"/>
      <c r="L513" s="133" t="str">
        <f t="shared" si="63"/>
        <v/>
      </c>
      <c r="M513" s="5"/>
      <c r="N513" s="23" t="str">
        <f>IF($L513="", "", COUNTIF($L$11:$L$2510, "&gt;"&amp;$L513)+1+COUNTIF($L$11:$L513, $L513)-1)</f>
        <v/>
      </c>
      <c r="O513" s="5"/>
      <c r="R513" s="23" t="str">
        <f t="shared" si="64"/>
        <v/>
      </c>
      <c r="T513" s="20" t="str">
        <f t="shared" si="65"/>
        <v/>
      </c>
      <c r="X513" s="23" t="str">
        <f t="shared" si="66"/>
        <v/>
      </c>
      <c r="Z513" s="59" t="str">
        <f t="shared" si="67"/>
        <v/>
      </c>
      <c r="AA513" s="60" t="str">
        <f>IF($B513="", "", IF(COUNTIF('Intro &amp; Setup'!$AY$23:$AY$38, $B513)&gt;0, "BH", TEXT($B513, "ddd")))</f>
        <v/>
      </c>
      <c r="AB513" s="61" t="str">
        <f t="shared" si="68"/>
        <v/>
      </c>
      <c r="AD513" s="23" t="str">
        <f t="shared" si="69"/>
        <v/>
      </c>
      <c r="AE513" s="23" t="str">
        <f t="shared" si="70"/>
        <v/>
      </c>
      <c r="AG513" s="23" t="str">
        <f t="shared" si="71"/>
        <v/>
      </c>
    </row>
    <row r="514" spans="1:33" x14ac:dyDescent="0.25">
      <c r="A514" s="5"/>
      <c r="B514" s="115"/>
      <c r="C514" s="116"/>
      <c r="D514" s="117"/>
      <c r="E514" s="118"/>
      <c r="F514" s="118"/>
      <c r="G514" s="119"/>
      <c r="H514" s="120"/>
      <c r="I514" s="120"/>
      <c r="J514" s="121"/>
      <c r="K514" s="5"/>
      <c r="L514" s="133" t="str">
        <f t="shared" si="63"/>
        <v/>
      </c>
      <c r="M514" s="5"/>
      <c r="N514" s="23" t="str">
        <f>IF($L514="", "", COUNTIF($L$11:$L$2510, "&gt;"&amp;$L514)+1+COUNTIF($L$11:$L514, $L514)-1)</f>
        <v/>
      </c>
      <c r="O514" s="5"/>
      <c r="R514" s="23" t="str">
        <f t="shared" si="64"/>
        <v/>
      </c>
      <c r="T514" s="20" t="str">
        <f t="shared" si="65"/>
        <v/>
      </c>
      <c r="X514" s="23" t="str">
        <f t="shared" si="66"/>
        <v/>
      </c>
      <c r="Z514" s="59" t="str">
        <f t="shared" si="67"/>
        <v/>
      </c>
      <c r="AA514" s="60" t="str">
        <f>IF($B514="", "", IF(COUNTIF('Intro &amp; Setup'!$AY$23:$AY$38, $B514)&gt;0, "BH", TEXT($B514, "ddd")))</f>
        <v/>
      </c>
      <c r="AB514" s="61" t="str">
        <f t="shared" si="68"/>
        <v/>
      </c>
      <c r="AD514" s="23" t="str">
        <f t="shared" si="69"/>
        <v/>
      </c>
      <c r="AE514" s="23" t="str">
        <f t="shared" si="70"/>
        <v/>
      </c>
      <c r="AG514" s="23" t="str">
        <f t="shared" si="71"/>
        <v/>
      </c>
    </row>
    <row r="515" spans="1:33" x14ac:dyDescent="0.25">
      <c r="A515" s="5"/>
      <c r="B515" s="115"/>
      <c r="C515" s="116"/>
      <c r="D515" s="117"/>
      <c r="E515" s="118"/>
      <c r="F515" s="118"/>
      <c r="G515" s="119"/>
      <c r="H515" s="120"/>
      <c r="I515" s="120"/>
      <c r="J515" s="121"/>
      <c r="K515" s="5"/>
      <c r="L515" s="133" t="str">
        <f t="shared" si="63"/>
        <v/>
      </c>
      <c r="M515" s="5"/>
      <c r="N515" s="23" t="str">
        <f>IF($L515="", "", COUNTIF($L$11:$L$2510, "&gt;"&amp;$L515)+1+COUNTIF($L$11:$L515, $L515)-1)</f>
        <v/>
      </c>
      <c r="O515" s="5"/>
      <c r="R515" s="23" t="str">
        <f t="shared" si="64"/>
        <v/>
      </c>
      <c r="T515" s="20" t="str">
        <f t="shared" si="65"/>
        <v/>
      </c>
      <c r="X515" s="23" t="str">
        <f t="shared" si="66"/>
        <v/>
      </c>
      <c r="Z515" s="59" t="str">
        <f t="shared" si="67"/>
        <v/>
      </c>
      <c r="AA515" s="60" t="str">
        <f>IF($B515="", "", IF(COUNTIF('Intro &amp; Setup'!$AY$23:$AY$38, $B515)&gt;0, "BH", TEXT($B515, "ddd")))</f>
        <v/>
      </c>
      <c r="AB515" s="61" t="str">
        <f t="shared" si="68"/>
        <v/>
      </c>
      <c r="AD515" s="23" t="str">
        <f t="shared" si="69"/>
        <v/>
      </c>
      <c r="AE515" s="23" t="str">
        <f t="shared" si="70"/>
        <v/>
      </c>
      <c r="AG515" s="23" t="str">
        <f t="shared" si="71"/>
        <v/>
      </c>
    </row>
    <row r="516" spans="1:33" x14ac:dyDescent="0.25">
      <c r="A516" s="5"/>
      <c r="B516" s="115"/>
      <c r="C516" s="116"/>
      <c r="D516" s="117"/>
      <c r="E516" s="118"/>
      <c r="F516" s="118"/>
      <c r="G516" s="119"/>
      <c r="H516" s="120"/>
      <c r="I516" s="120"/>
      <c r="J516" s="121"/>
      <c r="K516" s="5"/>
      <c r="L516" s="133" t="str">
        <f t="shared" si="63"/>
        <v/>
      </c>
      <c r="M516" s="5"/>
      <c r="N516" s="23" t="str">
        <f>IF($L516="", "", COUNTIF($L$11:$L$2510, "&gt;"&amp;$L516)+1+COUNTIF($L$11:$L516, $L516)-1)</f>
        <v/>
      </c>
      <c r="O516" s="5"/>
      <c r="R516" s="23" t="str">
        <f t="shared" si="64"/>
        <v/>
      </c>
      <c r="T516" s="20" t="str">
        <f t="shared" si="65"/>
        <v/>
      </c>
      <c r="X516" s="23" t="str">
        <f t="shared" si="66"/>
        <v/>
      </c>
      <c r="Z516" s="59" t="str">
        <f t="shared" si="67"/>
        <v/>
      </c>
      <c r="AA516" s="60" t="str">
        <f>IF($B516="", "", IF(COUNTIF('Intro &amp; Setup'!$AY$23:$AY$38, $B516)&gt;0, "BH", TEXT($B516, "ddd")))</f>
        <v/>
      </c>
      <c r="AB516" s="61" t="str">
        <f t="shared" si="68"/>
        <v/>
      </c>
      <c r="AD516" s="23" t="str">
        <f t="shared" si="69"/>
        <v/>
      </c>
      <c r="AE516" s="23" t="str">
        <f t="shared" si="70"/>
        <v/>
      </c>
      <c r="AG516" s="23" t="str">
        <f t="shared" si="71"/>
        <v/>
      </c>
    </row>
    <row r="517" spans="1:33" x14ac:dyDescent="0.25">
      <c r="A517" s="5"/>
      <c r="B517" s="115"/>
      <c r="C517" s="116"/>
      <c r="D517" s="117"/>
      <c r="E517" s="118"/>
      <c r="F517" s="118"/>
      <c r="G517" s="119"/>
      <c r="H517" s="120"/>
      <c r="I517" s="120"/>
      <c r="J517" s="121"/>
      <c r="K517" s="5"/>
      <c r="L517" s="133" t="str">
        <f t="shared" si="63"/>
        <v/>
      </c>
      <c r="M517" s="5"/>
      <c r="N517" s="23" t="str">
        <f>IF($L517="", "", COUNTIF($L$11:$L$2510, "&gt;"&amp;$L517)+1+COUNTIF($L$11:$L517, $L517)-1)</f>
        <v/>
      </c>
      <c r="O517" s="5"/>
      <c r="R517" s="23" t="str">
        <f t="shared" si="64"/>
        <v/>
      </c>
      <c r="T517" s="20" t="str">
        <f t="shared" si="65"/>
        <v/>
      </c>
      <c r="X517" s="23" t="str">
        <f t="shared" si="66"/>
        <v/>
      </c>
      <c r="Z517" s="59" t="str">
        <f t="shared" si="67"/>
        <v/>
      </c>
      <c r="AA517" s="60" t="str">
        <f>IF($B517="", "", IF(COUNTIF('Intro &amp; Setup'!$AY$23:$AY$38, $B517)&gt;0, "BH", TEXT($B517, "ddd")))</f>
        <v/>
      </c>
      <c r="AB517" s="61" t="str">
        <f t="shared" si="68"/>
        <v/>
      </c>
      <c r="AD517" s="23" t="str">
        <f t="shared" si="69"/>
        <v/>
      </c>
      <c r="AE517" s="23" t="str">
        <f t="shared" si="70"/>
        <v/>
      </c>
      <c r="AG517" s="23" t="str">
        <f t="shared" si="71"/>
        <v/>
      </c>
    </row>
    <row r="518" spans="1:33" x14ac:dyDescent="0.25">
      <c r="A518" s="5"/>
      <c r="B518" s="115"/>
      <c r="C518" s="116"/>
      <c r="D518" s="117"/>
      <c r="E518" s="118"/>
      <c r="F518" s="118"/>
      <c r="G518" s="119"/>
      <c r="H518" s="120"/>
      <c r="I518" s="120"/>
      <c r="J518" s="121"/>
      <c r="K518" s="5"/>
      <c r="L518" s="133" t="str">
        <f t="shared" si="63"/>
        <v/>
      </c>
      <c r="M518" s="5"/>
      <c r="N518" s="23" t="str">
        <f>IF($L518="", "", COUNTIF($L$11:$L$2510, "&gt;"&amp;$L518)+1+COUNTIF($L$11:$L518, $L518)-1)</f>
        <v/>
      </c>
      <c r="O518" s="5"/>
      <c r="R518" s="23" t="str">
        <f t="shared" si="64"/>
        <v/>
      </c>
      <c r="T518" s="20" t="str">
        <f t="shared" si="65"/>
        <v/>
      </c>
      <c r="X518" s="23" t="str">
        <f t="shared" si="66"/>
        <v/>
      </c>
      <c r="Z518" s="59" t="str">
        <f t="shared" si="67"/>
        <v/>
      </c>
      <c r="AA518" s="60" t="str">
        <f>IF($B518="", "", IF(COUNTIF('Intro &amp; Setup'!$AY$23:$AY$38, $B518)&gt;0, "BH", TEXT($B518, "ddd")))</f>
        <v/>
      </c>
      <c r="AB518" s="61" t="str">
        <f t="shared" si="68"/>
        <v/>
      </c>
      <c r="AD518" s="23" t="str">
        <f t="shared" si="69"/>
        <v/>
      </c>
      <c r="AE518" s="23" t="str">
        <f t="shared" si="70"/>
        <v/>
      </c>
      <c r="AG518" s="23" t="str">
        <f t="shared" si="71"/>
        <v/>
      </c>
    </row>
    <row r="519" spans="1:33" x14ac:dyDescent="0.25">
      <c r="A519" s="5"/>
      <c r="B519" s="115"/>
      <c r="C519" s="116"/>
      <c r="D519" s="117"/>
      <c r="E519" s="118"/>
      <c r="F519" s="118"/>
      <c r="G519" s="119"/>
      <c r="H519" s="120"/>
      <c r="I519" s="120"/>
      <c r="J519" s="121"/>
      <c r="K519" s="5"/>
      <c r="L519" s="133" t="str">
        <f t="shared" si="63"/>
        <v/>
      </c>
      <c r="M519" s="5"/>
      <c r="N519" s="23" t="str">
        <f>IF($L519="", "", COUNTIF($L$11:$L$2510, "&gt;"&amp;$L519)+1+COUNTIF($L$11:$L519, $L519)-1)</f>
        <v/>
      </c>
      <c r="O519" s="5"/>
      <c r="R519" s="23" t="str">
        <f t="shared" si="64"/>
        <v/>
      </c>
      <c r="T519" s="20" t="str">
        <f t="shared" si="65"/>
        <v/>
      </c>
      <c r="X519" s="23" t="str">
        <f t="shared" si="66"/>
        <v/>
      </c>
      <c r="Z519" s="59" t="str">
        <f t="shared" si="67"/>
        <v/>
      </c>
      <c r="AA519" s="60" t="str">
        <f>IF($B519="", "", IF(COUNTIF('Intro &amp; Setup'!$AY$23:$AY$38, $B519)&gt;0, "BH", TEXT($B519, "ddd")))</f>
        <v/>
      </c>
      <c r="AB519" s="61" t="str">
        <f t="shared" si="68"/>
        <v/>
      </c>
      <c r="AD519" s="23" t="str">
        <f t="shared" si="69"/>
        <v/>
      </c>
      <c r="AE519" s="23" t="str">
        <f t="shared" si="70"/>
        <v/>
      </c>
      <c r="AG519" s="23" t="str">
        <f t="shared" si="71"/>
        <v/>
      </c>
    </row>
    <row r="520" spans="1:33" x14ac:dyDescent="0.25">
      <c r="A520" s="5"/>
      <c r="B520" s="115"/>
      <c r="C520" s="116"/>
      <c r="D520" s="117"/>
      <c r="E520" s="118"/>
      <c r="F520" s="118"/>
      <c r="G520" s="119"/>
      <c r="H520" s="120"/>
      <c r="I520" s="120"/>
      <c r="J520" s="121"/>
      <c r="K520" s="5"/>
      <c r="L520" s="133" t="str">
        <f t="shared" si="63"/>
        <v/>
      </c>
      <c r="M520" s="5"/>
      <c r="N520" s="23" t="str">
        <f>IF($L520="", "", COUNTIF($L$11:$L$2510, "&gt;"&amp;$L520)+1+COUNTIF($L$11:$L520, $L520)-1)</f>
        <v/>
      </c>
      <c r="O520" s="5"/>
      <c r="R520" s="23" t="str">
        <f t="shared" si="64"/>
        <v/>
      </c>
      <c r="T520" s="20" t="str">
        <f t="shared" si="65"/>
        <v/>
      </c>
      <c r="X520" s="23" t="str">
        <f t="shared" si="66"/>
        <v/>
      </c>
      <c r="Z520" s="59" t="str">
        <f t="shared" si="67"/>
        <v/>
      </c>
      <c r="AA520" s="60" t="str">
        <f>IF($B520="", "", IF(COUNTIF('Intro &amp; Setup'!$AY$23:$AY$38, $B520)&gt;0, "BH", TEXT($B520, "ddd")))</f>
        <v/>
      </c>
      <c r="AB520" s="61" t="str">
        <f t="shared" si="68"/>
        <v/>
      </c>
      <c r="AD520" s="23" t="str">
        <f t="shared" si="69"/>
        <v/>
      </c>
      <c r="AE520" s="23" t="str">
        <f t="shared" si="70"/>
        <v/>
      </c>
      <c r="AG520" s="23" t="str">
        <f t="shared" si="71"/>
        <v/>
      </c>
    </row>
    <row r="521" spans="1:33" x14ac:dyDescent="0.25">
      <c r="A521" s="5"/>
      <c r="B521" s="115"/>
      <c r="C521" s="116"/>
      <c r="D521" s="117"/>
      <c r="E521" s="118"/>
      <c r="F521" s="118"/>
      <c r="G521" s="119"/>
      <c r="H521" s="120"/>
      <c r="I521" s="120"/>
      <c r="J521" s="121"/>
      <c r="K521" s="5"/>
      <c r="L521" s="133" t="str">
        <f t="shared" si="63"/>
        <v/>
      </c>
      <c r="M521" s="5"/>
      <c r="N521" s="23" t="str">
        <f>IF($L521="", "", COUNTIF($L$11:$L$2510, "&gt;"&amp;$L521)+1+COUNTIF($L$11:$L521, $L521)-1)</f>
        <v/>
      </c>
      <c r="O521" s="5"/>
      <c r="R521" s="23" t="str">
        <f t="shared" si="64"/>
        <v/>
      </c>
      <c r="T521" s="20" t="str">
        <f t="shared" si="65"/>
        <v/>
      </c>
      <c r="X521" s="23" t="str">
        <f t="shared" si="66"/>
        <v/>
      </c>
      <c r="Z521" s="59" t="str">
        <f t="shared" si="67"/>
        <v/>
      </c>
      <c r="AA521" s="60" t="str">
        <f>IF($B521="", "", IF(COUNTIF('Intro &amp; Setup'!$AY$23:$AY$38, $B521)&gt;0, "BH", TEXT($B521, "ddd")))</f>
        <v/>
      </c>
      <c r="AB521" s="61" t="str">
        <f t="shared" si="68"/>
        <v/>
      </c>
      <c r="AD521" s="23" t="str">
        <f t="shared" si="69"/>
        <v/>
      </c>
      <c r="AE521" s="23" t="str">
        <f t="shared" si="70"/>
        <v/>
      </c>
      <c r="AG521" s="23" t="str">
        <f t="shared" si="71"/>
        <v/>
      </c>
    </row>
    <row r="522" spans="1:33" x14ac:dyDescent="0.25">
      <c r="A522" s="5"/>
      <c r="B522" s="115"/>
      <c r="C522" s="116"/>
      <c r="D522" s="117"/>
      <c r="E522" s="118"/>
      <c r="F522" s="118"/>
      <c r="G522" s="119"/>
      <c r="H522" s="120"/>
      <c r="I522" s="120"/>
      <c r="J522" s="121"/>
      <c r="K522" s="5"/>
      <c r="L522" s="133" t="str">
        <f t="shared" si="63"/>
        <v/>
      </c>
      <c r="M522" s="5"/>
      <c r="N522" s="23" t="str">
        <f>IF($L522="", "", COUNTIF($L$11:$L$2510, "&gt;"&amp;$L522)+1+COUNTIF($L$11:$L522, $L522)-1)</f>
        <v/>
      </c>
      <c r="O522" s="5"/>
      <c r="R522" s="23" t="str">
        <f t="shared" si="64"/>
        <v/>
      </c>
      <c r="T522" s="20" t="str">
        <f t="shared" si="65"/>
        <v/>
      </c>
      <c r="X522" s="23" t="str">
        <f t="shared" si="66"/>
        <v/>
      </c>
      <c r="Z522" s="59" t="str">
        <f t="shared" si="67"/>
        <v/>
      </c>
      <c r="AA522" s="60" t="str">
        <f>IF($B522="", "", IF(COUNTIF('Intro &amp; Setup'!$AY$23:$AY$38, $B522)&gt;0, "BH", TEXT($B522, "ddd")))</f>
        <v/>
      </c>
      <c r="AB522" s="61" t="str">
        <f t="shared" si="68"/>
        <v/>
      </c>
      <c r="AD522" s="23" t="str">
        <f t="shared" si="69"/>
        <v/>
      </c>
      <c r="AE522" s="23" t="str">
        <f t="shared" si="70"/>
        <v/>
      </c>
      <c r="AG522" s="23" t="str">
        <f t="shared" si="71"/>
        <v/>
      </c>
    </row>
    <row r="523" spans="1:33" x14ac:dyDescent="0.25">
      <c r="A523" s="5"/>
      <c r="B523" s="115"/>
      <c r="C523" s="116"/>
      <c r="D523" s="117"/>
      <c r="E523" s="118"/>
      <c r="F523" s="118"/>
      <c r="G523" s="119"/>
      <c r="H523" s="120"/>
      <c r="I523" s="120"/>
      <c r="J523" s="121"/>
      <c r="K523" s="5"/>
      <c r="L523" s="133" t="str">
        <f t="shared" si="63"/>
        <v/>
      </c>
      <c r="M523" s="5"/>
      <c r="N523" s="23" t="str">
        <f>IF($L523="", "", COUNTIF($L$11:$L$2510, "&gt;"&amp;$L523)+1+COUNTIF($L$11:$L523, $L523)-1)</f>
        <v/>
      </c>
      <c r="O523" s="5"/>
      <c r="R523" s="23" t="str">
        <f t="shared" si="64"/>
        <v/>
      </c>
      <c r="T523" s="20" t="str">
        <f t="shared" si="65"/>
        <v/>
      </c>
      <c r="X523" s="23" t="str">
        <f t="shared" si="66"/>
        <v/>
      </c>
      <c r="Z523" s="59" t="str">
        <f t="shared" si="67"/>
        <v/>
      </c>
      <c r="AA523" s="60" t="str">
        <f>IF($B523="", "", IF(COUNTIF('Intro &amp; Setup'!$AY$23:$AY$38, $B523)&gt;0, "BH", TEXT($B523, "ddd")))</f>
        <v/>
      </c>
      <c r="AB523" s="61" t="str">
        <f t="shared" si="68"/>
        <v/>
      </c>
      <c r="AD523" s="23" t="str">
        <f t="shared" si="69"/>
        <v/>
      </c>
      <c r="AE523" s="23" t="str">
        <f t="shared" si="70"/>
        <v/>
      </c>
      <c r="AG523" s="23" t="str">
        <f t="shared" si="71"/>
        <v/>
      </c>
    </row>
    <row r="524" spans="1:33" x14ac:dyDescent="0.25">
      <c r="A524" s="5"/>
      <c r="B524" s="115"/>
      <c r="C524" s="116"/>
      <c r="D524" s="117"/>
      <c r="E524" s="118"/>
      <c r="F524" s="118"/>
      <c r="G524" s="119"/>
      <c r="H524" s="120"/>
      <c r="I524" s="120"/>
      <c r="J524" s="121"/>
      <c r="K524" s="5"/>
      <c r="L524" s="133" t="str">
        <f t="shared" ref="L524:L587" si="72">IFERROR(($I524+$J524)/$H524, "")</f>
        <v/>
      </c>
      <c r="M524" s="5"/>
      <c r="N524" s="23" t="str">
        <f>IF($L524="", "", COUNTIF($L$11:$L$2510, "&gt;"&amp;$L524)+1+COUNTIF($L$11:$L524, $L524)-1)</f>
        <v/>
      </c>
      <c r="O524" s="5"/>
      <c r="R524" s="23" t="str">
        <f t="shared" ref="R524:R587" si="73">IF($T524="", "", IF(COUNTIF($T$11:$T$2510, $T524)&gt;1, "X", ""))</f>
        <v/>
      </c>
      <c r="T524" s="20" t="str">
        <f t="shared" ref="T524:T587" si="74">IF(AND($B524="", $C524="", $D524=""), "", CONCATENATE(TEXT($B524, "dd mmm yyyy"), " - ", TEXT($C524, "hh:mm"), " - ", $D524))</f>
        <v/>
      </c>
      <c r="X524" s="23" t="str">
        <f t="shared" ref="X524:X587" si="75">IF($E524="", "", IF(COUNTIF($V$11:$V$20, $E524)=0, "X", ""))</f>
        <v/>
      </c>
      <c r="Z524" s="59" t="str">
        <f t="shared" ref="Z524:Z587" si="76">IF($B524="", "", TEXT($B524, "mmm yyyy"))</f>
        <v/>
      </c>
      <c r="AA524" s="60" t="str">
        <f>IF($B524="", "", IF(COUNTIF('Intro &amp; Setup'!$AY$23:$AY$38, $B524)&gt;0, "BH", TEXT($B524, "ddd")))</f>
        <v/>
      </c>
      <c r="AB524" s="61" t="str">
        <f t="shared" ref="AB524:AB587" si="77">IF($C524="", "", REPLACE(TEXT($C524, "hh:mm"), 4, 2, "00"))</f>
        <v/>
      </c>
      <c r="AD524" s="23" t="str">
        <f t="shared" ref="AD524:AD587" si="78">IF(OR($AB524="", $E524=""), "", CONCATENATE($AB524, " - ", $E524))</f>
        <v/>
      </c>
      <c r="AE524" s="23" t="str">
        <f t="shared" ref="AE524:AE587" si="79">IF(OR($AA524="", $E524=""), "", CONCATENATE($AA524, " - ", $E524))</f>
        <v/>
      </c>
      <c r="AG524" s="23" t="str">
        <f t="shared" ref="AG524:AG587" si="80">IF($B524="", "", IF(OR($B524&lt;$Z$2, $B524&gt;$Z$3), "X", ""))</f>
        <v/>
      </c>
    </row>
    <row r="525" spans="1:33" x14ac:dyDescent="0.25">
      <c r="A525" s="5"/>
      <c r="B525" s="115"/>
      <c r="C525" s="116"/>
      <c r="D525" s="117"/>
      <c r="E525" s="118"/>
      <c r="F525" s="118"/>
      <c r="G525" s="119"/>
      <c r="H525" s="120"/>
      <c r="I525" s="120"/>
      <c r="J525" s="121"/>
      <c r="K525" s="5"/>
      <c r="L525" s="133" t="str">
        <f t="shared" si="72"/>
        <v/>
      </c>
      <c r="M525" s="5"/>
      <c r="N525" s="23" t="str">
        <f>IF($L525="", "", COUNTIF($L$11:$L$2510, "&gt;"&amp;$L525)+1+COUNTIF($L$11:$L525, $L525)-1)</f>
        <v/>
      </c>
      <c r="O525" s="5"/>
      <c r="R525" s="23" t="str">
        <f t="shared" si="73"/>
        <v/>
      </c>
      <c r="T525" s="20" t="str">
        <f t="shared" si="74"/>
        <v/>
      </c>
      <c r="X525" s="23" t="str">
        <f t="shared" si="75"/>
        <v/>
      </c>
      <c r="Z525" s="59" t="str">
        <f t="shared" si="76"/>
        <v/>
      </c>
      <c r="AA525" s="60" t="str">
        <f>IF($B525="", "", IF(COUNTIF('Intro &amp; Setup'!$AY$23:$AY$38, $B525)&gt;0, "BH", TEXT($B525, "ddd")))</f>
        <v/>
      </c>
      <c r="AB525" s="61" t="str">
        <f t="shared" si="77"/>
        <v/>
      </c>
      <c r="AD525" s="23" t="str">
        <f t="shared" si="78"/>
        <v/>
      </c>
      <c r="AE525" s="23" t="str">
        <f t="shared" si="79"/>
        <v/>
      </c>
      <c r="AG525" s="23" t="str">
        <f t="shared" si="80"/>
        <v/>
      </c>
    </row>
    <row r="526" spans="1:33" x14ac:dyDescent="0.25">
      <c r="A526" s="5"/>
      <c r="B526" s="115"/>
      <c r="C526" s="116"/>
      <c r="D526" s="117"/>
      <c r="E526" s="118"/>
      <c r="F526" s="118"/>
      <c r="G526" s="119"/>
      <c r="H526" s="120"/>
      <c r="I526" s="120"/>
      <c r="J526" s="121"/>
      <c r="K526" s="5"/>
      <c r="L526" s="133" t="str">
        <f t="shared" si="72"/>
        <v/>
      </c>
      <c r="M526" s="5"/>
      <c r="N526" s="23" t="str">
        <f>IF($L526="", "", COUNTIF($L$11:$L$2510, "&gt;"&amp;$L526)+1+COUNTIF($L$11:$L526, $L526)-1)</f>
        <v/>
      </c>
      <c r="O526" s="5"/>
      <c r="R526" s="23" t="str">
        <f t="shared" si="73"/>
        <v/>
      </c>
      <c r="T526" s="20" t="str">
        <f t="shared" si="74"/>
        <v/>
      </c>
      <c r="X526" s="23" t="str">
        <f t="shared" si="75"/>
        <v/>
      </c>
      <c r="Z526" s="59" t="str">
        <f t="shared" si="76"/>
        <v/>
      </c>
      <c r="AA526" s="60" t="str">
        <f>IF($B526="", "", IF(COUNTIF('Intro &amp; Setup'!$AY$23:$AY$38, $B526)&gt;0, "BH", TEXT($B526, "ddd")))</f>
        <v/>
      </c>
      <c r="AB526" s="61" t="str">
        <f t="shared" si="77"/>
        <v/>
      </c>
      <c r="AD526" s="23" t="str">
        <f t="shared" si="78"/>
        <v/>
      </c>
      <c r="AE526" s="23" t="str">
        <f t="shared" si="79"/>
        <v/>
      </c>
      <c r="AG526" s="23" t="str">
        <f t="shared" si="80"/>
        <v/>
      </c>
    </row>
    <row r="527" spans="1:33" x14ac:dyDescent="0.25">
      <c r="A527" s="5"/>
      <c r="B527" s="115"/>
      <c r="C527" s="116"/>
      <c r="D527" s="117"/>
      <c r="E527" s="118"/>
      <c r="F527" s="118"/>
      <c r="G527" s="119"/>
      <c r="H527" s="120"/>
      <c r="I527" s="120"/>
      <c r="J527" s="121"/>
      <c r="K527" s="5"/>
      <c r="L527" s="133" t="str">
        <f t="shared" si="72"/>
        <v/>
      </c>
      <c r="M527" s="5"/>
      <c r="N527" s="23" t="str">
        <f>IF($L527="", "", COUNTIF($L$11:$L$2510, "&gt;"&amp;$L527)+1+COUNTIF($L$11:$L527, $L527)-1)</f>
        <v/>
      </c>
      <c r="O527" s="5"/>
      <c r="R527" s="23" t="str">
        <f t="shared" si="73"/>
        <v/>
      </c>
      <c r="T527" s="20" t="str">
        <f t="shared" si="74"/>
        <v/>
      </c>
      <c r="X527" s="23" t="str">
        <f t="shared" si="75"/>
        <v/>
      </c>
      <c r="Z527" s="59" t="str">
        <f t="shared" si="76"/>
        <v/>
      </c>
      <c r="AA527" s="60" t="str">
        <f>IF($B527="", "", IF(COUNTIF('Intro &amp; Setup'!$AY$23:$AY$38, $B527)&gt;0, "BH", TEXT($B527, "ddd")))</f>
        <v/>
      </c>
      <c r="AB527" s="61" t="str">
        <f t="shared" si="77"/>
        <v/>
      </c>
      <c r="AD527" s="23" t="str">
        <f t="shared" si="78"/>
        <v/>
      </c>
      <c r="AE527" s="23" t="str">
        <f t="shared" si="79"/>
        <v/>
      </c>
      <c r="AG527" s="23" t="str">
        <f t="shared" si="80"/>
        <v/>
      </c>
    </row>
    <row r="528" spans="1:33" x14ac:dyDescent="0.25">
      <c r="A528" s="5"/>
      <c r="B528" s="115"/>
      <c r="C528" s="116"/>
      <c r="D528" s="117"/>
      <c r="E528" s="118"/>
      <c r="F528" s="118"/>
      <c r="G528" s="119"/>
      <c r="H528" s="120"/>
      <c r="I528" s="120"/>
      <c r="J528" s="121"/>
      <c r="K528" s="5"/>
      <c r="L528" s="133" t="str">
        <f t="shared" si="72"/>
        <v/>
      </c>
      <c r="M528" s="5"/>
      <c r="N528" s="23" t="str">
        <f>IF($L528="", "", COUNTIF($L$11:$L$2510, "&gt;"&amp;$L528)+1+COUNTIF($L$11:$L528, $L528)-1)</f>
        <v/>
      </c>
      <c r="O528" s="5"/>
      <c r="R528" s="23" t="str">
        <f t="shared" si="73"/>
        <v/>
      </c>
      <c r="T528" s="20" t="str">
        <f t="shared" si="74"/>
        <v/>
      </c>
      <c r="X528" s="23" t="str">
        <f t="shared" si="75"/>
        <v/>
      </c>
      <c r="Z528" s="59" t="str">
        <f t="shared" si="76"/>
        <v/>
      </c>
      <c r="AA528" s="60" t="str">
        <f>IF($B528="", "", IF(COUNTIF('Intro &amp; Setup'!$AY$23:$AY$38, $B528)&gt;0, "BH", TEXT($B528, "ddd")))</f>
        <v/>
      </c>
      <c r="AB528" s="61" t="str">
        <f t="shared" si="77"/>
        <v/>
      </c>
      <c r="AD528" s="23" t="str">
        <f t="shared" si="78"/>
        <v/>
      </c>
      <c r="AE528" s="23" t="str">
        <f t="shared" si="79"/>
        <v/>
      </c>
      <c r="AG528" s="23" t="str">
        <f t="shared" si="80"/>
        <v/>
      </c>
    </row>
    <row r="529" spans="1:33" x14ac:dyDescent="0.25">
      <c r="A529" s="5"/>
      <c r="B529" s="115"/>
      <c r="C529" s="116"/>
      <c r="D529" s="117"/>
      <c r="E529" s="118"/>
      <c r="F529" s="118"/>
      <c r="G529" s="119"/>
      <c r="H529" s="120"/>
      <c r="I529" s="120"/>
      <c r="J529" s="121"/>
      <c r="K529" s="5"/>
      <c r="L529" s="133" t="str">
        <f t="shared" si="72"/>
        <v/>
      </c>
      <c r="M529" s="5"/>
      <c r="N529" s="23" t="str">
        <f>IF($L529="", "", COUNTIF($L$11:$L$2510, "&gt;"&amp;$L529)+1+COUNTIF($L$11:$L529, $L529)-1)</f>
        <v/>
      </c>
      <c r="O529" s="5"/>
      <c r="R529" s="23" t="str">
        <f t="shared" si="73"/>
        <v/>
      </c>
      <c r="T529" s="20" t="str">
        <f t="shared" si="74"/>
        <v/>
      </c>
      <c r="X529" s="23" t="str">
        <f t="shared" si="75"/>
        <v/>
      </c>
      <c r="Z529" s="59" t="str">
        <f t="shared" si="76"/>
        <v/>
      </c>
      <c r="AA529" s="60" t="str">
        <f>IF($B529="", "", IF(COUNTIF('Intro &amp; Setup'!$AY$23:$AY$38, $B529)&gt;0, "BH", TEXT($B529, "ddd")))</f>
        <v/>
      </c>
      <c r="AB529" s="61" t="str">
        <f t="shared" si="77"/>
        <v/>
      </c>
      <c r="AD529" s="23" t="str">
        <f t="shared" si="78"/>
        <v/>
      </c>
      <c r="AE529" s="23" t="str">
        <f t="shared" si="79"/>
        <v/>
      </c>
      <c r="AG529" s="23" t="str">
        <f t="shared" si="80"/>
        <v/>
      </c>
    </row>
    <row r="530" spans="1:33" x14ac:dyDescent="0.25">
      <c r="A530" s="5"/>
      <c r="B530" s="115"/>
      <c r="C530" s="116"/>
      <c r="D530" s="117"/>
      <c r="E530" s="118"/>
      <c r="F530" s="118"/>
      <c r="G530" s="119"/>
      <c r="H530" s="120"/>
      <c r="I530" s="120"/>
      <c r="J530" s="121"/>
      <c r="K530" s="5"/>
      <c r="L530" s="133" t="str">
        <f t="shared" si="72"/>
        <v/>
      </c>
      <c r="M530" s="5"/>
      <c r="N530" s="23" t="str">
        <f>IF($L530="", "", COUNTIF($L$11:$L$2510, "&gt;"&amp;$L530)+1+COUNTIF($L$11:$L530, $L530)-1)</f>
        <v/>
      </c>
      <c r="O530" s="5"/>
      <c r="R530" s="23" t="str">
        <f t="shared" si="73"/>
        <v/>
      </c>
      <c r="T530" s="20" t="str">
        <f t="shared" si="74"/>
        <v/>
      </c>
      <c r="X530" s="23" t="str">
        <f t="shared" si="75"/>
        <v/>
      </c>
      <c r="Z530" s="59" t="str">
        <f t="shared" si="76"/>
        <v/>
      </c>
      <c r="AA530" s="60" t="str">
        <f>IF($B530="", "", IF(COUNTIF('Intro &amp; Setup'!$AY$23:$AY$38, $B530)&gt;0, "BH", TEXT($B530, "ddd")))</f>
        <v/>
      </c>
      <c r="AB530" s="61" t="str">
        <f t="shared" si="77"/>
        <v/>
      </c>
      <c r="AD530" s="23" t="str">
        <f t="shared" si="78"/>
        <v/>
      </c>
      <c r="AE530" s="23" t="str">
        <f t="shared" si="79"/>
        <v/>
      </c>
      <c r="AG530" s="23" t="str">
        <f t="shared" si="80"/>
        <v/>
      </c>
    </row>
    <row r="531" spans="1:33" x14ac:dyDescent="0.25">
      <c r="A531" s="5"/>
      <c r="B531" s="115"/>
      <c r="C531" s="116"/>
      <c r="D531" s="117"/>
      <c r="E531" s="118"/>
      <c r="F531" s="118"/>
      <c r="G531" s="119"/>
      <c r="H531" s="120"/>
      <c r="I531" s="120"/>
      <c r="J531" s="121"/>
      <c r="K531" s="5"/>
      <c r="L531" s="133" t="str">
        <f t="shared" si="72"/>
        <v/>
      </c>
      <c r="M531" s="5"/>
      <c r="N531" s="23" t="str">
        <f>IF($L531="", "", COUNTIF($L$11:$L$2510, "&gt;"&amp;$L531)+1+COUNTIF($L$11:$L531, $L531)-1)</f>
        <v/>
      </c>
      <c r="O531" s="5"/>
      <c r="R531" s="23" t="str">
        <f t="shared" si="73"/>
        <v/>
      </c>
      <c r="T531" s="20" t="str">
        <f t="shared" si="74"/>
        <v/>
      </c>
      <c r="X531" s="23" t="str">
        <f t="shared" si="75"/>
        <v/>
      </c>
      <c r="Z531" s="59" t="str">
        <f t="shared" si="76"/>
        <v/>
      </c>
      <c r="AA531" s="60" t="str">
        <f>IF($B531="", "", IF(COUNTIF('Intro &amp; Setup'!$AY$23:$AY$38, $B531)&gt;0, "BH", TEXT($B531, "ddd")))</f>
        <v/>
      </c>
      <c r="AB531" s="61" t="str">
        <f t="shared" si="77"/>
        <v/>
      </c>
      <c r="AD531" s="23" t="str">
        <f t="shared" si="78"/>
        <v/>
      </c>
      <c r="AE531" s="23" t="str">
        <f t="shared" si="79"/>
        <v/>
      </c>
      <c r="AG531" s="23" t="str">
        <f t="shared" si="80"/>
        <v/>
      </c>
    </row>
    <row r="532" spans="1:33" x14ac:dyDescent="0.25">
      <c r="A532" s="5"/>
      <c r="B532" s="115"/>
      <c r="C532" s="116"/>
      <c r="D532" s="117"/>
      <c r="E532" s="118"/>
      <c r="F532" s="118"/>
      <c r="G532" s="119"/>
      <c r="H532" s="120"/>
      <c r="I532" s="120"/>
      <c r="J532" s="121"/>
      <c r="K532" s="5"/>
      <c r="L532" s="133" t="str">
        <f t="shared" si="72"/>
        <v/>
      </c>
      <c r="M532" s="5"/>
      <c r="N532" s="23" t="str">
        <f>IF($L532="", "", COUNTIF($L$11:$L$2510, "&gt;"&amp;$L532)+1+COUNTIF($L$11:$L532, $L532)-1)</f>
        <v/>
      </c>
      <c r="O532" s="5"/>
      <c r="R532" s="23" t="str">
        <f t="shared" si="73"/>
        <v/>
      </c>
      <c r="T532" s="20" t="str">
        <f t="shared" si="74"/>
        <v/>
      </c>
      <c r="X532" s="23" t="str">
        <f t="shared" si="75"/>
        <v/>
      </c>
      <c r="Z532" s="59" t="str">
        <f t="shared" si="76"/>
        <v/>
      </c>
      <c r="AA532" s="60" t="str">
        <f>IF($B532="", "", IF(COUNTIF('Intro &amp; Setup'!$AY$23:$AY$38, $B532)&gt;0, "BH", TEXT($B532, "ddd")))</f>
        <v/>
      </c>
      <c r="AB532" s="61" t="str">
        <f t="shared" si="77"/>
        <v/>
      </c>
      <c r="AD532" s="23" t="str">
        <f t="shared" si="78"/>
        <v/>
      </c>
      <c r="AE532" s="23" t="str">
        <f t="shared" si="79"/>
        <v/>
      </c>
      <c r="AG532" s="23" t="str">
        <f t="shared" si="80"/>
        <v/>
      </c>
    </row>
    <row r="533" spans="1:33" x14ac:dyDescent="0.25">
      <c r="A533" s="5"/>
      <c r="B533" s="115"/>
      <c r="C533" s="116"/>
      <c r="D533" s="117"/>
      <c r="E533" s="118"/>
      <c r="F533" s="118"/>
      <c r="G533" s="119"/>
      <c r="H533" s="120"/>
      <c r="I533" s="120"/>
      <c r="J533" s="121"/>
      <c r="K533" s="5"/>
      <c r="L533" s="133" t="str">
        <f t="shared" si="72"/>
        <v/>
      </c>
      <c r="M533" s="5"/>
      <c r="N533" s="23" t="str">
        <f>IF($L533="", "", COUNTIF($L$11:$L$2510, "&gt;"&amp;$L533)+1+COUNTIF($L$11:$L533, $L533)-1)</f>
        <v/>
      </c>
      <c r="O533" s="5"/>
      <c r="R533" s="23" t="str">
        <f t="shared" si="73"/>
        <v/>
      </c>
      <c r="T533" s="20" t="str">
        <f t="shared" si="74"/>
        <v/>
      </c>
      <c r="X533" s="23" t="str">
        <f t="shared" si="75"/>
        <v/>
      </c>
      <c r="Z533" s="59" t="str">
        <f t="shared" si="76"/>
        <v/>
      </c>
      <c r="AA533" s="60" t="str">
        <f>IF($B533="", "", IF(COUNTIF('Intro &amp; Setup'!$AY$23:$AY$38, $B533)&gt;0, "BH", TEXT($B533, "ddd")))</f>
        <v/>
      </c>
      <c r="AB533" s="61" t="str">
        <f t="shared" si="77"/>
        <v/>
      </c>
      <c r="AD533" s="23" t="str">
        <f t="shared" si="78"/>
        <v/>
      </c>
      <c r="AE533" s="23" t="str">
        <f t="shared" si="79"/>
        <v/>
      </c>
      <c r="AG533" s="23" t="str">
        <f t="shared" si="80"/>
        <v/>
      </c>
    </row>
    <row r="534" spans="1:33" x14ac:dyDescent="0.25">
      <c r="A534" s="5"/>
      <c r="B534" s="115"/>
      <c r="C534" s="116"/>
      <c r="D534" s="117"/>
      <c r="E534" s="118"/>
      <c r="F534" s="118"/>
      <c r="G534" s="119"/>
      <c r="H534" s="120"/>
      <c r="I534" s="120"/>
      <c r="J534" s="121"/>
      <c r="K534" s="5"/>
      <c r="L534" s="133" t="str">
        <f t="shared" si="72"/>
        <v/>
      </c>
      <c r="M534" s="5"/>
      <c r="N534" s="23" t="str">
        <f>IF($L534="", "", COUNTIF($L$11:$L$2510, "&gt;"&amp;$L534)+1+COUNTIF($L$11:$L534, $L534)-1)</f>
        <v/>
      </c>
      <c r="O534" s="5"/>
      <c r="R534" s="23" t="str">
        <f t="shared" si="73"/>
        <v/>
      </c>
      <c r="T534" s="20" t="str">
        <f t="shared" si="74"/>
        <v/>
      </c>
      <c r="X534" s="23" t="str">
        <f t="shared" si="75"/>
        <v/>
      </c>
      <c r="Z534" s="59" t="str">
        <f t="shared" si="76"/>
        <v/>
      </c>
      <c r="AA534" s="60" t="str">
        <f>IF($B534="", "", IF(COUNTIF('Intro &amp; Setup'!$AY$23:$AY$38, $B534)&gt;0, "BH", TEXT($B534, "ddd")))</f>
        <v/>
      </c>
      <c r="AB534" s="61" t="str">
        <f t="shared" si="77"/>
        <v/>
      </c>
      <c r="AD534" s="23" t="str">
        <f t="shared" si="78"/>
        <v/>
      </c>
      <c r="AE534" s="23" t="str">
        <f t="shared" si="79"/>
        <v/>
      </c>
      <c r="AG534" s="23" t="str">
        <f t="shared" si="80"/>
        <v/>
      </c>
    </row>
    <row r="535" spans="1:33" x14ac:dyDescent="0.25">
      <c r="A535" s="5"/>
      <c r="B535" s="115"/>
      <c r="C535" s="116"/>
      <c r="D535" s="117"/>
      <c r="E535" s="118"/>
      <c r="F535" s="118"/>
      <c r="G535" s="119"/>
      <c r="H535" s="120"/>
      <c r="I535" s="120"/>
      <c r="J535" s="121"/>
      <c r="K535" s="5"/>
      <c r="L535" s="133" t="str">
        <f t="shared" si="72"/>
        <v/>
      </c>
      <c r="M535" s="5"/>
      <c r="N535" s="23" t="str">
        <f>IF($L535="", "", COUNTIF($L$11:$L$2510, "&gt;"&amp;$L535)+1+COUNTIF($L$11:$L535, $L535)-1)</f>
        <v/>
      </c>
      <c r="O535" s="5"/>
      <c r="R535" s="23" t="str">
        <f t="shared" si="73"/>
        <v/>
      </c>
      <c r="T535" s="20" t="str">
        <f t="shared" si="74"/>
        <v/>
      </c>
      <c r="X535" s="23" t="str">
        <f t="shared" si="75"/>
        <v/>
      </c>
      <c r="Z535" s="59" t="str">
        <f t="shared" si="76"/>
        <v/>
      </c>
      <c r="AA535" s="60" t="str">
        <f>IF($B535="", "", IF(COUNTIF('Intro &amp; Setup'!$AY$23:$AY$38, $B535)&gt;0, "BH", TEXT($B535, "ddd")))</f>
        <v/>
      </c>
      <c r="AB535" s="61" t="str">
        <f t="shared" si="77"/>
        <v/>
      </c>
      <c r="AD535" s="23" t="str">
        <f t="shared" si="78"/>
        <v/>
      </c>
      <c r="AE535" s="23" t="str">
        <f t="shared" si="79"/>
        <v/>
      </c>
      <c r="AG535" s="23" t="str">
        <f t="shared" si="80"/>
        <v/>
      </c>
    </row>
    <row r="536" spans="1:33" x14ac:dyDescent="0.25">
      <c r="A536" s="5"/>
      <c r="B536" s="115"/>
      <c r="C536" s="116"/>
      <c r="D536" s="117"/>
      <c r="E536" s="118"/>
      <c r="F536" s="118"/>
      <c r="G536" s="119"/>
      <c r="H536" s="120"/>
      <c r="I536" s="120"/>
      <c r="J536" s="121"/>
      <c r="K536" s="5"/>
      <c r="L536" s="133" t="str">
        <f t="shared" si="72"/>
        <v/>
      </c>
      <c r="M536" s="5"/>
      <c r="N536" s="23" t="str">
        <f>IF($L536="", "", COUNTIF($L$11:$L$2510, "&gt;"&amp;$L536)+1+COUNTIF($L$11:$L536, $L536)-1)</f>
        <v/>
      </c>
      <c r="O536" s="5"/>
      <c r="R536" s="23" t="str">
        <f t="shared" si="73"/>
        <v/>
      </c>
      <c r="T536" s="20" t="str">
        <f t="shared" si="74"/>
        <v/>
      </c>
      <c r="X536" s="23" t="str">
        <f t="shared" si="75"/>
        <v/>
      </c>
      <c r="Z536" s="59" t="str">
        <f t="shared" si="76"/>
        <v/>
      </c>
      <c r="AA536" s="60" t="str">
        <f>IF($B536="", "", IF(COUNTIF('Intro &amp; Setup'!$AY$23:$AY$38, $B536)&gt;0, "BH", TEXT($B536, "ddd")))</f>
        <v/>
      </c>
      <c r="AB536" s="61" t="str">
        <f t="shared" si="77"/>
        <v/>
      </c>
      <c r="AD536" s="23" t="str">
        <f t="shared" si="78"/>
        <v/>
      </c>
      <c r="AE536" s="23" t="str">
        <f t="shared" si="79"/>
        <v/>
      </c>
      <c r="AG536" s="23" t="str">
        <f t="shared" si="80"/>
        <v/>
      </c>
    </row>
    <row r="537" spans="1:33" x14ac:dyDescent="0.25">
      <c r="A537" s="5"/>
      <c r="B537" s="115"/>
      <c r="C537" s="116"/>
      <c r="D537" s="117"/>
      <c r="E537" s="118"/>
      <c r="F537" s="118"/>
      <c r="G537" s="119"/>
      <c r="H537" s="120"/>
      <c r="I537" s="120"/>
      <c r="J537" s="121"/>
      <c r="K537" s="5"/>
      <c r="L537" s="133" t="str">
        <f t="shared" si="72"/>
        <v/>
      </c>
      <c r="M537" s="5"/>
      <c r="N537" s="23" t="str">
        <f>IF($L537="", "", COUNTIF($L$11:$L$2510, "&gt;"&amp;$L537)+1+COUNTIF($L$11:$L537, $L537)-1)</f>
        <v/>
      </c>
      <c r="O537" s="5"/>
      <c r="R537" s="23" t="str">
        <f t="shared" si="73"/>
        <v/>
      </c>
      <c r="T537" s="20" t="str">
        <f t="shared" si="74"/>
        <v/>
      </c>
      <c r="X537" s="23" t="str">
        <f t="shared" si="75"/>
        <v/>
      </c>
      <c r="Z537" s="59" t="str">
        <f t="shared" si="76"/>
        <v/>
      </c>
      <c r="AA537" s="60" t="str">
        <f>IF($B537="", "", IF(COUNTIF('Intro &amp; Setup'!$AY$23:$AY$38, $B537)&gt;0, "BH", TEXT($B537, "ddd")))</f>
        <v/>
      </c>
      <c r="AB537" s="61" t="str">
        <f t="shared" si="77"/>
        <v/>
      </c>
      <c r="AD537" s="23" t="str">
        <f t="shared" si="78"/>
        <v/>
      </c>
      <c r="AE537" s="23" t="str">
        <f t="shared" si="79"/>
        <v/>
      </c>
      <c r="AG537" s="23" t="str">
        <f t="shared" si="80"/>
        <v/>
      </c>
    </row>
    <row r="538" spans="1:33" x14ac:dyDescent="0.25">
      <c r="A538" s="5"/>
      <c r="B538" s="115"/>
      <c r="C538" s="116"/>
      <c r="D538" s="117"/>
      <c r="E538" s="118"/>
      <c r="F538" s="118"/>
      <c r="G538" s="119"/>
      <c r="H538" s="120"/>
      <c r="I538" s="120"/>
      <c r="J538" s="121"/>
      <c r="K538" s="5"/>
      <c r="L538" s="133" t="str">
        <f t="shared" si="72"/>
        <v/>
      </c>
      <c r="M538" s="5"/>
      <c r="N538" s="23" t="str">
        <f>IF($L538="", "", COUNTIF($L$11:$L$2510, "&gt;"&amp;$L538)+1+COUNTIF($L$11:$L538, $L538)-1)</f>
        <v/>
      </c>
      <c r="O538" s="5"/>
      <c r="R538" s="23" t="str">
        <f t="shared" si="73"/>
        <v/>
      </c>
      <c r="T538" s="20" t="str">
        <f t="shared" si="74"/>
        <v/>
      </c>
      <c r="X538" s="23" t="str">
        <f t="shared" si="75"/>
        <v/>
      </c>
      <c r="Z538" s="59" t="str">
        <f t="shared" si="76"/>
        <v/>
      </c>
      <c r="AA538" s="60" t="str">
        <f>IF($B538="", "", IF(COUNTIF('Intro &amp; Setup'!$AY$23:$AY$38, $B538)&gt;0, "BH", TEXT($B538, "ddd")))</f>
        <v/>
      </c>
      <c r="AB538" s="61" t="str">
        <f t="shared" si="77"/>
        <v/>
      </c>
      <c r="AD538" s="23" t="str">
        <f t="shared" si="78"/>
        <v/>
      </c>
      <c r="AE538" s="23" t="str">
        <f t="shared" si="79"/>
        <v/>
      </c>
      <c r="AG538" s="23" t="str">
        <f t="shared" si="80"/>
        <v/>
      </c>
    </row>
    <row r="539" spans="1:33" x14ac:dyDescent="0.25">
      <c r="A539" s="5"/>
      <c r="B539" s="115"/>
      <c r="C539" s="116"/>
      <c r="D539" s="117"/>
      <c r="E539" s="118"/>
      <c r="F539" s="118"/>
      <c r="G539" s="119"/>
      <c r="H539" s="120"/>
      <c r="I539" s="120"/>
      <c r="J539" s="121"/>
      <c r="K539" s="5"/>
      <c r="L539" s="133" t="str">
        <f t="shared" si="72"/>
        <v/>
      </c>
      <c r="M539" s="5"/>
      <c r="N539" s="23" t="str">
        <f>IF($L539="", "", COUNTIF($L$11:$L$2510, "&gt;"&amp;$L539)+1+COUNTIF($L$11:$L539, $L539)-1)</f>
        <v/>
      </c>
      <c r="O539" s="5"/>
      <c r="R539" s="23" t="str">
        <f t="shared" si="73"/>
        <v/>
      </c>
      <c r="T539" s="20" t="str">
        <f t="shared" si="74"/>
        <v/>
      </c>
      <c r="X539" s="23" t="str">
        <f t="shared" si="75"/>
        <v/>
      </c>
      <c r="Z539" s="59" t="str">
        <f t="shared" si="76"/>
        <v/>
      </c>
      <c r="AA539" s="60" t="str">
        <f>IF($B539="", "", IF(COUNTIF('Intro &amp; Setup'!$AY$23:$AY$38, $B539)&gt;0, "BH", TEXT($B539, "ddd")))</f>
        <v/>
      </c>
      <c r="AB539" s="61" t="str">
        <f t="shared" si="77"/>
        <v/>
      </c>
      <c r="AD539" s="23" t="str">
        <f t="shared" si="78"/>
        <v/>
      </c>
      <c r="AE539" s="23" t="str">
        <f t="shared" si="79"/>
        <v/>
      </c>
      <c r="AG539" s="23" t="str">
        <f t="shared" si="80"/>
        <v/>
      </c>
    </row>
    <row r="540" spans="1:33" x14ac:dyDescent="0.25">
      <c r="A540" s="5"/>
      <c r="B540" s="115"/>
      <c r="C540" s="116"/>
      <c r="D540" s="117"/>
      <c r="E540" s="118"/>
      <c r="F540" s="118"/>
      <c r="G540" s="119"/>
      <c r="H540" s="120"/>
      <c r="I540" s="120"/>
      <c r="J540" s="121"/>
      <c r="K540" s="5"/>
      <c r="L540" s="133" t="str">
        <f t="shared" si="72"/>
        <v/>
      </c>
      <c r="M540" s="5"/>
      <c r="N540" s="23" t="str">
        <f>IF($L540="", "", COUNTIF($L$11:$L$2510, "&gt;"&amp;$L540)+1+COUNTIF($L$11:$L540, $L540)-1)</f>
        <v/>
      </c>
      <c r="O540" s="5"/>
      <c r="R540" s="23" t="str">
        <f t="shared" si="73"/>
        <v/>
      </c>
      <c r="T540" s="20" t="str">
        <f t="shared" si="74"/>
        <v/>
      </c>
      <c r="X540" s="23" t="str">
        <f t="shared" si="75"/>
        <v/>
      </c>
      <c r="Z540" s="59" t="str">
        <f t="shared" si="76"/>
        <v/>
      </c>
      <c r="AA540" s="60" t="str">
        <f>IF($B540="", "", IF(COUNTIF('Intro &amp; Setup'!$AY$23:$AY$38, $B540)&gt;0, "BH", TEXT($B540, "ddd")))</f>
        <v/>
      </c>
      <c r="AB540" s="61" t="str">
        <f t="shared" si="77"/>
        <v/>
      </c>
      <c r="AD540" s="23" t="str">
        <f t="shared" si="78"/>
        <v/>
      </c>
      <c r="AE540" s="23" t="str">
        <f t="shared" si="79"/>
        <v/>
      </c>
      <c r="AG540" s="23" t="str">
        <f t="shared" si="80"/>
        <v/>
      </c>
    </row>
    <row r="541" spans="1:33" x14ac:dyDescent="0.25">
      <c r="A541" s="5"/>
      <c r="B541" s="115"/>
      <c r="C541" s="116"/>
      <c r="D541" s="117"/>
      <c r="E541" s="118"/>
      <c r="F541" s="118"/>
      <c r="G541" s="119"/>
      <c r="H541" s="120"/>
      <c r="I541" s="120"/>
      <c r="J541" s="121"/>
      <c r="K541" s="5"/>
      <c r="L541" s="133" t="str">
        <f t="shared" si="72"/>
        <v/>
      </c>
      <c r="M541" s="5"/>
      <c r="N541" s="23" t="str">
        <f>IF($L541="", "", COUNTIF($L$11:$L$2510, "&gt;"&amp;$L541)+1+COUNTIF($L$11:$L541, $L541)-1)</f>
        <v/>
      </c>
      <c r="O541" s="5"/>
      <c r="R541" s="23" t="str">
        <f t="shared" si="73"/>
        <v/>
      </c>
      <c r="T541" s="20" t="str">
        <f t="shared" si="74"/>
        <v/>
      </c>
      <c r="X541" s="23" t="str">
        <f t="shared" si="75"/>
        <v/>
      </c>
      <c r="Z541" s="59" t="str">
        <f t="shared" si="76"/>
        <v/>
      </c>
      <c r="AA541" s="60" t="str">
        <f>IF($B541="", "", IF(COUNTIF('Intro &amp; Setup'!$AY$23:$AY$38, $B541)&gt;0, "BH", TEXT($B541, "ddd")))</f>
        <v/>
      </c>
      <c r="AB541" s="61" t="str">
        <f t="shared" si="77"/>
        <v/>
      </c>
      <c r="AD541" s="23" t="str">
        <f t="shared" si="78"/>
        <v/>
      </c>
      <c r="AE541" s="23" t="str">
        <f t="shared" si="79"/>
        <v/>
      </c>
      <c r="AG541" s="23" t="str">
        <f t="shared" si="80"/>
        <v/>
      </c>
    </row>
    <row r="542" spans="1:33" x14ac:dyDescent="0.25">
      <c r="A542" s="5"/>
      <c r="B542" s="115"/>
      <c r="C542" s="116"/>
      <c r="D542" s="117"/>
      <c r="E542" s="118"/>
      <c r="F542" s="118"/>
      <c r="G542" s="119"/>
      <c r="H542" s="120"/>
      <c r="I542" s="120"/>
      <c r="J542" s="121"/>
      <c r="K542" s="5"/>
      <c r="L542" s="133" t="str">
        <f t="shared" si="72"/>
        <v/>
      </c>
      <c r="M542" s="5"/>
      <c r="N542" s="23" t="str">
        <f>IF($L542="", "", COUNTIF($L$11:$L$2510, "&gt;"&amp;$L542)+1+COUNTIF($L$11:$L542, $L542)-1)</f>
        <v/>
      </c>
      <c r="O542" s="5"/>
      <c r="R542" s="23" t="str">
        <f t="shared" si="73"/>
        <v/>
      </c>
      <c r="T542" s="20" t="str">
        <f t="shared" si="74"/>
        <v/>
      </c>
      <c r="X542" s="23" t="str">
        <f t="shared" si="75"/>
        <v/>
      </c>
      <c r="Z542" s="59" t="str">
        <f t="shared" si="76"/>
        <v/>
      </c>
      <c r="AA542" s="60" t="str">
        <f>IF($B542="", "", IF(COUNTIF('Intro &amp; Setup'!$AY$23:$AY$38, $B542)&gt;0, "BH", TEXT($B542, "ddd")))</f>
        <v/>
      </c>
      <c r="AB542" s="61" t="str">
        <f t="shared" si="77"/>
        <v/>
      </c>
      <c r="AD542" s="23" t="str">
        <f t="shared" si="78"/>
        <v/>
      </c>
      <c r="AE542" s="23" t="str">
        <f t="shared" si="79"/>
        <v/>
      </c>
      <c r="AG542" s="23" t="str">
        <f t="shared" si="80"/>
        <v/>
      </c>
    </row>
    <row r="543" spans="1:33" x14ac:dyDescent="0.25">
      <c r="A543" s="5"/>
      <c r="B543" s="115"/>
      <c r="C543" s="116"/>
      <c r="D543" s="117"/>
      <c r="E543" s="118"/>
      <c r="F543" s="118"/>
      <c r="G543" s="119"/>
      <c r="H543" s="120"/>
      <c r="I543" s="120"/>
      <c r="J543" s="121"/>
      <c r="K543" s="5"/>
      <c r="L543" s="133" t="str">
        <f t="shared" si="72"/>
        <v/>
      </c>
      <c r="M543" s="5"/>
      <c r="N543" s="23" t="str">
        <f>IF($L543="", "", COUNTIF($L$11:$L$2510, "&gt;"&amp;$L543)+1+COUNTIF($L$11:$L543, $L543)-1)</f>
        <v/>
      </c>
      <c r="O543" s="5"/>
      <c r="R543" s="23" t="str">
        <f t="shared" si="73"/>
        <v/>
      </c>
      <c r="T543" s="20" t="str">
        <f t="shared" si="74"/>
        <v/>
      </c>
      <c r="X543" s="23" t="str">
        <f t="shared" si="75"/>
        <v/>
      </c>
      <c r="Z543" s="59" t="str">
        <f t="shared" si="76"/>
        <v/>
      </c>
      <c r="AA543" s="60" t="str">
        <f>IF($B543="", "", IF(COUNTIF('Intro &amp; Setup'!$AY$23:$AY$38, $B543)&gt;0, "BH", TEXT($B543, "ddd")))</f>
        <v/>
      </c>
      <c r="AB543" s="61" t="str">
        <f t="shared" si="77"/>
        <v/>
      </c>
      <c r="AD543" s="23" t="str">
        <f t="shared" si="78"/>
        <v/>
      </c>
      <c r="AE543" s="23" t="str">
        <f t="shared" si="79"/>
        <v/>
      </c>
      <c r="AG543" s="23" t="str">
        <f t="shared" si="80"/>
        <v/>
      </c>
    </row>
    <row r="544" spans="1:33" x14ac:dyDescent="0.25">
      <c r="A544" s="5"/>
      <c r="B544" s="115"/>
      <c r="C544" s="116"/>
      <c r="D544" s="117"/>
      <c r="E544" s="118"/>
      <c r="F544" s="118"/>
      <c r="G544" s="119"/>
      <c r="H544" s="120"/>
      <c r="I544" s="120"/>
      <c r="J544" s="121"/>
      <c r="K544" s="5"/>
      <c r="L544" s="133" t="str">
        <f t="shared" si="72"/>
        <v/>
      </c>
      <c r="M544" s="5"/>
      <c r="N544" s="23" t="str">
        <f>IF($L544="", "", COUNTIF($L$11:$L$2510, "&gt;"&amp;$L544)+1+COUNTIF($L$11:$L544, $L544)-1)</f>
        <v/>
      </c>
      <c r="O544" s="5"/>
      <c r="R544" s="23" t="str">
        <f t="shared" si="73"/>
        <v/>
      </c>
      <c r="T544" s="20" t="str">
        <f t="shared" si="74"/>
        <v/>
      </c>
      <c r="X544" s="23" t="str">
        <f t="shared" si="75"/>
        <v/>
      </c>
      <c r="Z544" s="59" t="str">
        <f t="shared" si="76"/>
        <v/>
      </c>
      <c r="AA544" s="60" t="str">
        <f>IF($B544="", "", IF(COUNTIF('Intro &amp; Setup'!$AY$23:$AY$38, $B544)&gt;0, "BH", TEXT($B544, "ddd")))</f>
        <v/>
      </c>
      <c r="AB544" s="61" t="str">
        <f t="shared" si="77"/>
        <v/>
      </c>
      <c r="AD544" s="23" t="str">
        <f t="shared" si="78"/>
        <v/>
      </c>
      <c r="AE544" s="23" t="str">
        <f t="shared" si="79"/>
        <v/>
      </c>
      <c r="AG544" s="23" t="str">
        <f t="shared" si="80"/>
        <v/>
      </c>
    </row>
    <row r="545" spans="1:33" x14ac:dyDescent="0.25">
      <c r="A545" s="5"/>
      <c r="B545" s="115"/>
      <c r="C545" s="116"/>
      <c r="D545" s="117"/>
      <c r="E545" s="118"/>
      <c r="F545" s="118"/>
      <c r="G545" s="119"/>
      <c r="H545" s="120"/>
      <c r="I545" s="120"/>
      <c r="J545" s="121"/>
      <c r="K545" s="5"/>
      <c r="L545" s="133" t="str">
        <f t="shared" si="72"/>
        <v/>
      </c>
      <c r="M545" s="5"/>
      <c r="N545" s="23" t="str">
        <f>IF($L545="", "", COUNTIF($L$11:$L$2510, "&gt;"&amp;$L545)+1+COUNTIF($L$11:$L545, $L545)-1)</f>
        <v/>
      </c>
      <c r="O545" s="5"/>
      <c r="R545" s="23" t="str">
        <f t="shared" si="73"/>
        <v/>
      </c>
      <c r="T545" s="20" t="str">
        <f t="shared" si="74"/>
        <v/>
      </c>
      <c r="X545" s="23" t="str">
        <f t="shared" si="75"/>
        <v/>
      </c>
      <c r="Z545" s="59" t="str">
        <f t="shared" si="76"/>
        <v/>
      </c>
      <c r="AA545" s="60" t="str">
        <f>IF($B545="", "", IF(COUNTIF('Intro &amp; Setup'!$AY$23:$AY$38, $B545)&gt;0, "BH", TEXT($B545, "ddd")))</f>
        <v/>
      </c>
      <c r="AB545" s="61" t="str">
        <f t="shared" si="77"/>
        <v/>
      </c>
      <c r="AD545" s="23" t="str">
        <f t="shared" si="78"/>
        <v/>
      </c>
      <c r="AE545" s="23" t="str">
        <f t="shared" si="79"/>
        <v/>
      </c>
      <c r="AG545" s="23" t="str">
        <f t="shared" si="80"/>
        <v/>
      </c>
    </row>
    <row r="546" spans="1:33" x14ac:dyDescent="0.25">
      <c r="A546" s="5"/>
      <c r="B546" s="115"/>
      <c r="C546" s="116"/>
      <c r="D546" s="117"/>
      <c r="E546" s="118"/>
      <c r="F546" s="118"/>
      <c r="G546" s="119"/>
      <c r="H546" s="120"/>
      <c r="I546" s="120"/>
      <c r="J546" s="121"/>
      <c r="K546" s="5"/>
      <c r="L546" s="133" t="str">
        <f t="shared" si="72"/>
        <v/>
      </c>
      <c r="M546" s="5"/>
      <c r="N546" s="23" t="str">
        <f>IF($L546="", "", COUNTIF($L$11:$L$2510, "&gt;"&amp;$L546)+1+COUNTIF($L$11:$L546, $L546)-1)</f>
        <v/>
      </c>
      <c r="O546" s="5"/>
      <c r="R546" s="23" t="str">
        <f t="shared" si="73"/>
        <v/>
      </c>
      <c r="T546" s="20" t="str">
        <f t="shared" si="74"/>
        <v/>
      </c>
      <c r="X546" s="23" t="str">
        <f t="shared" si="75"/>
        <v/>
      </c>
      <c r="Z546" s="59" t="str">
        <f t="shared" si="76"/>
        <v/>
      </c>
      <c r="AA546" s="60" t="str">
        <f>IF($B546="", "", IF(COUNTIF('Intro &amp; Setup'!$AY$23:$AY$38, $B546)&gt;0, "BH", TEXT($B546, "ddd")))</f>
        <v/>
      </c>
      <c r="AB546" s="61" t="str">
        <f t="shared" si="77"/>
        <v/>
      </c>
      <c r="AD546" s="23" t="str">
        <f t="shared" si="78"/>
        <v/>
      </c>
      <c r="AE546" s="23" t="str">
        <f t="shared" si="79"/>
        <v/>
      </c>
      <c r="AG546" s="23" t="str">
        <f t="shared" si="80"/>
        <v/>
      </c>
    </row>
    <row r="547" spans="1:33" x14ac:dyDescent="0.25">
      <c r="A547" s="5"/>
      <c r="B547" s="115"/>
      <c r="C547" s="116"/>
      <c r="D547" s="117"/>
      <c r="E547" s="118"/>
      <c r="F547" s="118"/>
      <c r="G547" s="119"/>
      <c r="H547" s="120"/>
      <c r="I547" s="120"/>
      <c r="J547" s="121"/>
      <c r="K547" s="5"/>
      <c r="L547" s="133" t="str">
        <f t="shared" si="72"/>
        <v/>
      </c>
      <c r="M547" s="5"/>
      <c r="N547" s="23" t="str">
        <f>IF($L547="", "", COUNTIF($L$11:$L$2510, "&gt;"&amp;$L547)+1+COUNTIF($L$11:$L547, $L547)-1)</f>
        <v/>
      </c>
      <c r="O547" s="5"/>
      <c r="R547" s="23" t="str">
        <f t="shared" si="73"/>
        <v/>
      </c>
      <c r="T547" s="20" t="str">
        <f t="shared" si="74"/>
        <v/>
      </c>
      <c r="X547" s="23" t="str">
        <f t="shared" si="75"/>
        <v/>
      </c>
      <c r="Z547" s="59" t="str">
        <f t="shared" si="76"/>
        <v/>
      </c>
      <c r="AA547" s="60" t="str">
        <f>IF($B547="", "", IF(COUNTIF('Intro &amp; Setup'!$AY$23:$AY$38, $B547)&gt;0, "BH", TEXT($B547, "ddd")))</f>
        <v/>
      </c>
      <c r="AB547" s="61" t="str">
        <f t="shared" si="77"/>
        <v/>
      </c>
      <c r="AD547" s="23" t="str">
        <f t="shared" si="78"/>
        <v/>
      </c>
      <c r="AE547" s="23" t="str">
        <f t="shared" si="79"/>
        <v/>
      </c>
      <c r="AG547" s="23" t="str">
        <f t="shared" si="80"/>
        <v/>
      </c>
    </row>
    <row r="548" spans="1:33" x14ac:dyDescent="0.25">
      <c r="A548" s="5"/>
      <c r="B548" s="115"/>
      <c r="C548" s="116"/>
      <c r="D548" s="117"/>
      <c r="E548" s="118"/>
      <c r="F548" s="118"/>
      <c r="G548" s="119"/>
      <c r="H548" s="120"/>
      <c r="I548" s="120"/>
      <c r="J548" s="121"/>
      <c r="K548" s="5"/>
      <c r="L548" s="133" t="str">
        <f t="shared" si="72"/>
        <v/>
      </c>
      <c r="M548" s="5"/>
      <c r="N548" s="23" t="str">
        <f>IF($L548="", "", COUNTIF($L$11:$L$2510, "&gt;"&amp;$L548)+1+COUNTIF($L$11:$L548, $L548)-1)</f>
        <v/>
      </c>
      <c r="O548" s="5"/>
      <c r="R548" s="23" t="str">
        <f t="shared" si="73"/>
        <v/>
      </c>
      <c r="T548" s="20" t="str">
        <f t="shared" si="74"/>
        <v/>
      </c>
      <c r="X548" s="23" t="str">
        <f t="shared" si="75"/>
        <v/>
      </c>
      <c r="Z548" s="59" t="str">
        <f t="shared" si="76"/>
        <v/>
      </c>
      <c r="AA548" s="60" t="str">
        <f>IF($B548="", "", IF(COUNTIF('Intro &amp; Setup'!$AY$23:$AY$38, $B548)&gt;0, "BH", TEXT($B548, "ddd")))</f>
        <v/>
      </c>
      <c r="AB548" s="61" t="str">
        <f t="shared" si="77"/>
        <v/>
      </c>
      <c r="AD548" s="23" t="str">
        <f t="shared" si="78"/>
        <v/>
      </c>
      <c r="AE548" s="23" t="str">
        <f t="shared" si="79"/>
        <v/>
      </c>
      <c r="AG548" s="23" t="str">
        <f t="shared" si="80"/>
        <v/>
      </c>
    </row>
    <row r="549" spans="1:33" x14ac:dyDescent="0.25">
      <c r="A549" s="5"/>
      <c r="B549" s="115"/>
      <c r="C549" s="116"/>
      <c r="D549" s="117"/>
      <c r="E549" s="118"/>
      <c r="F549" s="118"/>
      <c r="G549" s="119"/>
      <c r="H549" s="120"/>
      <c r="I549" s="120"/>
      <c r="J549" s="121"/>
      <c r="K549" s="5"/>
      <c r="L549" s="133" t="str">
        <f t="shared" si="72"/>
        <v/>
      </c>
      <c r="M549" s="5"/>
      <c r="N549" s="23" t="str">
        <f>IF($L549="", "", COUNTIF($L$11:$L$2510, "&gt;"&amp;$L549)+1+COUNTIF($L$11:$L549, $L549)-1)</f>
        <v/>
      </c>
      <c r="O549" s="5"/>
      <c r="R549" s="23" t="str">
        <f t="shared" si="73"/>
        <v/>
      </c>
      <c r="T549" s="20" t="str">
        <f t="shared" si="74"/>
        <v/>
      </c>
      <c r="X549" s="23" t="str">
        <f t="shared" si="75"/>
        <v/>
      </c>
      <c r="Z549" s="59" t="str">
        <f t="shared" si="76"/>
        <v/>
      </c>
      <c r="AA549" s="60" t="str">
        <f>IF($B549="", "", IF(COUNTIF('Intro &amp; Setup'!$AY$23:$AY$38, $B549)&gt;0, "BH", TEXT($B549, "ddd")))</f>
        <v/>
      </c>
      <c r="AB549" s="61" t="str">
        <f t="shared" si="77"/>
        <v/>
      </c>
      <c r="AD549" s="23" t="str">
        <f t="shared" si="78"/>
        <v/>
      </c>
      <c r="AE549" s="23" t="str">
        <f t="shared" si="79"/>
        <v/>
      </c>
      <c r="AG549" s="23" t="str">
        <f t="shared" si="80"/>
        <v/>
      </c>
    </row>
    <row r="550" spans="1:33" x14ac:dyDescent="0.25">
      <c r="A550" s="5"/>
      <c r="B550" s="115"/>
      <c r="C550" s="116"/>
      <c r="D550" s="117"/>
      <c r="E550" s="118"/>
      <c r="F550" s="118"/>
      <c r="G550" s="119"/>
      <c r="H550" s="120"/>
      <c r="I550" s="120"/>
      <c r="J550" s="121"/>
      <c r="K550" s="5"/>
      <c r="L550" s="133" t="str">
        <f t="shared" si="72"/>
        <v/>
      </c>
      <c r="M550" s="5"/>
      <c r="N550" s="23" t="str">
        <f>IF($L550="", "", COUNTIF($L$11:$L$2510, "&gt;"&amp;$L550)+1+COUNTIF($L$11:$L550, $L550)-1)</f>
        <v/>
      </c>
      <c r="O550" s="5"/>
      <c r="R550" s="23" t="str">
        <f t="shared" si="73"/>
        <v/>
      </c>
      <c r="T550" s="20" t="str">
        <f t="shared" si="74"/>
        <v/>
      </c>
      <c r="X550" s="23" t="str">
        <f t="shared" si="75"/>
        <v/>
      </c>
      <c r="Z550" s="59" t="str">
        <f t="shared" si="76"/>
        <v/>
      </c>
      <c r="AA550" s="60" t="str">
        <f>IF($B550="", "", IF(COUNTIF('Intro &amp; Setup'!$AY$23:$AY$38, $B550)&gt;0, "BH", TEXT($B550, "ddd")))</f>
        <v/>
      </c>
      <c r="AB550" s="61" t="str">
        <f t="shared" si="77"/>
        <v/>
      </c>
      <c r="AD550" s="23" t="str">
        <f t="shared" si="78"/>
        <v/>
      </c>
      <c r="AE550" s="23" t="str">
        <f t="shared" si="79"/>
        <v/>
      </c>
      <c r="AG550" s="23" t="str">
        <f t="shared" si="80"/>
        <v/>
      </c>
    </row>
    <row r="551" spans="1:33" x14ac:dyDescent="0.25">
      <c r="A551" s="5"/>
      <c r="B551" s="115"/>
      <c r="C551" s="116"/>
      <c r="D551" s="117"/>
      <c r="E551" s="118"/>
      <c r="F551" s="118"/>
      <c r="G551" s="119"/>
      <c r="H551" s="120"/>
      <c r="I551" s="120"/>
      <c r="J551" s="121"/>
      <c r="K551" s="5"/>
      <c r="L551" s="133" t="str">
        <f t="shared" si="72"/>
        <v/>
      </c>
      <c r="M551" s="5"/>
      <c r="N551" s="23" t="str">
        <f>IF($L551="", "", COUNTIF($L$11:$L$2510, "&gt;"&amp;$L551)+1+COUNTIF($L$11:$L551, $L551)-1)</f>
        <v/>
      </c>
      <c r="O551" s="5"/>
      <c r="R551" s="23" t="str">
        <f t="shared" si="73"/>
        <v/>
      </c>
      <c r="T551" s="20" t="str">
        <f t="shared" si="74"/>
        <v/>
      </c>
      <c r="X551" s="23" t="str">
        <f t="shared" si="75"/>
        <v/>
      </c>
      <c r="Z551" s="59" t="str">
        <f t="shared" si="76"/>
        <v/>
      </c>
      <c r="AA551" s="60" t="str">
        <f>IF($B551="", "", IF(COUNTIF('Intro &amp; Setup'!$AY$23:$AY$38, $B551)&gt;0, "BH", TEXT($B551, "ddd")))</f>
        <v/>
      </c>
      <c r="AB551" s="61" t="str">
        <f t="shared" si="77"/>
        <v/>
      </c>
      <c r="AD551" s="23" t="str">
        <f t="shared" si="78"/>
        <v/>
      </c>
      <c r="AE551" s="23" t="str">
        <f t="shared" si="79"/>
        <v/>
      </c>
      <c r="AG551" s="23" t="str">
        <f t="shared" si="80"/>
        <v/>
      </c>
    </row>
    <row r="552" spans="1:33" x14ac:dyDescent="0.25">
      <c r="A552" s="5"/>
      <c r="B552" s="115"/>
      <c r="C552" s="116"/>
      <c r="D552" s="117"/>
      <c r="E552" s="118"/>
      <c r="F552" s="118"/>
      <c r="G552" s="119"/>
      <c r="H552" s="120"/>
      <c r="I552" s="120"/>
      <c r="J552" s="121"/>
      <c r="K552" s="5"/>
      <c r="L552" s="133" t="str">
        <f t="shared" si="72"/>
        <v/>
      </c>
      <c r="M552" s="5"/>
      <c r="N552" s="23" t="str">
        <f>IF($L552="", "", COUNTIF($L$11:$L$2510, "&gt;"&amp;$L552)+1+COUNTIF($L$11:$L552, $L552)-1)</f>
        <v/>
      </c>
      <c r="O552" s="5"/>
      <c r="R552" s="23" t="str">
        <f t="shared" si="73"/>
        <v/>
      </c>
      <c r="T552" s="20" t="str">
        <f t="shared" si="74"/>
        <v/>
      </c>
      <c r="X552" s="23" t="str">
        <f t="shared" si="75"/>
        <v/>
      </c>
      <c r="Z552" s="59" t="str">
        <f t="shared" si="76"/>
        <v/>
      </c>
      <c r="AA552" s="60" t="str">
        <f>IF($B552="", "", IF(COUNTIF('Intro &amp; Setup'!$AY$23:$AY$38, $B552)&gt;0, "BH", TEXT($B552, "ddd")))</f>
        <v/>
      </c>
      <c r="AB552" s="61" t="str">
        <f t="shared" si="77"/>
        <v/>
      </c>
      <c r="AD552" s="23" t="str">
        <f t="shared" si="78"/>
        <v/>
      </c>
      <c r="AE552" s="23" t="str">
        <f t="shared" si="79"/>
        <v/>
      </c>
      <c r="AG552" s="23" t="str">
        <f t="shared" si="80"/>
        <v/>
      </c>
    </row>
    <row r="553" spans="1:33" x14ac:dyDescent="0.25">
      <c r="A553" s="5"/>
      <c r="B553" s="115"/>
      <c r="C553" s="116"/>
      <c r="D553" s="117"/>
      <c r="E553" s="118"/>
      <c r="F553" s="118"/>
      <c r="G553" s="119"/>
      <c r="H553" s="120"/>
      <c r="I553" s="120"/>
      <c r="J553" s="121"/>
      <c r="K553" s="5"/>
      <c r="L553" s="133" t="str">
        <f t="shared" si="72"/>
        <v/>
      </c>
      <c r="M553" s="5"/>
      <c r="N553" s="23" t="str">
        <f>IF($L553="", "", COUNTIF($L$11:$L$2510, "&gt;"&amp;$L553)+1+COUNTIF($L$11:$L553, $L553)-1)</f>
        <v/>
      </c>
      <c r="O553" s="5"/>
      <c r="R553" s="23" t="str">
        <f t="shared" si="73"/>
        <v/>
      </c>
      <c r="T553" s="20" t="str">
        <f t="shared" si="74"/>
        <v/>
      </c>
      <c r="X553" s="23" t="str">
        <f t="shared" si="75"/>
        <v/>
      </c>
      <c r="Z553" s="59" t="str">
        <f t="shared" si="76"/>
        <v/>
      </c>
      <c r="AA553" s="60" t="str">
        <f>IF($B553="", "", IF(COUNTIF('Intro &amp; Setup'!$AY$23:$AY$38, $B553)&gt;0, "BH", TEXT($B553, "ddd")))</f>
        <v/>
      </c>
      <c r="AB553" s="61" t="str">
        <f t="shared" si="77"/>
        <v/>
      </c>
      <c r="AD553" s="23" t="str">
        <f t="shared" si="78"/>
        <v/>
      </c>
      <c r="AE553" s="23" t="str">
        <f t="shared" si="79"/>
        <v/>
      </c>
      <c r="AG553" s="23" t="str">
        <f t="shared" si="80"/>
        <v/>
      </c>
    </row>
    <row r="554" spans="1:33" x14ac:dyDescent="0.25">
      <c r="A554" s="5"/>
      <c r="B554" s="115"/>
      <c r="C554" s="116"/>
      <c r="D554" s="117"/>
      <c r="E554" s="118"/>
      <c r="F554" s="118"/>
      <c r="G554" s="119"/>
      <c r="H554" s="120"/>
      <c r="I554" s="120"/>
      <c r="J554" s="121"/>
      <c r="K554" s="5"/>
      <c r="L554" s="133" t="str">
        <f t="shared" si="72"/>
        <v/>
      </c>
      <c r="M554" s="5"/>
      <c r="N554" s="23" t="str">
        <f>IF($L554="", "", COUNTIF($L$11:$L$2510, "&gt;"&amp;$L554)+1+COUNTIF($L$11:$L554, $L554)-1)</f>
        <v/>
      </c>
      <c r="O554" s="5"/>
      <c r="R554" s="23" t="str">
        <f t="shared" si="73"/>
        <v/>
      </c>
      <c r="T554" s="20" t="str">
        <f t="shared" si="74"/>
        <v/>
      </c>
      <c r="X554" s="23" t="str">
        <f t="shared" si="75"/>
        <v/>
      </c>
      <c r="Z554" s="59" t="str">
        <f t="shared" si="76"/>
        <v/>
      </c>
      <c r="AA554" s="60" t="str">
        <f>IF($B554="", "", IF(COUNTIF('Intro &amp; Setup'!$AY$23:$AY$38, $B554)&gt;0, "BH", TEXT($B554, "ddd")))</f>
        <v/>
      </c>
      <c r="AB554" s="61" t="str">
        <f t="shared" si="77"/>
        <v/>
      </c>
      <c r="AD554" s="23" t="str">
        <f t="shared" si="78"/>
        <v/>
      </c>
      <c r="AE554" s="23" t="str">
        <f t="shared" si="79"/>
        <v/>
      </c>
      <c r="AG554" s="23" t="str">
        <f t="shared" si="80"/>
        <v/>
      </c>
    </row>
    <row r="555" spans="1:33" x14ac:dyDescent="0.25">
      <c r="A555" s="5"/>
      <c r="B555" s="115"/>
      <c r="C555" s="116"/>
      <c r="D555" s="117"/>
      <c r="E555" s="118"/>
      <c r="F555" s="118"/>
      <c r="G555" s="119"/>
      <c r="H555" s="120"/>
      <c r="I555" s="120"/>
      <c r="J555" s="121"/>
      <c r="K555" s="5"/>
      <c r="L555" s="133" t="str">
        <f t="shared" si="72"/>
        <v/>
      </c>
      <c r="M555" s="5"/>
      <c r="N555" s="23" t="str">
        <f>IF($L555="", "", COUNTIF($L$11:$L$2510, "&gt;"&amp;$L555)+1+COUNTIF($L$11:$L555, $L555)-1)</f>
        <v/>
      </c>
      <c r="O555" s="5"/>
      <c r="R555" s="23" t="str">
        <f t="shared" si="73"/>
        <v/>
      </c>
      <c r="T555" s="20" t="str">
        <f t="shared" si="74"/>
        <v/>
      </c>
      <c r="X555" s="23" t="str">
        <f t="shared" si="75"/>
        <v/>
      </c>
      <c r="Z555" s="59" t="str">
        <f t="shared" si="76"/>
        <v/>
      </c>
      <c r="AA555" s="60" t="str">
        <f>IF($B555="", "", IF(COUNTIF('Intro &amp; Setup'!$AY$23:$AY$38, $B555)&gt;0, "BH", TEXT($B555, "ddd")))</f>
        <v/>
      </c>
      <c r="AB555" s="61" t="str">
        <f t="shared" si="77"/>
        <v/>
      </c>
      <c r="AD555" s="23" t="str">
        <f t="shared" si="78"/>
        <v/>
      </c>
      <c r="AE555" s="23" t="str">
        <f t="shared" si="79"/>
        <v/>
      </c>
      <c r="AG555" s="23" t="str">
        <f t="shared" si="80"/>
        <v/>
      </c>
    </row>
    <row r="556" spans="1:33" x14ac:dyDescent="0.25">
      <c r="A556" s="5"/>
      <c r="B556" s="115"/>
      <c r="C556" s="116"/>
      <c r="D556" s="117"/>
      <c r="E556" s="118"/>
      <c r="F556" s="118"/>
      <c r="G556" s="119"/>
      <c r="H556" s="120"/>
      <c r="I556" s="120"/>
      <c r="J556" s="121"/>
      <c r="K556" s="5"/>
      <c r="L556" s="133" t="str">
        <f t="shared" si="72"/>
        <v/>
      </c>
      <c r="M556" s="5"/>
      <c r="N556" s="23" t="str">
        <f>IF($L556="", "", COUNTIF($L$11:$L$2510, "&gt;"&amp;$L556)+1+COUNTIF($L$11:$L556, $L556)-1)</f>
        <v/>
      </c>
      <c r="O556" s="5"/>
      <c r="R556" s="23" t="str">
        <f t="shared" si="73"/>
        <v/>
      </c>
      <c r="T556" s="20" t="str">
        <f t="shared" si="74"/>
        <v/>
      </c>
      <c r="X556" s="23" t="str">
        <f t="shared" si="75"/>
        <v/>
      </c>
      <c r="Z556" s="59" t="str">
        <f t="shared" si="76"/>
        <v/>
      </c>
      <c r="AA556" s="60" t="str">
        <f>IF($B556="", "", IF(COUNTIF('Intro &amp; Setup'!$AY$23:$AY$38, $B556)&gt;0, "BH", TEXT($B556, "ddd")))</f>
        <v/>
      </c>
      <c r="AB556" s="61" t="str">
        <f t="shared" si="77"/>
        <v/>
      </c>
      <c r="AD556" s="23" t="str">
        <f t="shared" si="78"/>
        <v/>
      </c>
      <c r="AE556" s="23" t="str">
        <f t="shared" si="79"/>
        <v/>
      </c>
      <c r="AG556" s="23" t="str">
        <f t="shared" si="80"/>
        <v/>
      </c>
    </row>
    <row r="557" spans="1:33" x14ac:dyDescent="0.25">
      <c r="A557" s="5"/>
      <c r="B557" s="115"/>
      <c r="C557" s="116"/>
      <c r="D557" s="117"/>
      <c r="E557" s="118"/>
      <c r="F557" s="118"/>
      <c r="G557" s="119"/>
      <c r="H557" s="120"/>
      <c r="I557" s="120"/>
      <c r="J557" s="121"/>
      <c r="K557" s="5"/>
      <c r="L557" s="133" t="str">
        <f t="shared" si="72"/>
        <v/>
      </c>
      <c r="M557" s="5"/>
      <c r="N557" s="23" t="str">
        <f>IF($L557="", "", COUNTIF($L$11:$L$2510, "&gt;"&amp;$L557)+1+COUNTIF($L$11:$L557, $L557)-1)</f>
        <v/>
      </c>
      <c r="O557" s="5"/>
      <c r="R557" s="23" t="str">
        <f t="shared" si="73"/>
        <v/>
      </c>
      <c r="T557" s="20" t="str">
        <f t="shared" si="74"/>
        <v/>
      </c>
      <c r="X557" s="23" t="str">
        <f t="shared" si="75"/>
        <v/>
      </c>
      <c r="Z557" s="59" t="str">
        <f t="shared" si="76"/>
        <v/>
      </c>
      <c r="AA557" s="60" t="str">
        <f>IF($B557="", "", IF(COUNTIF('Intro &amp; Setup'!$AY$23:$AY$38, $B557)&gt;0, "BH", TEXT($B557, "ddd")))</f>
        <v/>
      </c>
      <c r="AB557" s="61" t="str">
        <f t="shared" si="77"/>
        <v/>
      </c>
      <c r="AD557" s="23" t="str">
        <f t="shared" si="78"/>
        <v/>
      </c>
      <c r="AE557" s="23" t="str">
        <f t="shared" si="79"/>
        <v/>
      </c>
      <c r="AG557" s="23" t="str">
        <f t="shared" si="80"/>
        <v/>
      </c>
    </row>
    <row r="558" spans="1:33" x14ac:dyDescent="0.25">
      <c r="A558" s="5"/>
      <c r="B558" s="115"/>
      <c r="C558" s="116"/>
      <c r="D558" s="117"/>
      <c r="E558" s="118"/>
      <c r="F558" s="118"/>
      <c r="G558" s="119"/>
      <c r="H558" s="120"/>
      <c r="I558" s="120"/>
      <c r="J558" s="121"/>
      <c r="K558" s="5"/>
      <c r="L558" s="133" t="str">
        <f t="shared" si="72"/>
        <v/>
      </c>
      <c r="M558" s="5"/>
      <c r="N558" s="23" t="str">
        <f>IF($L558="", "", COUNTIF($L$11:$L$2510, "&gt;"&amp;$L558)+1+COUNTIF($L$11:$L558, $L558)-1)</f>
        <v/>
      </c>
      <c r="O558" s="5"/>
      <c r="R558" s="23" t="str">
        <f t="shared" si="73"/>
        <v/>
      </c>
      <c r="T558" s="20" t="str">
        <f t="shared" si="74"/>
        <v/>
      </c>
      <c r="X558" s="23" t="str">
        <f t="shared" si="75"/>
        <v/>
      </c>
      <c r="Z558" s="59" t="str">
        <f t="shared" si="76"/>
        <v/>
      </c>
      <c r="AA558" s="60" t="str">
        <f>IF($B558="", "", IF(COUNTIF('Intro &amp; Setup'!$AY$23:$AY$38, $B558)&gt;0, "BH", TEXT($B558, "ddd")))</f>
        <v/>
      </c>
      <c r="AB558" s="61" t="str">
        <f t="shared" si="77"/>
        <v/>
      </c>
      <c r="AD558" s="23" t="str">
        <f t="shared" si="78"/>
        <v/>
      </c>
      <c r="AE558" s="23" t="str">
        <f t="shared" si="79"/>
        <v/>
      </c>
      <c r="AG558" s="23" t="str">
        <f t="shared" si="80"/>
        <v/>
      </c>
    </row>
    <row r="559" spans="1:33" x14ac:dyDescent="0.25">
      <c r="A559" s="5"/>
      <c r="B559" s="115"/>
      <c r="C559" s="116"/>
      <c r="D559" s="117"/>
      <c r="E559" s="118"/>
      <c r="F559" s="118"/>
      <c r="G559" s="119"/>
      <c r="H559" s="120"/>
      <c r="I559" s="120"/>
      <c r="J559" s="121"/>
      <c r="K559" s="5"/>
      <c r="L559" s="133" t="str">
        <f t="shared" si="72"/>
        <v/>
      </c>
      <c r="M559" s="5"/>
      <c r="N559" s="23" t="str">
        <f>IF($L559="", "", COUNTIF($L$11:$L$2510, "&gt;"&amp;$L559)+1+COUNTIF($L$11:$L559, $L559)-1)</f>
        <v/>
      </c>
      <c r="O559" s="5"/>
      <c r="R559" s="23" t="str">
        <f t="shared" si="73"/>
        <v/>
      </c>
      <c r="T559" s="20" t="str">
        <f t="shared" si="74"/>
        <v/>
      </c>
      <c r="X559" s="23" t="str">
        <f t="shared" si="75"/>
        <v/>
      </c>
      <c r="Z559" s="59" t="str">
        <f t="shared" si="76"/>
        <v/>
      </c>
      <c r="AA559" s="60" t="str">
        <f>IF($B559="", "", IF(COUNTIF('Intro &amp; Setup'!$AY$23:$AY$38, $B559)&gt;0, "BH", TEXT($B559, "ddd")))</f>
        <v/>
      </c>
      <c r="AB559" s="61" t="str">
        <f t="shared" si="77"/>
        <v/>
      </c>
      <c r="AD559" s="23" t="str">
        <f t="shared" si="78"/>
        <v/>
      </c>
      <c r="AE559" s="23" t="str">
        <f t="shared" si="79"/>
        <v/>
      </c>
      <c r="AG559" s="23" t="str">
        <f t="shared" si="80"/>
        <v/>
      </c>
    </row>
    <row r="560" spans="1:33" x14ac:dyDescent="0.25">
      <c r="A560" s="5"/>
      <c r="B560" s="115"/>
      <c r="C560" s="116"/>
      <c r="D560" s="117"/>
      <c r="E560" s="118"/>
      <c r="F560" s="118"/>
      <c r="G560" s="119"/>
      <c r="H560" s="120"/>
      <c r="I560" s="120"/>
      <c r="J560" s="121"/>
      <c r="K560" s="5"/>
      <c r="L560" s="133" t="str">
        <f t="shared" si="72"/>
        <v/>
      </c>
      <c r="M560" s="5"/>
      <c r="N560" s="23" t="str">
        <f>IF($L560="", "", COUNTIF($L$11:$L$2510, "&gt;"&amp;$L560)+1+COUNTIF($L$11:$L560, $L560)-1)</f>
        <v/>
      </c>
      <c r="O560" s="5"/>
      <c r="R560" s="23" t="str">
        <f t="shared" si="73"/>
        <v/>
      </c>
      <c r="T560" s="20" t="str">
        <f t="shared" si="74"/>
        <v/>
      </c>
      <c r="X560" s="23" t="str">
        <f t="shared" si="75"/>
        <v/>
      </c>
      <c r="Z560" s="59" t="str">
        <f t="shared" si="76"/>
        <v/>
      </c>
      <c r="AA560" s="60" t="str">
        <f>IF($B560="", "", IF(COUNTIF('Intro &amp; Setup'!$AY$23:$AY$38, $B560)&gt;0, "BH", TEXT($B560, "ddd")))</f>
        <v/>
      </c>
      <c r="AB560" s="61" t="str">
        <f t="shared" si="77"/>
        <v/>
      </c>
      <c r="AD560" s="23" t="str">
        <f t="shared" si="78"/>
        <v/>
      </c>
      <c r="AE560" s="23" t="str">
        <f t="shared" si="79"/>
        <v/>
      </c>
      <c r="AG560" s="23" t="str">
        <f t="shared" si="80"/>
        <v/>
      </c>
    </row>
    <row r="561" spans="1:33" x14ac:dyDescent="0.25">
      <c r="A561" s="5"/>
      <c r="B561" s="115"/>
      <c r="C561" s="116"/>
      <c r="D561" s="117"/>
      <c r="E561" s="118"/>
      <c r="F561" s="118"/>
      <c r="G561" s="119"/>
      <c r="H561" s="120"/>
      <c r="I561" s="120"/>
      <c r="J561" s="121"/>
      <c r="K561" s="5"/>
      <c r="L561" s="133" t="str">
        <f t="shared" si="72"/>
        <v/>
      </c>
      <c r="M561" s="5"/>
      <c r="N561" s="23" t="str">
        <f>IF($L561="", "", COUNTIF($L$11:$L$2510, "&gt;"&amp;$L561)+1+COUNTIF($L$11:$L561, $L561)-1)</f>
        <v/>
      </c>
      <c r="O561" s="5"/>
      <c r="R561" s="23" t="str">
        <f t="shared" si="73"/>
        <v/>
      </c>
      <c r="T561" s="20" t="str">
        <f t="shared" si="74"/>
        <v/>
      </c>
      <c r="X561" s="23" t="str">
        <f t="shared" si="75"/>
        <v/>
      </c>
      <c r="Z561" s="59" t="str">
        <f t="shared" si="76"/>
        <v/>
      </c>
      <c r="AA561" s="60" t="str">
        <f>IF($B561="", "", IF(COUNTIF('Intro &amp; Setup'!$AY$23:$AY$38, $B561)&gt;0, "BH", TEXT($B561, "ddd")))</f>
        <v/>
      </c>
      <c r="AB561" s="61" t="str">
        <f t="shared" si="77"/>
        <v/>
      </c>
      <c r="AD561" s="23" t="str">
        <f t="shared" si="78"/>
        <v/>
      </c>
      <c r="AE561" s="23" t="str">
        <f t="shared" si="79"/>
        <v/>
      </c>
      <c r="AG561" s="23" t="str">
        <f t="shared" si="80"/>
        <v/>
      </c>
    </row>
    <row r="562" spans="1:33" x14ac:dyDescent="0.25">
      <c r="A562" s="5"/>
      <c r="B562" s="115"/>
      <c r="C562" s="116"/>
      <c r="D562" s="117"/>
      <c r="E562" s="118"/>
      <c r="F562" s="118"/>
      <c r="G562" s="119"/>
      <c r="H562" s="120"/>
      <c r="I562" s="120"/>
      <c r="J562" s="121"/>
      <c r="K562" s="5"/>
      <c r="L562" s="133" t="str">
        <f t="shared" si="72"/>
        <v/>
      </c>
      <c r="M562" s="5"/>
      <c r="N562" s="23" t="str">
        <f>IF($L562="", "", COUNTIF($L$11:$L$2510, "&gt;"&amp;$L562)+1+COUNTIF($L$11:$L562, $L562)-1)</f>
        <v/>
      </c>
      <c r="O562" s="5"/>
      <c r="R562" s="23" t="str">
        <f t="shared" si="73"/>
        <v/>
      </c>
      <c r="T562" s="20" t="str">
        <f t="shared" si="74"/>
        <v/>
      </c>
      <c r="X562" s="23" t="str">
        <f t="shared" si="75"/>
        <v/>
      </c>
      <c r="Z562" s="59" t="str">
        <f t="shared" si="76"/>
        <v/>
      </c>
      <c r="AA562" s="60" t="str">
        <f>IF($B562="", "", IF(COUNTIF('Intro &amp; Setup'!$AY$23:$AY$38, $B562)&gt;0, "BH", TEXT($B562, "ddd")))</f>
        <v/>
      </c>
      <c r="AB562" s="61" t="str">
        <f t="shared" si="77"/>
        <v/>
      </c>
      <c r="AD562" s="23" t="str">
        <f t="shared" si="78"/>
        <v/>
      </c>
      <c r="AE562" s="23" t="str">
        <f t="shared" si="79"/>
        <v/>
      </c>
      <c r="AG562" s="23" t="str">
        <f t="shared" si="80"/>
        <v/>
      </c>
    </row>
    <row r="563" spans="1:33" x14ac:dyDescent="0.25">
      <c r="A563" s="5"/>
      <c r="B563" s="115"/>
      <c r="C563" s="116"/>
      <c r="D563" s="117"/>
      <c r="E563" s="118"/>
      <c r="F563" s="118"/>
      <c r="G563" s="119"/>
      <c r="H563" s="120"/>
      <c r="I563" s="120"/>
      <c r="J563" s="121"/>
      <c r="K563" s="5"/>
      <c r="L563" s="133" t="str">
        <f t="shared" si="72"/>
        <v/>
      </c>
      <c r="M563" s="5"/>
      <c r="N563" s="23" t="str">
        <f>IF($L563="", "", COUNTIF($L$11:$L$2510, "&gt;"&amp;$L563)+1+COUNTIF($L$11:$L563, $L563)-1)</f>
        <v/>
      </c>
      <c r="O563" s="5"/>
      <c r="R563" s="23" t="str">
        <f t="shared" si="73"/>
        <v/>
      </c>
      <c r="T563" s="20" t="str">
        <f t="shared" si="74"/>
        <v/>
      </c>
      <c r="X563" s="23" t="str">
        <f t="shared" si="75"/>
        <v/>
      </c>
      <c r="Z563" s="59" t="str">
        <f t="shared" si="76"/>
        <v/>
      </c>
      <c r="AA563" s="60" t="str">
        <f>IF($B563="", "", IF(COUNTIF('Intro &amp; Setup'!$AY$23:$AY$38, $B563)&gt;0, "BH", TEXT($B563, "ddd")))</f>
        <v/>
      </c>
      <c r="AB563" s="61" t="str">
        <f t="shared" si="77"/>
        <v/>
      </c>
      <c r="AD563" s="23" t="str">
        <f t="shared" si="78"/>
        <v/>
      </c>
      <c r="AE563" s="23" t="str">
        <f t="shared" si="79"/>
        <v/>
      </c>
      <c r="AG563" s="23" t="str">
        <f t="shared" si="80"/>
        <v/>
      </c>
    </row>
    <row r="564" spans="1:33" x14ac:dyDescent="0.25">
      <c r="A564" s="5"/>
      <c r="B564" s="115"/>
      <c r="C564" s="116"/>
      <c r="D564" s="117"/>
      <c r="E564" s="118"/>
      <c r="F564" s="118"/>
      <c r="G564" s="119"/>
      <c r="H564" s="120"/>
      <c r="I564" s="120"/>
      <c r="J564" s="121"/>
      <c r="K564" s="5"/>
      <c r="L564" s="133" t="str">
        <f t="shared" si="72"/>
        <v/>
      </c>
      <c r="M564" s="5"/>
      <c r="N564" s="23" t="str">
        <f>IF($L564="", "", COUNTIF($L$11:$L$2510, "&gt;"&amp;$L564)+1+COUNTIF($L$11:$L564, $L564)-1)</f>
        <v/>
      </c>
      <c r="O564" s="5"/>
      <c r="R564" s="23" t="str">
        <f t="shared" si="73"/>
        <v/>
      </c>
      <c r="T564" s="20" t="str">
        <f t="shared" si="74"/>
        <v/>
      </c>
      <c r="X564" s="23" t="str">
        <f t="shared" si="75"/>
        <v/>
      </c>
      <c r="Z564" s="59" t="str">
        <f t="shared" si="76"/>
        <v/>
      </c>
      <c r="AA564" s="60" t="str">
        <f>IF($B564="", "", IF(COUNTIF('Intro &amp; Setup'!$AY$23:$AY$38, $B564)&gt;0, "BH", TEXT($B564, "ddd")))</f>
        <v/>
      </c>
      <c r="AB564" s="61" t="str">
        <f t="shared" si="77"/>
        <v/>
      </c>
      <c r="AD564" s="23" t="str">
        <f t="shared" si="78"/>
        <v/>
      </c>
      <c r="AE564" s="23" t="str">
        <f t="shared" si="79"/>
        <v/>
      </c>
      <c r="AG564" s="23" t="str">
        <f t="shared" si="80"/>
        <v/>
      </c>
    </row>
    <row r="565" spans="1:33" x14ac:dyDescent="0.25">
      <c r="A565" s="5"/>
      <c r="B565" s="115"/>
      <c r="C565" s="116"/>
      <c r="D565" s="117"/>
      <c r="E565" s="118"/>
      <c r="F565" s="118"/>
      <c r="G565" s="119"/>
      <c r="H565" s="120"/>
      <c r="I565" s="120"/>
      <c r="J565" s="121"/>
      <c r="K565" s="5"/>
      <c r="L565" s="133" t="str">
        <f t="shared" si="72"/>
        <v/>
      </c>
      <c r="M565" s="5"/>
      <c r="N565" s="23" t="str">
        <f>IF($L565="", "", COUNTIF($L$11:$L$2510, "&gt;"&amp;$L565)+1+COUNTIF($L$11:$L565, $L565)-1)</f>
        <v/>
      </c>
      <c r="O565" s="5"/>
      <c r="R565" s="23" t="str">
        <f t="shared" si="73"/>
        <v/>
      </c>
      <c r="T565" s="20" t="str">
        <f t="shared" si="74"/>
        <v/>
      </c>
      <c r="X565" s="23" t="str">
        <f t="shared" si="75"/>
        <v/>
      </c>
      <c r="Z565" s="59" t="str">
        <f t="shared" si="76"/>
        <v/>
      </c>
      <c r="AA565" s="60" t="str">
        <f>IF($B565="", "", IF(COUNTIF('Intro &amp; Setup'!$AY$23:$AY$38, $B565)&gt;0, "BH", TEXT($B565, "ddd")))</f>
        <v/>
      </c>
      <c r="AB565" s="61" t="str">
        <f t="shared" si="77"/>
        <v/>
      </c>
      <c r="AD565" s="23" t="str">
        <f t="shared" si="78"/>
        <v/>
      </c>
      <c r="AE565" s="23" t="str">
        <f t="shared" si="79"/>
        <v/>
      </c>
      <c r="AG565" s="23" t="str">
        <f t="shared" si="80"/>
        <v/>
      </c>
    </row>
    <row r="566" spans="1:33" x14ac:dyDescent="0.25">
      <c r="A566" s="5"/>
      <c r="B566" s="115"/>
      <c r="C566" s="116"/>
      <c r="D566" s="117"/>
      <c r="E566" s="118"/>
      <c r="F566" s="118"/>
      <c r="G566" s="119"/>
      <c r="H566" s="120"/>
      <c r="I566" s="120"/>
      <c r="J566" s="121"/>
      <c r="K566" s="5"/>
      <c r="L566" s="133" t="str">
        <f t="shared" si="72"/>
        <v/>
      </c>
      <c r="M566" s="5"/>
      <c r="N566" s="23" t="str">
        <f>IF($L566="", "", COUNTIF($L$11:$L$2510, "&gt;"&amp;$L566)+1+COUNTIF($L$11:$L566, $L566)-1)</f>
        <v/>
      </c>
      <c r="O566" s="5"/>
      <c r="R566" s="23" t="str">
        <f t="shared" si="73"/>
        <v/>
      </c>
      <c r="T566" s="20" t="str">
        <f t="shared" si="74"/>
        <v/>
      </c>
      <c r="X566" s="23" t="str">
        <f t="shared" si="75"/>
        <v/>
      </c>
      <c r="Z566" s="59" t="str">
        <f t="shared" si="76"/>
        <v/>
      </c>
      <c r="AA566" s="60" t="str">
        <f>IF($B566="", "", IF(COUNTIF('Intro &amp; Setup'!$AY$23:$AY$38, $B566)&gt;0, "BH", TEXT($B566, "ddd")))</f>
        <v/>
      </c>
      <c r="AB566" s="61" t="str">
        <f t="shared" si="77"/>
        <v/>
      </c>
      <c r="AD566" s="23" t="str">
        <f t="shared" si="78"/>
        <v/>
      </c>
      <c r="AE566" s="23" t="str">
        <f t="shared" si="79"/>
        <v/>
      </c>
      <c r="AG566" s="23" t="str">
        <f t="shared" si="80"/>
        <v/>
      </c>
    </row>
    <row r="567" spans="1:33" x14ac:dyDescent="0.25">
      <c r="A567" s="5"/>
      <c r="B567" s="115"/>
      <c r="C567" s="116"/>
      <c r="D567" s="117"/>
      <c r="E567" s="118"/>
      <c r="F567" s="118"/>
      <c r="G567" s="119"/>
      <c r="H567" s="120"/>
      <c r="I567" s="120"/>
      <c r="J567" s="121"/>
      <c r="K567" s="5"/>
      <c r="L567" s="133" t="str">
        <f t="shared" si="72"/>
        <v/>
      </c>
      <c r="M567" s="5"/>
      <c r="N567" s="23" t="str">
        <f>IF($L567="", "", COUNTIF($L$11:$L$2510, "&gt;"&amp;$L567)+1+COUNTIF($L$11:$L567, $L567)-1)</f>
        <v/>
      </c>
      <c r="O567" s="5"/>
      <c r="R567" s="23" t="str">
        <f t="shared" si="73"/>
        <v/>
      </c>
      <c r="T567" s="20" t="str">
        <f t="shared" si="74"/>
        <v/>
      </c>
      <c r="X567" s="23" t="str">
        <f t="shared" si="75"/>
        <v/>
      </c>
      <c r="Z567" s="59" t="str">
        <f t="shared" si="76"/>
        <v/>
      </c>
      <c r="AA567" s="60" t="str">
        <f>IF($B567="", "", IF(COUNTIF('Intro &amp; Setup'!$AY$23:$AY$38, $B567)&gt;0, "BH", TEXT($B567, "ddd")))</f>
        <v/>
      </c>
      <c r="AB567" s="61" t="str">
        <f t="shared" si="77"/>
        <v/>
      </c>
      <c r="AD567" s="23" t="str">
        <f t="shared" si="78"/>
        <v/>
      </c>
      <c r="AE567" s="23" t="str">
        <f t="shared" si="79"/>
        <v/>
      </c>
      <c r="AG567" s="23" t="str">
        <f t="shared" si="80"/>
        <v/>
      </c>
    </row>
    <row r="568" spans="1:33" x14ac:dyDescent="0.25">
      <c r="A568" s="5"/>
      <c r="B568" s="115"/>
      <c r="C568" s="116"/>
      <c r="D568" s="117"/>
      <c r="E568" s="118"/>
      <c r="F568" s="118"/>
      <c r="G568" s="119"/>
      <c r="H568" s="120"/>
      <c r="I568" s="120"/>
      <c r="J568" s="121"/>
      <c r="K568" s="5"/>
      <c r="L568" s="133" t="str">
        <f t="shared" si="72"/>
        <v/>
      </c>
      <c r="M568" s="5"/>
      <c r="N568" s="23" t="str">
        <f>IF($L568="", "", COUNTIF($L$11:$L$2510, "&gt;"&amp;$L568)+1+COUNTIF($L$11:$L568, $L568)-1)</f>
        <v/>
      </c>
      <c r="O568" s="5"/>
      <c r="R568" s="23" t="str">
        <f t="shared" si="73"/>
        <v/>
      </c>
      <c r="T568" s="20" t="str">
        <f t="shared" si="74"/>
        <v/>
      </c>
      <c r="X568" s="23" t="str">
        <f t="shared" si="75"/>
        <v/>
      </c>
      <c r="Z568" s="59" t="str">
        <f t="shared" si="76"/>
        <v/>
      </c>
      <c r="AA568" s="60" t="str">
        <f>IF($B568="", "", IF(COUNTIF('Intro &amp; Setup'!$AY$23:$AY$38, $B568)&gt;0, "BH", TEXT($B568, "ddd")))</f>
        <v/>
      </c>
      <c r="AB568" s="61" t="str">
        <f t="shared" si="77"/>
        <v/>
      </c>
      <c r="AD568" s="23" t="str">
        <f t="shared" si="78"/>
        <v/>
      </c>
      <c r="AE568" s="23" t="str">
        <f t="shared" si="79"/>
        <v/>
      </c>
      <c r="AG568" s="23" t="str">
        <f t="shared" si="80"/>
        <v/>
      </c>
    </row>
    <row r="569" spans="1:33" x14ac:dyDescent="0.25">
      <c r="A569" s="5"/>
      <c r="B569" s="115"/>
      <c r="C569" s="116"/>
      <c r="D569" s="117"/>
      <c r="E569" s="118"/>
      <c r="F569" s="118"/>
      <c r="G569" s="119"/>
      <c r="H569" s="120"/>
      <c r="I569" s="120"/>
      <c r="J569" s="121"/>
      <c r="K569" s="5"/>
      <c r="L569" s="133" t="str">
        <f t="shared" si="72"/>
        <v/>
      </c>
      <c r="M569" s="5"/>
      <c r="N569" s="23" t="str">
        <f>IF($L569="", "", COUNTIF($L$11:$L$2510, "&gt;"&amp;$L569)+1+COUNTIF($L$11:$L569, $L569)-1)</f>
        <v/>
      </c>
      <c r="O569" s="5"/>
      <c r="R569" s="23" t="str">
        <f t="shared" si="73"/>
        <v/>
      </c>
      <c r="T569" s="20" t="str">
        <f t="shared" si="74"/>
        <v/>
      </c>
      <c r="X569" s="23" t="str">
        <f t="shared" si="75"/>
        <v/>
      </c>
      <c r="Z569" s="59" t="str">
        <f t="shared" si="76"/>
        <v/>
      </c>
      <c r="AA569" s="60" t="str">
        <f>IF($B569="", "", IF(COUNTIF('Intro &amp; Setup'!$AY$23:$AY$38, $B569)&gt;0, "BH", TEXT($B569, "ddd")))</f>
        <v/>
      </c>
      <c r="AB569" s="61" t="str">
        <f t="shared" si="77"/>
        <v/>
      </c>
      <c r="AD569" s="23" t="str">
        <f t="shared" si="78"/>
        <v/>
      </c>
      <c r="AE569" s="23" t="str">
        <f t="shared" si="79"/>
        <v/>
      </c>
      <c r="AG569" s="23" t="str">
        <f t="shared" si="80"/>
        <v/>
      </c>
    </row>
    <row r="570" spans="1:33" x14ac:dyDescent="0.25">
      <c r="A570" s="5"/>
      <c r="B570" s="115"/>
      <c r="C570" s="116"/>
      <c r="D570" s="117"/>
      <c r="E570" s="118"/>
      <c r="F570" s="118"/>
      <c r="G570" s="119"/>
      <c r="H570" s="120"/>
      <c r="I570" s="120"/>
      <c r="J570" s="121"/>
      <c r="K570" s="5"/>
      <c r="L570" s="133" t="str">
        <f t="shared" si="72"/>
        <v/>
      </c>
      <c r="M570" s="5"/>
      <c r="N570" s="23" t="str">
        <f>IF($L570="", "", COUNTIF($L$11:$L$2510, "&gt;"&amp;$L570)+1+COUNTIF($L$11:$L570, $L570)-1)</f>
        <v/>
      </c>
      <c r="O570" s="5"/>
      <c r="R570" s="23" t="str">
        <f t="shared" si="73"/>
        <v/>
      </c>
      <c r="T570" s="20" t="str">
        <f t="shared" si="74"/>
        <v/>
      </c>
      <c r="X570" s="23" t="str">
        <f t="shared" si="75"/>
        <v/>
      </c>
      <c r="Z570" s="59" t="str">
        <f t="shared" si="76"/>
        <v/>
      </c>
      <c r="AA570" s="60" t="str">
        <f>IF($B570="", "", IF(COUNTIF('Intro &amp; Setup'!$AY$23:$AY$38, $B570)&gt;0, "BH", TEXT($B570, "ddd")))</f>
        <v/>
      </c>
      <c r="AB570" s="61" t="str">
        <f t="shared" si="77"/>
        <v/>
      </c>
      <c r="AD570" s="23" t="str">
        <f t="shared" si="78"/>
        <v/>
      </c>
      <c r="AE570" s="23" t="str">
        <f t="shared" si="79"/>
        <v/>
      </c>
      <c r="AG570" s="23" t="str">
        <f t="shared" si="80"/>
        <v/>
      </c>
    </row>
    <row r="571" spans="1:33" x14ac:dyDescent="0.25">
      <c r="A571" s="5"/>
      <c r="B571" s="115"/>
      <c r="C571" s="116"/>
      <c r="D571" s="117"/>
      <c r="E571" s="118"/>
      <c r="F571" s="118"/>
      <c r="G571" s="119"/>
      <c r="H571" s="120"/>
      <c r="I571" s="120"/>
      <c r="J571" s="121"/>
      <c r="K571" s="5"/>
      <c r="L571" s="133" t="str">
        <f t="shared" si="72"/>
        <v/>
      </c>
      <c r="M571" s="5"/>
      <c r="N571" s="23" t="str">
        <f>IF($L571="", "", COUNTIF($L$11:$L$2510, "&gt;"&amp;$L571)+1+COUNTIF($L$11:$L571, $L571)-1)</f>
        <v/>
      </c>
      <c r="O571" s="5"/>
      <c r="R571" s="23" t="str">
        <f t="shared" si="73"/>
        <v/>
      </c>
      <c r="T571" s="20" t="str">
        <f t="shared" si="74"/>
        <v/>
      </c>
      <c r="X571" s="23" t="str">
        <f t="shared" si="75"/>
        <v/>
      </c>
      <c r="Z571" s="59" t="str">
        <f t="shared" si="76"/>
        <v/>
      </c>
      <c r="AA571" s="60" t="str">
        <f>IF($B571="", "", IF(COUNTIF('Intro &amp; Setup'!$AY$23:$AY$38, $B571)&gt;0, "BH", TEXT($B571, "ddd")))</f>
        <v/>
      </c>
      <c r="AB571" s="61" t="str">
        <f t="shared" si="77"/>
        <v/>
      </c>
      <c r="AD571" s="23" t="str">
        <f t="shared" si="78"/>
        <v/>
      </c>
      <c r="AE571" s="23" t="str">
        <f t="shared" si="79"/>
        <v/>
      </c>
      <c r="AG571" s="23" t="str">
        <f t="shared" si="80"/>
        <v/>
      </c>
    </row>
    <row r="572" spans="1:33" x14ac:dyDescent="0.25">
      <c r="A572" s="5"/>
      <c r="B572" s="115"/>
      <c r="C572" s="116"/>
      <c r="D572" s="117"/>
      <c r="E572" s="118"/>
      <c r="F572" s="118"/>
      <c r="G572" s="119"/>
      <c r="H572" s="120"/>
      <c r="I572" s="120"/>
      <c r="J572" s="121"/>
      <c r="K572" s="5"/>
      <c r="L572" s="133" t="str">
        <f t="shared" si="72"/>
        <v/>
      </c>
      <c r="M572" s="5"/>
      <c r="N572" s="23" t="str">
        <f>IF($L572="", "", COUNTIF($L$11:$L$2510, "&gt;"&amp;$L572)+1+COUNTIF($L$11:$L572, $L572)-1)</f>
        <v/>
      </c>
      <c r="O572" s="5"/>
      <c r="R572" s="23" t="str">
        <f t="shared" si="73"/>
        <v/>
      </c>
      <c r="T572" s="20" t="str">
        <f t="shared" si="74"/>
        <v/>
      </c>
      <c r="X572" s="23" t="str">
        <f t="shared" si="75"/>
        <v/>
      </c>
      <c r="Z572" s="59" t="str">
        <f t="shared" si="76"/>
        <v/>
      </c>
      <c r="AA572" s="60" t="str">
        <f>IF($B572="", "", IF(COUNTIF('Intro &amp; Setup'!$AY$23:$AY$38, $B572)&gt;0, "BH", TEXT($B572, "ddd")))</f>
        <v/>
      </c>
      <c r="AB572" s="61" t="str">
        <f t="shared" si="77"/>
        <v/>
      </c>
      <c r="AD572" s="23" t="str">
        <f t="shared" si="78"/>
        <v/>
      </c>
      <c r="AE572" s="23" t="str">
        <f t="shared" si="79"/>
        <v/>
      </c>
      <c r="AG572" s="23" t="str">
        <f t="shared" si="80"/>
        <v/>
      </c>
    </row>
    <row r="573" spans="1:33" x14ac:dyDescent="0.25">
      <c r="A573" s="5"/>
      <c r="B573" s="115"/>
      <c r="C573" s="116"/>
      <c r="D573" s="117"/>
      <c r="E573" s="118"/>
      <c r="F573" s="118"/>
      <c r="G573" s="119"/>
      <c r="H573" s="120"/>
      <c r="I573" s="120"/>
      <c r="J573" s="121"/>
      <c r="K573" s="5"/>
      <c r="L573" s="133" t="str">
        <f t="shared" si="72"/>
        <v/>
      </c>
      <c r="M573" s="5"/>
      <c r="N573" s="23" t="str">
        <f>IF($L573="", "", COUNTIF($L$11:$L$2510, "&gt;"&amp;$L573)+1+COUNTIF($L$11:$L573, $L573)-1)</f>
        <v/>
      </c>
      <c r="O573" s="5"/>
      <c r="R573" s="23" t="str">
        <f t="shared" si="73"/>
        <v/>
      </c>
      <c r="T573" s="20" t="str">
        <f t="shared" si="74"/>
        <v/>
      </c>
      <c r="X573" s="23" t="str">
        <f t="shared" si="75"/>
        <v/>
      </c>
      <c r="Z573" s="59" t="str">
        <f t="shared" si="76"/>
        <v/>
      </c>
      <c r="AA573" s="60" t="str">
        <f>IF($B573="", "", IF(COUNTIF('Intro &amp; Setup'!$AY$23:$AY$38, $B573)&gt;0, "BH", TEXT($B573, "ddd")))</f>
        <v/>
      </c>
      <c r="AB573" s="61" t="str">
        <f t="shared" si="77"/>
        <v/>
      </c>
      <c r="AD573" s="23" t="str">
        <f t="shared" si="78"/>
        <v/>
      </c>
      <c r="AE573" s="23" t="str">
        <f t="shared" si="79"/>
        <v/>
      </c>
      <c r="AG573" s="23" t="str">
        <f t="shared" si="80"/>
        <v/>
      </c>
    </row>
    <row r="574" spans="1:33" x14ac:dyDescent="0.25">
      <c r="A574" s="5"/>
      <c r="B574" s="115"/>
      <c r="C574" s="116"/>
      <c r="D574" s="117"/>
      <c r="E574" s="118"/>
      <c r="F574" s="118"/>
      <c r="G574" s="119"/>
      <c r="H574" s="120"/>
      <c r="I574" s="120"/>
      <c r="J574" s="121"/>
      <c r="K574" s="5"/>
      <c r="L574" s="133" t="str">
        <f t="shared" si="72"/>
        <v/>
      </c>
      <c r="M574" s="5"/>
      <c r="N574" s="23" t="str">
        <f>IF($L574="", "", COUNTIF($L$11:$L$2510, "&gt;"&amp;$L574)+1+COUNTIF($L$11:$L574, $L574)-1)</f>
        <v/>
      </c>
      <c r="O574" s="5"/>
      <c r="R574" s="23" t="str">
        <f t="shared" si="73"/>
        <v/>
      </c>
      <c r="T574" s="20" t="str">
        <f t="shared" si="74"/>
        <v/>
      </c>
      <c r="X574" s="23" t="str">
        <f t="shared" si="75"/>
        <v/>
      </c>
      <c r="Z574" s="59" t="str">
        <f t="shared" si="76"/>
        <v/>
      </c>
      <c r="AA574" s="60" t="str">
        <f>IF($B574="", "", IF(COUNTIF('Intro &amp; Setup'!$AY$23:$AY$38, $B574)&gt;0, "BH", TEXT($B574, "ddd")))</f>
        <v/>
      </c>
      <c r="AB574" s="61" t="str">
        <f t="shared" si="77"/>
        <v/>
      </c>
      <c r="AD574" s="23" t="str">
        <f t="shared" si="78"/>
        <v/>
      </c>
      <c r="AE574" s="23" t="str">
        <f t="shared" si="79"/>
        <v/>
      </c>
      <c r="AG574" s="23" t="str">
        <f t="shared" si="80"/>
        <v/>
      </c>
    </row>
    <row r="575" spans="1:33" x14ac:dyDescent="0.25">
      <c r="A575" s="5"/>
      <c r="B575" s="115"/>
      <c r="C575" s="116"/>
      <c r="D575" s="117"/>
      <c r="E575" s="118"/>
      <c r="F575" s="118"/>
      <c r="G575" s="119"/>
      <c r="H575" s="120"/>
      <c r="I575" s="120"/>
      <c r="J575" s="121"/>
      <c r="K575" s="5"/>
      <c r="L575" s="133" t="str">
        <f t="shared" si="72"/>
        <v/>
      </c>
      <c r="M575" s="5"/>
      <c r="N575" s="23" t="str">
        <f>IF($L575="", "", COUNTIF($L$11:$L$2510, "&gt;"&amp;$L575)+1+COUNTIF($L$11:$L575, $L575)-1)</f>
        <v/>
      </c>
      <c r="O575" s="5"/>
      <c r="R575" s="23" t="str">
        <f t="shared" si="73"/>
        <v/>
      </c>
      <c r="T575" s="20" t="str">
        <f t="shared" si="74"/>
        <v/>
      </c>
      <c r="X575" s="23" t="str">
        <f t="shared" si="75"/>
        <v/>
      </c>
      <c r="Z575" s="59" t="str">
        <f t="shared" si="76"/>
        <v/>
      </c>
      <c r="AA575" s="60" t="str">
        <f>IF($B575="", "", IF(COUNTIF('Intro &amp; Setup'!$AY$23:$AY$38, $B575)&gt;0, "BH", TEXT($B575, "ddd")))</f>
        <v/>
      </c>
      <c r="AB575" s="61" t="str">
        <f t="shared" si="77"/>
        <v/>
      </c>
      <c r="AD575" s="23" t="str">
        <f t="shared" si="78"/>
        <v/>
      </c>
      <c r="AE575" s="23" t="str">
        <f t="shared" si="79"/>
        <v/>
      </c>
      <c r="AG575" s="23" t="str">
        <f t="shared" si="80"/>
        <v/>
      </c>
    </row>
    <row r="576" spans="1:33" x14ac:dyDescent="0.25">
      <c r="A576" s="5"/>
      <c r="B576" s="115"/>
      <c r="C576" s="116"/>
      <c r="D576" s="117"/>
      <c r="E576" s="118"/>
      <c r="F576" s="118"/>
      <c r="G576" s="119"/>
      <c r="H576" s="120"/>
      <c r="I576" s="120"/>
      <c r="J576" s="121"/>
      <c r="K576" s="5"/>
      <c r="L576" s="133" t="str">
        <f t="shared" si="72"/>
        <v/>
      </c>
      <c r="M576" s="5"/>
      <c r="N576" s="23" t="str">
        <f>IF($L576="", "", COUNTIF($L$11:$L$2510, "&gt;"&amp;$L576)+1+COUNTIF($L$11:$L576, $L576)-1)</f>
        <v/>
      </c>
      <c r="O576" s="5"/>
      <c r="R576" s="23" t="str">
        <f t="shared" si="73"/>
        <v/>
      </c>
      <c r="T576" s="20" t="str">
        <f t="shared" si="74"/>
        <v/>
      </c>
      <c r="X576" s="23" t="str">
        <f t="shared" si="75"/>
        <v/>
      </c>
      <c r="Z576" s="59" t="str">
        <f t="shared" si="76"/>
        <v/>
      </c>
      <c r="AA576" s="60" t="str">
        <f>IF($B576="", "", IF(COUNTIF('Intro &amp; Setup'!$AY$23:$AY$38, $B576)&gt;0, "BH", TEXT($B576, "ddd")))</f>
        <v/>
      </c>
      <c r="AB576" s="61" t="str">
        <f t="shared" si="77"/>
        <v/>
      </c>
      <c r="AD576" s="23" t="str">
        <f t="shared" si="78"/>
        <v/>
      </c>
      <c r="AE576" s="23" t="str">
        <f t="shared" si="79"/>
        <v/>
      </c>
      <c r="AG576" s="23" t="str">
        <f t="shared" si="80"/>
        <v/>
      </c>
    </row>
    <row r="577" spans="1:33" x14ac:dyDescent="0.25">
      <c r="A577" s="5"/>
      <c r="B577" s="115"/>
      <c r="C577" s="116"/>
      <c r="D577" s="117"/>
      <c r="E577" s="118"/>
      <c r="F577" s="118"/>
      <c r="G577" s="119"/>
      <c r="H577" s="120"/>
      <c r="I577" s="120"/>
      <c r="J577" s="121"/>
      <c r="K577" s="5"/>
      <c r="L577" s="133" t="str">
        <f t="shared" si="72"/>
        <v/>
      </c>
      <c r="M577" s="5"/>
      <c r="N577" s="23" t="str">
        <f>IF($L577="", "", COUNTIF($L$11:$L$2510, "&gt;"&amp;$L577)+1+COUNTIF($L$11:$L577, $L577)-1)</f>
        <v/>
      </c>
      <c r="O577" s="5"/>
      <c r="R577" s="23" t="str">
        <f t="shared" si="73"/>
        <v/>
      </c>
      <c r="T577" s="20" t="str">
        <f t="shared" si="74"/>
        <v/>
      </c>
      <c r="X577" s="23" t="str">
        <f t="shared" si="75"/>
        <v/>
      </c>
      <c r="Z577" s="59" t="str">
        <f t="shared" si="76"/>
        <v/>
      </c>
      <c r="AA577" s="60" t="str">
        <f>IF($B577="", "", IF(COUNTIF('Intro &amp; Setup'!$AY$23:$AY$38, $B577)&gt;0, "BH", TEXT($B577, "ddd")))</f>
        <v/>
      </c>
      <c r="AB577" s="61" t="str">
        <f t="shared" si="77"/>
        <v/>
      </c>
      <c r="AD577" s="23" t="str">
        <f t="shared" si="78"/>
        <v/>
      </c>
      <c r="AE577" s="23" t="str">
        <f t="shared" si="79"/>
        <v/>
      </c>
      <c r="AG577" s="23" t="str">
        <f t="shared" si="80"/>
        <v/>
      </c>
    </row>
    <row r="578" spans="1:33" x14ac:dyDescent="0.25">
      <c r="A578" s="5"/>
      <c r="B578" s="115"/>
      <c r="C578" s="116"/>
      <c r="D578" s="117"/>
      <c r="E578" s="118"/>
      <c r="F578" s="118"/>
      <c r="G578" s="119"/>
      <c r="H578" s="120"/>
      <c r="I578" s="120"/>
      <c r="J578" s="121"/>
      <c r="K578" s="5"/>
      <c r="L578" s="133" t="str">
        <f t="shared" si="72"/>
        <v/>
      </c>
      <c r="M578" s="5"/>
      <c r="N578" s="23" t="str">
        <f>IF($L578="", "", COUNTIF($L$11:$L$2510, "&gt;"&amp;$L578)+1+COUNTIF($L$11:$L578, $L578)-1)</f>
        <v/>
      </c>
      <c r="O578" s="5"/>
      <c r="R578" s="23" t="str">
        <f t="shared" si="73"/>
        <v/>
      </c>
      <c r="T578" s="20" t="str">
        <f t="shared" si="74"/>
        <v/>
      </c>
      <c r="X578" s="23" t="str">
        <f t="shared" si="75"/>
        <v/>
      </c>
      <c r="Z578" s="59" t="str">
        <f t="shared" si="76"/>
        <v/>
      </c>
      <c r="AA578" s="60" t="str">
        <f>IF($B578="", "", IF(COUNTIF('Intro &amp; Setup'!$AY$23:$AY$38, $B578)&gt;0, "BH", TEXT($B578, "ddd")))</f>
        <v/>
      </c>
      <c r="AB578" s="61" t="str">
        <f t="shared" si="77"/>
        <v/>
      </c>
      <c r="AD578" s="23" t="str">
        <f t="shared" si="78"/>
        <v/>
      </c>
      <c r="AE578" s="23" t="str">
        <f t="shared" si="79"/>
        <v/>
      </c>
      <c r="AG578" s="23" t="str">
        <f t="shared" si="80"/>
        <v/>
      </c>
    </row>
    <row r="579" spans="1:33" x14ac:dyDescent="0.25">
      <c r="A579" s="5"/>
      <c r="B579" s="115"/>
      <c r="C579" s="116"/>
      <c r="D579" s="117"/>
      <c r="E579" s="118"/>
      <c r="F579" s="118"/>
      <c r="G579" s="119"/>
      <c r="H579" s="120"/>
      <c r="I579" s="120"/>
      <c r="J579" s="121"/>
      <c r="K579" s="5"/>
      <c r="L579" s="133" t="str">
        <f t="shared" si="72"/>
        <v/>
      </c>
      <c r="M579" s="5"/>
      <c r="N579" s="23" t="str">
        <f>IF($L579="", "", COUNTIF($L$11:$L$2510, "&gt;"&amp;$L579)+1+COUNTIF($L$11:$L579, $L579)-1)</f>
        <v/>
      </c>
      <c r="O579" s="5"/>
      <c r="R579" s="23" t="str">
        <f t="shared" si="73"/>
        <v/>
      </c>
      <c r="T579" s="20" t="str">
        <f t="shared" si="74"/>
        <v/>
      </c>
      <c r="X579" s="23" t="str">
        <f t="shared" si="75"/>
        <v/>
      </c>
      <c r="Z579" s="59" t="str">
        <f t="shared" si="76"/>
        <v/>
      </c>
      <c r="AA579" s="60" t="str">
        <f>IF($B579="", "", IF(COUNTIF('Intro &amp; Setup'!$AY$23:$AY$38, $B579)&gt;0, "BH", TEXT($B579, "ddd")))</f>
        <v/>
      </c>
      <c r="AB579" s="61" t="str">
        <f t="shared" si="77"/>
        <v/>
      </c>
      <c r="AD579" s="23" t="str">
        <f t="shared" si="78"/>
        <v/>
      </c>
      <c r="AE579" s="23" t="str">
        <f t="shared" si="79"/>
        <v/>
      </c>
      <c r="AG579" s="23" t="str">
        <f t="shared" si="80"/>
        <v/>
      </c>
    </row>
    <row r="580" spans="1:33" x14ac:dyDescent="0.25">
      <c r="A580" s="5"/>
      <c r="B580" s="115"/>
      <c r="C580" s="116"/>
      <c r="D580" s="117"/>
      <c r="E580" s="118"/>
      <c r="F580" s="118"/>
      <c r="G580" s="119"/>
      <c r="H580" s="120"/>
      <c r="I580" s="120"/>
      <c r="J580" s="121"/>
      <c r="K580" s="5"/>
      <c r="L580" s="133" t="str">
        <f t="shared" si="72"/>
        <v/>
      </c>
      <c r="M580" s="5"/>
      <c r="N580" s="23" t="str">
        <f>IF($L580="", "", COUNTIF($L$11:$L$2510, "&gt;"&amp;$L580)+1+COUNTIF($L$11:$L580, $L580)-1)</f>
        <v/>
      </c>
      <c r="O580" s="5"/>
      <c r="R580" s="23" t="str">
        <f t="shared" si="73"/>
        <v/>
      </c>
      <c r="T580" s="20" t="str">
        <f t="shared" si="74"/>
        <v/>
      </c>
      <c r="X580" s="23" t="str">
        <f t="shared" si="75"/>
        <v/>
      </c>
      <c r="Z580" s="59" t="str">
        <f t="shared" si="76"/>
        <v/>
      </c>
      <c r="AA580" s="60" t="str">
        <f>IF($B580="", "", IF(COUNTIF('Intro &amp; Setup'!$AY$23:$AY$38, $B580)&gt;0, "BH", TEXT($B580, "ddd")))</f>
        <v/>
      </c>
      <c r="AB580" s="61" t="str">
        <f t="shared" si="77"/>
        <v/>
      </c>
      <c r="AD580" s="23" t="str">
        <f t="shared" si="78"/>
        <v/>
      </c>
      <c r="AE580" s="23" t="str">
        <f t="shared" si="79"/>
        <v/>
      </c>
      <c r="AG580" s="23" t="str">
        <f t="shared" si="80"/>
        <v/>
      </c>
    </row>
    <row r="581" spans="1:33" x14ac:dyDescent="0.25">
      <c r="A581" s="5"/>
      <c r="B581" s="115"/>
      <c r="C581" s="116"/>
      <c r="D581" s="117"/>
      <c r="E581" s="118"/>
      <c r="F581" s="118"/>
      <c r="G581" s="119"/>
      <c r="H581" s="120"/>
      <c r="I581" s="120"/>
      <c r="J581" s="121"/>
      <c r="K581" s="5"/>
      <c r="L581" s="133" t="str">
        <f t="shared" si="72"/>
        <v/>
      </c>
      <c r="M581" s="5"/>
      <c r="N581" s="23" t="str">
        <f>IF($L581="", "", COUNTIF($L$11:$L$2510, "&gt;"&amp;$L581)+1+COUNTIF($L$11:$L581, $L581)-1)</f>
        <v/>
      </c>
      <c r="O581" s="5"/>
      <c r="R581" s="23" t="str">
        <f t="shared" si="73"/>
        <v/>
      </c>
      <c r="T581" s="20" t="str">
        <f t="shared" si="74"/>
        <v/>
      </c>
      <c r="X581" s="23" t="str">
        <f t="shared" si="75"/>
        <v/>
      </c>
      <c r="Z581" s="59" t="str">
        <f t="shared" si="76"/>
        <v/>
      </c>
      <c r="AA581" s="60" t="str">
        <f>IF($B581="", "", IF(COUNTIF('Intro &amp; Setup'!$AY$23:$AY$38, $B581)&gt;0, "BH", TEXT($B581, "ddd")))</f>
        <v/>
      </c>
      <c r="AB581" s="61" t="str">
        <f t="shared" si="77"/>
        <v/>
      </c>
      <c r="AD581" s="23" t="str">
        <f t="shared" si="78"/>
        <v/>
      </c>
      <c r="AE581" s="23" t="str">
        <f t="shared" si="79"/>
        <v/>
      </c>
      <c r="AG581" s="23" t="str">
        <f t="shared" si="80"/>
        <v/>
      </c>
    </row>
    <row r="582" spans="1:33" x14ac:dyDescent="0.25">
      <c r="A582" s="5"/>
      <c r="B582" s="115"/>
      <c r="C582" s="116"/>
      <c r="D582" s="117"/>
      <c r="E582" s="118"/>
      <c r="F582" s="118"/>
      <c r="G582" s="119"/>
      <c r="H582" s="120"/>
      <c r="I582" s="120"/>
      <c r="J582" s="121"/>
      <c r="K582" s="5"/>
      <c r="L582" s="133" t="str">
        <f t="shared" si="72"/>
        <v/>
      </c>
      <c r="M582" s="5"/>
      <c r="N582" s="23" t="str">
        <f>IF($L582="", "", COUNTIF($L$11:$L$2510, "&gt;"&amp;$L582)+1+COUNTIF($L$11:$L582, $L582)-1)</f>
        <v/>
      </c>
      <c r="O582" s="5"/>
      <c r="R582" s="23" t="str">
        <f t="shared" si="73"/>
        <v/>
      </c>
      <c r="T582" s="20" t="str">
        <f t="shared" si="74"/>
        <v/>
      </c>
      <c r="X582" s="23" t="str">
        <f t="shared" si="75"/>
        <v/>
      </c>
      <c r="Z582" s="59" t="str">
        <f t="shared" si="76"/>
        <v/>
      </c>
      <c r="AA582" s="60" t="str">
        <f>IF($B582="", "", IF(COUNTIF('Intro &amp; Setup'!$AY$23:$AY$38, $B582)&gt;0, "BH", TEXT($B582, "ddd")))</f>
        <v/>
      </c>
      <c r="AB582" s="61" t="str">
        <f t="shared" si="77"/>
        <v/>
      </c>
      <c r="AD582" s="23" t="str">
        <f t="shared" si="78"/>
        <v/>
      </c>
      <c r="AE582" s="23" t="str">
        <f t="shared" si="79"/>
        <v/>
      </c>
      <c r="AG582" s="23" t="str">
        <f t="shared" si="80"/>
        <v/>
      </c>
    </row>
    <row r="583" spans="1:33" x14ac:dyDescent="0.25">
      <c r="A583" s="5"/>
      <c r="B583" s="115"/>
      <c r="C583" s="116"/>
      <c r="D583" s="117"/>
      <c r="E583" s="118"/>
      <c r="F583" s="118"/>
      <c r="G583" s="119"/>
      <c r="H583" s="120"/>
      <c r="I583" s="120"/>
      <c r="J583" s="121"/>
      <c r="K583" s="5"/>
      <c r="L583" s="133" t="str">
        <f t="shared" si="72"/>
        <v/>
      </c>
      <c r="M583" s="5"/>
      <c r="N583" s="23" t="str">
        <f>IF($L583="", "", COUNTIF($L$11:$L$2510, "&gt;"&amp;$L583)+1+COUNTIF($L$11:$L583, $L583)-1)</f>
        <v/>
      </c>
      <c r="O583" s="5"/>
      <c r="R583" s="23" t="str">
        <f t="shared" si="73"/>
        <v/>
      </c>
      <c r="T583" s="20" t="str">
        <f t="shared" si="74"/>
        <v/>
      </c>
      <c r="X583" s="23" t="str">
        <f t="shared" si="75"/>
        <v/>
      </c>
      <c r="Z583" s="59" t="str">
        <f t="shared" si="76"/>
        <v/>
      </c>
      <c r="AA583" s="60" t="str">
        <f>IF($B583="", "", IF(COUNTIF('Intro &amp; Setup'!$AY$23:$AY$38, $B583)&gt;0, "BH", TEXT($B583, "ddd")))</f>
        <v/>
      </c>
      <c r="AB583" s="61" t="str">
        <f t="shared" si="77"/>
        <v/>
      </c>
      <c r="AD583" s="23" t="str">
        <f t="shared" si="78"/>
        <v/>
      </c>
      <c r="AE583" s="23" t="str">
        <f t="shared" si="79"/>
        <v/>
      </c>
      <c r="AG583" s="23" t="str">
        <f t="shared" si="80"/>
        <v/>
      </c>
    </row>
    <row r="584" spans="1:33" x14ac:dyDescent="0.25">
      <c r="A584" s="5"/>
      <c r="B584" s="115"/>
      <c r="C584" s="116"/>
      <c r="D584" s="117"/>
      <c r="E584" s="118"/>
      <c r="F584" s="118"/>
      <c r="G584" s="119"/>
      <c r="H584" s="120"/>
      <c r="I584" s="120"/>
      <c r="J584" s="121"/>
      <c r="K584" s="5"/>
      <c r="L584" s="133" t="str">
        <f t="shared" si="72"/>
        <v/>
      </c>
      <c r="M584" s="5"/>
      <c r="N584" s="23" t="str">
        <f>IF($L584="", "", COUNTIF($L$11:$L$2510, "&gt;"&amp;$L584)+1+COUNTIF($L$11:$L584, $L584)-1)</f>
        <v/>
      </c>
      <c r="O584" s="5"/>
      <c r="R584" s="23" t="str">
        <f t="shared" si="73"/>
        <v/>
      </c>
      <c r="T584" s="20" t="str">
        <f t="shared" si="74"/>
        <v/>
      </c>
      <c r="X584" s="23" t="str">
        <f t="shared" si="75"/>
        <v/>
      </c>
      <c r="Z584" s="59" t="str">
        <f t="shared" si="76"/>
        <v/>
      </c>
      <c r="AA584" s="60" t="str">
        <f>IF($B584="", "", IF(COUNTIF('Intro &amp; Setup'!$AY$23:$AY$38, $B584)&gt;0, "BH", TEXT($B584, "ddd")))</f>
        <v/>
      </c>
      <c r="AB584" s="61" t="str">
        <f t="shared" si="77"/>
        <v/>
      </c>
      <c r="AD584" s="23" t="str">
        <f t="shared" si="78"/>
        <v/>
      </c>
      <c r="AE584" s="23" t="str">
        <f t="shared" si="79"/>
        <v/>
      </c>
      <c r="AG584" s="23" t="str">
        <f t="shared" si="80"/>
        <v/>
      </c>
    </row>
    <row r="585" spans="1:33" x14ac:dyDescent="0.25">
      <c r="A585" s="5"/>
      <c r="B585" s="115"/>
      <c r="C585" s="116"/>
      <c r="D585" s="117"/>
      <c r="E585" s="118"/>
      <c r="F585" s="118"/>
      <c r="G585" s="119"/>
      <c r="H585" s="120"/>
      <c r="I585" s="120"/>
      <c r="J585" s="121"/>
      <c r="K585" s="5"/>
      <c r="L585" s="133" t="str">
        <f t="shared" si="72"/>
        <v/>
      </c>
      <c r="M585" s="5"/>
      <c r="N585" s="23" t="str">
        <f>IF($L585="", "", COUNTIF($L$11:$L$2510, "&gt;"&amp;$L585)+1+COUNTIF($L$11:$L585, $L585)-1)</f>
        <v/>
      </c>
      <c r="O585" s="5"/>
      <c r="R585" s="23" t="str">
        <f t="shared" si="73"/>
        <v/>
      </c>
      <c r="T585" s="20" t="str">
        <f t="shared" si="74"/>
        <v/>
      </c>
      <c r="X585" s="23" t="str">
        <f t="shared" si="75"/>
        <v/>
      </c>
      <c r="Z585" s="59" t="str">
        <f t="shared" si="76"/>
        <v/>
      </c>
      <c r="AA585" s="60" t="str">
        <f>IF($B585="", "", IF(COUNTIF('Intro &amp; Setup'!$AY$23:$AY$38, $B585)&gt;0, "BH", TEXT($B585, "ddd")))</f>
        <v/>
      </c>
      <c r="AB585" s="61" t="str">
        <f t="shared" si="77"/>
        <v/>
      </c>
      <c r="AD585" s="23" t="str">
        <f t="shared" si="78"/>
        <v/>
      </c>
      <c r="AE585" s="23" t="str">
        <f t="shared" si="79"/>
        <v/>
      </c>
      <c r="AG585" s="23" t="str">
        <f t="shared" si="80"/>
        <v/>
      </c>
    </row>
    <row r="586" spans="1:33" x14ac:dyDescent="0.25">
      <c r="A586" s="5"/>
      <c r="B586" s="115"/>
      <c r="C586" s="116"/>
      <c r="D586" s="117"/>
      <c r="E586" s="118"/>
      <c r="F586" s="118"/>
      <c r="G586" s="119"/>
      <c r="H586" s="120"/>
      <c r="I586" s="120"/>
      <c r="J586" s="121"/>
      <c r="K586" s="5"/>
      <c r="L586" s="133" t="str">
        <f t="shared" si="72"/>
        <v/>
      </c>
      <c r="M586" s="5"/>
      <c r="N586" s="23" t="str">
        <f>IF($L586="", "", COUNTIF($L$11:$L$2510, "&gt;"&amp;$L586)+1+COUNTIF($L$11:$L586, $L586)-1)</f>
        <v/>
      </c>
      <c r="O586" s="5"/>
      <c r="R586" s="23" t="str">
        <f t="shared" si="73"/>
        <v/>
      </c>
      <c r="T586" s="20" t="str">
        <f t="shared" si="74"/>
        <v/>
      </c>
      <c r="X586" s="23" t="str">
        <f t="shared" si="75"/>
        <v/>
      </c>
      <c r="Z586" s="59" t="str">
        <f t="shared" si="76"/>
        <v/>
      </c>
      <c r="AA586" s="60" t="str">
        <f>IF($B586="", "", IF(COUNTIF('Intro &amp; Setup'!$AY$23:$AY$38, $B586)&gt;0, "BH", TEXT($B586, "ddd")))</f>
        <v/>
      </c>
      <c r="AB586" s="61" t="str">
        <f t="shared" si="77"/>
        <v/>
      </c>
      <c r="AD586" s="23" t="str">
        <f t="shared" si="78"/>
        <v/>
      </c>
      <c r="AE586" s="23" t="str">
        <f t="shared" si="79"/>
        <v/>
      </c>
      <c r="AG586" s="23" t="str">
        <f t="shared" si="80"/>
        <v/>
      </c>
    </row>
    <row r="587" spans="1:33" x14ac:dyDescent="0.25">
      <c r="A587" s="5"/>
      <c r="B587" s="115"/>
      <c r="C587" s="116"/>
      <c r="D587" s="117"/>
      <c r="E587" s="118"/>
      <c r="F587" s="118"/>
      <c r="G587" s="119"/>
      <c r="H587" s="120"/>
      <c r="I587" s="120"/>
      <c r="J587" s="121"/>
      <c r="K587" s="5"/>
      <c r="L587" s="133" t="str">
        <f t="shared" si="72"/>
        <v/>
      </c>
      <c r="M587" s="5"/>
      <c r="N587" s="23" t="str">
        <f>IF($L587="", "", COUNTIF($L$11:$L$2510, "&gt;"&amp;$L587)+1+COUNTIF($L$11:$L587, $L587)-1)</f>
        <v/>
      </c>
      <c r="O587" s="5"/>
      <c r="R587" s="23" t="str">
        <f t="shared" si="73"/>
        <v/>
      </c>
      <c r="T587" s="20" t="str">
        <f t="shared" si="74"/>
        <v/>
      </c>
      <c r="X587" s="23" t="str">
        <f t="shared" si="75"/>
        <v/>
      </c>
      <c r="Z587" s="59" t="str">
        <f t="shared" si="76"/>
        <v/>
      </c>
      <c r="AA587" s="60" t="str">
        <f>IF($B587="", "", IF(COUNTIF('Intro &amp; Setup'!$AY$23:$AY$38, $B587)&gt;0, "BH", TEXT($B587, "ddd")))</f>
        <v/>
      </c>
      <c r="AB587" s="61" t="str">
        <f t="shared" si="77"/>
        <v/>
      </c>
      <c r="AD587" s="23" t="str">
        <f t="shared" si="78"/>
        <v/>
      </c>
      <c r="AE587" s="23" t="str">
        <f t="shared" si="79"/>
        <v/>
      </c>
      <c r="AG587" s="23" t="str">
        <f t="shared" si="80"/>
        <v/>
      </c>
    </row>
    <row r="588" spans="1:33" x14ac:dyDescent="0.25">
      <c r="A588" s="5"/>
      <c r="B588" s="115"/>
      <c r="C588" s="116"/>
      <c r="D588" s="117"/>
      <c r="E588" s="118"/>
      <c r="F588" s="118"/>
      <c r="G588" s="119"/>
      <c r="H588" s="120"/>
      <c r="I588" s="120"/>
      <c r="J588" s="121"/>
      <c r="K588" s="5"/>
      <c r="L588" s="133" t="str">
        <f t="shared" ref="L588:L651" si="81">IFERROR(($I588+$J588)/$H588, "")</f>
        <v/>
      </c>
      <c r="M588" s="5"/>
      <c r="N588" s="23" t="str">
        <f>IF($L588="", "", COUNTIF($L$11:$L$2510, "&gt;"&amp;$L588)+1+COUNTIF($L$11:$L588, $L588)-1)</f>
        <v/>
      </c>
      <c r="O588" s="5"/>
      <c r="R588" s="23" t="str">
        <f t="shared" ref="R588:R651" si="82">IF($T588="", "", IF(COUNTIF($T$11:$T$2510, $T588)&gt;1, "X", ""))</f>
        <v/>
      </c>
      <c r="T588" s="20" t="str">
        <f t="shared" ref="T588:T651" si="83">IF(AND($B588="", $C588="", $D588=""), "", CONCATENATE(TEXT($B588, "dd mmm yyyy"), " - ", TEXT($C588, "hh:mm"), " - ", $D588))</f>
        <v/>
      </c>
      <c r="X588" s="23" t="str">
        <f t="shared" ref="X588:X651" si="84">IF($E588="", "", IF(COUNTIF($V$11:$V$20, $E588)=0, "X", ""))</f>
        <v/>
      </c>
      <c r="Z588" s="59" t="str">
        <f t="shared" ref="Z588:Z651" si="85">IF($B588="", "", TEXT($B588, "mmm yyyy"))</f>
        <v/>
      </c>
      <c r="AA588" s="60" t="str">
        <f>IF($B588="", "", IF(COUNTIF('Intro &amp; Setup'!$AY$23:$AY$38, $B588)&gt;0, "BH", TEXT($B588, "ddd")))</f>
        <v/>
      </c>
      <c r="AB588" s="61" t="str">
        <f t="shared" ref="AB588:AB651" si="86">IF($C588="", "", REPLACE(TEXT($C588, "hh:mm"), 4, 2, "00"))</f>
        <v/>
      </c>
      <c r="AD588" s="23" t="str">
        <f t="shared" ref="AD588:AD651" si="87">IF(OR($AB588="", $E588=""), "", CONCATENATE($AB588, " - ", $E588))</f>
        <v/>
      </c>
      <c r="AE588" s="23" t="str">
        <f t="shared" ref="AE588:AE651" si="88">IF(OR($AA588="", $E588=""), "", CONCATENATE($AA588, " - ", $E588))</f>
        <v/>
      </c>
      <c r="AG588" s="23" t="str">
        <f t="shared" ref="AG588:AG651" si="89">IF($B588="", "", IF(OR($B588&lt;$Z$2, $B588&gt;$Z$3), "X", ""))</f>
        <v/>
      </c>
    </row>
    <row r="589" spans="1:33" x14ac:dyDescent="0.25">
      <c r="A589" s="5"/>
      <c r="B589" s="115"/>
      <c r="C589" s="116"/>
      <c r="D589" s="117"/>
      <c r="E589" s="118"/>
      <c r="F589" s="118"/>
      <c r="G589" s="119"/>
      <c r="H589" s="120"/>
      <c r="I589" s="120"/>
      <c r="J589" s="121"/>
      <c r="K589" s="5"/>
      <c r="L589" s="133" t="str">
        <f t="shared" si="81"/>
        <v/>
      </c>
      <c r="M589" s="5"/>
      <c r="N589" s="23" t="str">
        <f>IF($L589="", "", COUNTIF($L$11:$L$2510, "&gt;"&amp;$L589)+1+COUNTIF($L$11:$L589, $L589)-1)</f>
        <v/>
      </c>
      <c r="O589" s="5"/>
      <c r="R589" s="23" t="str">
        <f t="shared" si="82"/>
        <v/>
      </c>
      <c r="T589" s="20" t="str">
        <f t="shared" si="83"/>
        <v/>
      </c>
      <c r="X589" s="23" t="str">
        <f t="shared" si="84"/>
        <v/>
      </c>
      <c r="Z589" s="59" t="str">
        <f t="shared" si="85"/>
        <v/>
      </c>
      <c r="AA589" s="60" t="str">
        <f>IF($B589="", "", IF(COUNTIF('Intro &amp; Setup'!$AY$23:$AY$38, $B589)&gt;0, "BH", TEXT($B589, "ddd")))</f>
        <v/>
      </c>
      <c r="AB589" s="61" t="str">
        <f t="shared" si="86"/>
        <v/>
      </c>
      <c r="AD589" s="23" t="str">
        <f t="shared" si="87"/>
        <v/>
      </c>
      <c r="AE589" s="23" t="str">
        <f t="shared" si="88"/>
        <v/>
      </c>
      <c r="AG589" s="23" t="str">
        <f t="shared" si="89"/>
        <v/>
      </c>
    </row>
    <row r="590" spans="1:33" x14ac:dyDescent="0.25">
      <c r="A590" s="5"/>
      <c r="B590" s="115"/>
      <c r="C590" s="116"/>
      <c r="D590" s="117"/>
      <c r="E590" s="118"/>
      <c r="F590" s="118"/>
      <c r="G590" s="119"/>
      <c r="H590" s="120"/>
      <c r="I590" s="120"/>
      <c r="J590" s="121"/>
      <c r="K590" s="5"/>
      <c r="L590" s="133" t="str">
        <f t="shared" si="81"/>
        <v/>
      </c>
      <c r="M590" s="5"/>
      <c r="N590" s="23" t="str">
        <f>IF($L590="", "", COUNTIF($L$11:$L$2510, "&gt;"&amp;$L590)+1+COUNTIF($L$11:$L590, $L590)-1)</f>
        <v/>
      </c>
      <c r="O590" s="5"/>
      <c r="R590" s="23" t="str">
        <f t="shared" si="82"/>
        <v/>
      </c>
      <c r="T590" s="20" t="str">
        <f t="shared" si="83"/>
        <v/>
      </c>
      <c r="X590" s="23" t="str">
        <f t="shared" si="84"/>
        <v/>
      </c>
      <c r="Z590" s="59" t="str">
        <f t="shared" si="85"/>
        <v/>
      </c>
      <c r="AA590" s="60" t="str">
        <f>IF($B590="", "", IF(COUNTIF('Intro &amp; Setup'!$AY$23:$AY$38, $B590)&gt;0, "BH", TEXT($B590, "ddd")))</f>
        <v/>
      </c>
      <c r="AB590" s="61" t="str">
        <f t="shared" si="86"/>
        <v/>
      </c>
      <c r="AD590" s="23" t="str">
        <f t="shared" si="87"/>
        <v/>
      </c>
      <c r="AE590" s="23" t="str">
        <f t="shared" si="88"/>
        <v/>
      </c>
      <c r="AG590" s="23" t="str">
        <f t="shared" si="89"/>
        <v/>
      </c>
    </row>
    <row r="591" spans="1:33" x14ac:dyDescent="0.25">
      <c r="A591" s="5"/>
      <c r="B591" s="115"/>
      <c r="C591" s="116"/>
      <c r="D591" s="117"/>
      <c r="E591" s="118"/>
      <c r="F591" s="118"/>
      <c r="G591" s="119"/>
      <c r="H591" s="120"/>
      <c r="I591" s="120"/>
      <c r="J591" s="121"/>
      <c r="K591" s="5"/>
      <c r="L591" s="133" t="str">
        <f t="shared" si="81"/>
        <v/>
      </c>
      <c r="M591" s="5"/>
      <c r="N591" s="23" t="str">
        <f>IF($L591="", "", COUNTIF($L$11:$L$2510, "&gt;"&amp;$L591)+1+COUNTIF($L$11:$L591, $L591)-1)</f>
        <v/>
      </c>
      <c r="O591" s="5"/>
      <c r="R591" s="23" t="str">
        <f t="shared" si="82"/>
        <v/>
      </c>
      <c r="T591" s="20" t="str">
        <f t="shared" si="83"/>
        <v/>
      </c>
      <c r="X591" s="23" t="str">
        <f t="shared" si="84"/>
        <v/>
      </c>
      <c r="Z591" s="59" t="str">
        <f t="shared" si="85"/>
        <v/>
      </c>
      <c r="AA591" s="60" t="str">
        <f>IF($B591="", "", IF(COUNTIF('Intro &amp; Setup'!$AY$23:$AY$38, $B591)&gt;0, "BH", TEXT($B591, "ddd")))</f>
        <v/>
      </c>
      <c r="AB591" s="61" t="str">
        <f t="shared" si="86"/>
        <v/>
      </c>
      <c r="AD591" s="23" t="str">
        <f t="shared" si="87"/>
        <v/>
      </c>
      <c r="AE591" s="23" t="str">
        <f t="shared" si="88"/>
        <v/>
      </c>
      <c r="AG591" s="23" t="str">
        <f t="shared" si="89"/>
        <v/>
      </c>
    </row>
    <row r="592" spans="1:33" x14ac:dyDescent="0.25">
      <c r="A592" s="5"/>
      <c r="B592" s="115"/>
      <c r="C592" s="116"/>
      <c r="D592" s="117"/>
      <c r="E592" s="118"/>
      <c r="F592" s="118"/>
      <c r="G592" s="119"/>
      <c r="H592" s="120"/>
      <c r="I592" s="120"/>
      <c r="J592" s="121"/>
      <c r="K592" s="5"/>
      <c r="L592" s="133" t="str">
        <f t="shared" si="81"/>
        <v/>
      </c>
      <c r="M592" s="5"/>
      <c r="N592" s="23" t="str">
        <f>IF($L592="", "", COUNTIF($L$11:$L$2510, "&gt;"&amp;$L592)+1+COUNTIF($L$11:$L592, $L592)-1)</f>
        <v/>
      </c>
      <c r="O592" s="5"/>
      <c r="R592" s="23" t="str">
        <f t="shared" si="82"/>
        <v/>
      </c>
      <c r="T592" s="20" t="str">
        <f t="shared" si="83"/>
        <v/>
      </c>
      <c r="X592" s="23" t="str">
        <f t="shared" si="84"/>
        <v/>
      </c>
      <c r="Z592" s="59" t="str">
        <f t="shared" si="85"/>
        <v/>
      </c>
      <c r="AA592" s="60" t="str">
        <f>IF($B592="", "", IF(COUNTIF('Intro &amp; Setup'!$AY$23:$AY$38, $B592)&gt;0, "BH", TEXT($B592, "ddd")))</f>
        <v/>
      </c>
      <c r="AB592" s="61" t="str">
        <f t="shared" si="86"/>
        <v/>
      </c>
      <c r="AD592" s="23" t="str">
        <f t="shared" si="87"/>
        <v/>
      </c>
      <c r="AE592" s="23" t="str">
        <f t="shared" si="88"/>
        <v/>
      </c>
      <c r="AG592" s="23" t="str">
        <f t="shared" si="89"/>
        <v/>
      </c>
    </row>
    <row r="593" spans="1:33" x14ac:dyDescent="0.25">
      <c r="A593" s="5"/>
      <c r="B593" s="115"/>
      <c r="C593" s="116"/>
      <c r="D593" s="117"/>
      <c r="E593" s="118"/>
      <c r="F593" s="118"/>
      <c r="G593" s="119"/>
      <c r="H593" s="120"/>
      <c r="I593" s="120"/>
      <c r="J593" s="121"/>
      <c r="K593" s="5"/>
      <c r="L593" s="133" t="str">
        <f t="shared" si="81"/>
        <v/>
      </c>
      <c r="M593" s="5"/>
      <c r="N593" s="23" t="str">
        <f>IF($L593="", "", COUNTIF($L$11:$L$2510, "&gt;"&amp;$L593)+1+COUNTIF($L$11:$L593, $L593)-1)</f>
        <v/>
      </c>
      <c r="O593" s="5"/>
      <c r="R593" s="23" t="str">
        <f t="shared" si="82"/>
        <v/>
      </c>
      <c r="T593" s="20" t="str">
        <f t="shared" si="83"/>
        <v/>
      </c>
      <c r="X593" s="23" t="str">
        <f t="shared" si="84"/>
        <v/>
      </c>
      <c r="Z593" s="59" t="str">
        <f t="shared" si="85"/>
        <v/>
      </c>
      <c r="AA593" s="60" t="str">
        <f>IF($B593="", "", IF(COUNTIF('Intro &amp; Setup'!$AY$23:$AY$38, $B593)&gt;0, "BH", TEXT($B593, "ddd")))</f>
        <v/>
      </c>
      <c r="AB593" s="61" t="str">
        <f t="shared" si="86"/>
        <v/>
      </c>
      <c r="AD593" s="23" t="str">
        <f t="shared" si="87"/>
        <v/>
      </c>
      <c r="AE593" s="23" t="str">
        <f t="shared" si="88"/>
        <v/>
      </c>
      <c r="AG593" s="23" t="str">
        <f t="shared" si="89"/>
        <v/>
      </c>
    </row>
    <row r="594" spans="1:33" x14ac:dyDescent="0.25">
      <c r="A594" s="5"/>
      <c r="B594" s="115"/>
      <c r="C594" s="116"/>
      <c r="D594" s="117"/>
      <c r="E594" s="118"/>
      <c r="F594" s="118"/>
      <c r="G594" s="119"/>
      <c r="H594" s="120"/>
      <c r="I594" s="120"/>
      <c r="J594" s="121"/>
      <c r="K594" s="5"/>
      <c r="L594" s="133" t="str">
        <f t="shared" si="81"/>
        <v/>
      </c>
      <c r="M594" s="5"/>
      <c r="N594" s="23" t="str">
        <f>IF($L594="", "", COUNTIF($L$11:$L$2510, "&gt;"&amp;$L594)+1+COUNTIF($L$11:$L594, $L594)-1)</f>
        <v/>
      </c>
      <c r="O594" s="5"/>
      <c r="R594" s="23" t="str">
        <f t="shared" si="82"/>
        <v/>
      </c>
      <c r="T594" s="20" t="str">
        <f t="shared" si="83"/>
        <v/>
      </c>
      <c r="X594" s="23" t="str">
        <f t="shared" si="84"/>
        <v/>
      </c>
      <c r="Z594" s="59" t="str">
        <f t="shared" si="85"/>
        <v/>
      </c>
      <c r="AA594" s="60" t="str">
        <f>IF($B594="", "", IF(COUNTIF('Intro &amp; Setup'!$AY$23:$AY$38, $B594)&gt;0, "BH", TEXT($B594, "ddd")))</f>
        <v/>
      </c>
      <c r="AB594" s="61" t="str">
        <f t="shared" si="86"/>
        <v/>
      </c>
      <c r="AD594" s="23" t="str">
        <f t="shared" si="87"/>
        <v/>
      </c>
      <c r="AE594" s="23" t="str">
        <f t="shared" si="88"/>
        <v/>
      </c>
      <c r="AG594" s="23" t="str">
        <f t="shared" si="89"/>
        <v/>
      </c>
    </row>
    <row r="595" spans="1:33" x14ac:dyDescent="0.25">
      <c r="A595" s="5"/>
      <c r="B595" s="115"/>
      <c r="C595" s="116"/>
      <c r="D595" s="117"/>
      <c r="E595" s="118"/>
      <c r="F595" s="118"/>
      <c r="G595" s="119"/>
      <c r="H595" s="120"/>
      <c r="I595" s="120"/>
      <c r="J595" s="121"/>
      <c r="K595" s="5"/>
      <c r="L595" s="133" t="str">
        <f t="shared" si="81"/>
        <v/>
      </c>
      <c r="M595" s="5"/>
      <c r="N595" s="23" t="str">
        <f>IF($L595="", "", COUNTIF($L$11:$L$2510, "&gt;"&amp;$L595)+1+COUNTIF($L$11:$L595, $L595)-1)</f>
        <v/>
      </c>
      <c r="O595" s="5"/>
      <c r="R595" s="23" t="str">
        <f t="shared" si="82"/>
        <v/>
      </c>
      <c r="T595" s="20" t="str">
        <f t="shared" si="83"/>
        <v/>
      </c>
      <c r="X595" s="23" t="str">
        <f t="shared" si="84"/>
        <v/>
      </c>
      <c r="Z595" s="59" t="str">
        <f t="shared" si="85"/>
        <v/>
      </c>
      <c r="AA595" s="60" t="str">
        <f>IF($B595="", "", IF(COUNTIF('Intro &amp; Setup'!$AY$23:$AY$38, $B595)&gt;0, "BH", TEXT($B595, "ddd")))</f>
        <v/>
      </c>
      <c r="AB595" s="61" t="str">
        <f t="shared" si="86"/>
        <v/>
      </c>
      <c r="AD595" s="23" t="str">
        <f t="shared" si="87"/>
        <v/>
      </c>
      <c r="AE595" s="23" t="str">
        <f t="shared" si="88"/>
        <v/>
      </c>
      <c r="AG595" s="23" t="str">
        <f t="shared" si="89"/>
        <v/>
      </c>
    </row>
    <row r="596" spans="1:33" x14ac:dyDescent="0.25">
      <c r="A596" s="5"/>
      <c r="B596" s="115"/>
      <c r="C596" s="116"/>
      <c r="D596" s="117"/>
      <c r="E596" s="118"/>
      <c r="F596" s="118"/>
      <c r="G596" s="119"/>
      <c r="H596" s="120"/>
      <c r="I596" s="120"/>
      <c r="J596" s="121"/>
      <c r="K596" s="5"/>
      <c r="L596" s="133" t="str">
        <f t="shared" si="81"/>
        <v/>
      </c>
      <c r="M596" s="5"/>
      <c r="N596" s="23" t="str">
        <f>IF($L596="", "", COUNTIF($L$11:$L$2510, "&gt;"&amp;$L596)+1+COUNTIF($L$11:$L596, $L596)-1)</f>
        <v/>
      </c>
      <c r="O596" s="5"/>
      <c r="R596" s="23" t="str">
        <f t="shared" si="82"/>
        <v/>
      </c>
      <c r="T596" s="20" t="str">
        <f t="shared" si="83"/>
        <v/>
      </c>
      <c r="X596" s="23" t="str">
        <f t="shared" si="84"/>
        <v/>
      </c>
      <c r="Z596" s="59" t="str">
        <f t="shared" si="85"/>
        <v/>
      </c>
      <c r="AA596" s="60" t="str">
        <f>IF($B596="", "", IF(COUNTIF('Intro &amp; Setup'!$AY$23:$AY$38, $B596)&gt;0, "BH", TEXT($B596, "ddd")))</f>
        <v/>
      </c>
      <c r="AB596" s="61" t="str">
        <f t="shared" si="86"/>
        <v/>
      </c>
      <c r="AD596" s="23" t="str">
        <f t="shared" si="87"/>
        <v/>
      </c>
      <c r="AE596" s="23" t="str">
        <f t="shared" si="88"/>
        <v/>
      </c>
      <c r="AG596" s="23" t="str">
        <f t="shared" si="89"/>
        <v/>
      </c>
    </row>
    <row r="597" spans="1:33" x14ac:dyDescent="0.25">
      <c r="A597" s="5"/>
      <c r="B597" s="115"/>
      <c r="C597" s="116"/>
      <c r="D597" s="117"/>
      <c r="E597" s="118"/>
      <c r="F597" s="118"/>
      <c r="G597" s="119"/>
      <c r="H597" s="120"/>
      <c r="I597" s="120"/>
      <c r="J597" s="121"/>
      <c r="K597" s="5"/>
      <c r="L597" s="133" t="str">
        <f t="shared" si="81"/>
        <v/>
      </c>
      <c r="M597" s="5"/>
      <c r="N597" s="23" t="str">
        <f>IF($L597="", "", COUNTIF($L$11:$L$2510, "&gt;"&amp;$L597)+1+COUNTIF($L$11:$L597, $L597)-1)</f>
        <v/>
      </c>
      <c r="O597" s="5"/>
      <c r="R597" s="23" t="str">
        <f t="shared" si="82"/>
        <v/>
      </c>
      <c r="T597" s="20" t="str">
        <f t="shared" si="83"/>
        <v/>
      </c>
      <c r="X597" s="23" t="str">
        <f t="shared" si="84"/>
        <v/>
      </c>
      <c r="Z597" s="59" t="str">
        <f t="shared" si="85"/>
        <v/>
      </c>
      <c r="AA597" s="60" t="str">
        <f>IF($B597="", "", IF(COUNTIF('Intro &amp; Setup'!$AY$23:$AY$38, $B597)&gt;0, "BH", TEXT($B597, "ddd")))</f>
        <v/>
      </c>
      <c r="AB597" s="61" t="str">
        <f t="shared" si="86"/>
        <v/>
      </c>
      <c r="AD597" s="23" t="str">
        <f t="shared" si="87"/>
        <v/>
      </c>
      <c r="AE597" s="23" t="str">
        <f t="shared" si="88"/>
        <v/>
      </c>
      <c r="AG597" s="23" t="str">
        <f t="shared" si="89"/>
        <v/>
      </c>
    </row>
    <row r="598" spans="1:33" x14ac:dyDescent="0.25">
      <c r="A598" s="5"/>
      <c r="B598" s="115"/>
      <c r="C598" s="116"/>
      <c r="D598" s="117"/>
      <c r="E598" s="118"/>
      <c r="F598" s="118"/>
      <c r="G598" s="119"/>
      <c r="H598" s="120"/>
      <c r="I598" s="120"/>
      <c r="J598" s="121"/>
      <c r="K598" s="5"/>
      <c r="L598" s="133" t="str">
        <f t="shared" si="81"/>
        <v/>
      </c>
      <c r="M598" s="5"/>
      <c r="N598" s="23" t="str">
        <f>IF($L598="", "", COUNTIF($L$11:$L$2510, "&gt;"&amp;$L598)+1+COUNTIF($L$11:$L598, $L598)-1)</f>
        <v/>
      </c>
      <c r="O598" s="5"/>
      <c r="R598" s="23" t="str">
        <f t="shared" si="82"/>
        <v/>
      </c>
      <c r="T598" s="20" t="str">
        <f t="shared" si="83"/>
        <v/>
      </c>
      <c r="X598" s="23" t="str">
        <f t="shared" si="84"/>
        <v/>
      </c>
      <c r="Z598" s="59" t="str">
        <f t="shared" si="85"/>
        <v/>
      </c>
      <c r="AA598" s="60" t="str">
        <f>IF($B598="", "", IF(COUNTIF('Intro &amp; Setup'!$AY$23:$AY$38, $B598)&gt;0, "BH", TEXT($B598, "ddd")))</f>
        <v/>
      </c>
      <c r="AB598" s="61" t="str">
        <f t="shared" si="86"/>
        <v/>
      </c>
      <c r="AD598" s="23" t="str">
        <f t="shared" si="87"/>
        <v/>
      </c>
      <c r="AE598" s="23" t="str">
        <f t="shared" si="88"/>
        <v/>
      </c>
      <c r="AG598" s="23" t="str">
        <f t="shared" si="89"/>
        <v/>
      </c>
    </row>
    <row r="599" spans="1:33" x14ac:dyDescent="0.25">
      <c r="A599" s="5"/>
      <c r="B599" s="115"/>
      <c r="C599" s="116"/>
      <c r="D599" s="117"/>
      <c r="E599" s="118"/>
      <c r="F599" s="118"/>
      <c r="G599" s="119"/>
      <c r="H599" s="120"/>
      <c r="I599" s="120"/>
      <c r="J599" s="121"/>
      <c r="K599" s="5"/>
      <c r="L599" s="133" t="str">
        <f t="shared" si="81"/>
        <v/>
      </c>
      <c r="M599" s="5"/>
      <c r="N599" s="23" t="str">
        <f>IF($L599="", "", COUNTIF($L$11:$L$2510, "&gt;"&amp;$L599)+1+COUNTIF($L$11:$L599, $L599)-1)</f>
        <v/>
      </c>
      <c r="O599" s="5"/>
      <c r="R599" s="23" t="str">
        <f t="shared" si="82"/>
        <v/>
      </c>
      <c r="T599" s="20" t="str">
        <f t="shared" si="83"/>
        <v/>
      </c>
      <c r="X599" s="23" t="str">
        <f t="shared" si="84"/>
        <v/>
      </c>
      <c r="Z599" s="59" t="str">
        <f t="shared" si="85"/>
        <v/>
      </c>
      <c r="AA599" s="60" t="str">
        <f>IF($B599="", "", IF(COUNTIF('Intro &amp; Setup'!$AY$23:$AY$38, $B599)&gt;0, "BH", TEXT($B599, "ddd")))</f>
        <v/>
      </c>
      <c r="AB599" s="61" t="str">
        <f t="shared" si="86"/>
        <v/>
      </c>
      <c r="AD599" s="23" t="str">
        <f t="shared" si="87"/>
        <v/>
      </c>
      <c r="AE599" s="23" t="str">
        <f t="shared" si="88"/>
        <v/>
      </c>
      <c r="AG599" s="23" t="str">
        <f t="shared" si="89"/>
        <v/>
      </c>
    </row>
    <row r="600" spans="1:33" x14ac:dyDescent="0.25">
      <c r="A600" s="5"/>
      <c r="B600" s="115"/>
      <c r="C600" s="116"/>
      <c r="D600" s="117"/>
      <c r="E600" s="118"/>
      <c r="F600" s="118"/>
      <c r="G600" s="119"/>
      <c r="H600" s="120"/>
      <c r="I600" s="120"/>
      <c r="J600" s="121"/>
      <c r="K600" s="5"/>
      <c r="L600" s="133" t="str">
        <f t="shared" si="81"/>
        <v/>
      </c>
      <c r="M600" s="5"/>
      <c r="N600" s="23" t="str">
        <f>IF($L600="", "", COUNTIF($L$11:$L$2510, "&gt;"&amp;$L600)+1+COUNTIF($L$11:$L600, $L600)-1)</f>
        <v/>
      </c>
      <c r="O600" s="5"/>
      <c r="R600" s="23" t="str">
        <f t="shared" si="82"/>
        <v/>
      </c>
      <c r="T600" s="20" t="str">
        <f t="shared" si="83"/>
        <v/>
      </c>
      <c r="X600" s="23" t="str">
        <f t="shared" si="84"/>
        <v/>
      </c>
      <c r="Z600" s="59" t="str">
        <f t="shared" si="85"/>
        <v/>
      </c>
      <c r="AA600" s="60" t="str">
        <f>IF($B600="", "", IF(COUNTIF('Intro &amp; Setup'!$AY$23:$AY$38, $B600)&gt;0, "BH", TEXT($B600, "ddd")))</f>
        <v/>
      </c>
      <c r="AB600" s="61" t="str">
        <f t="shared" si="86"/>
        <v/>
      </c>
      <c r="AD600" s="23" t="str">
        <f t="shared" si="87"/>
        <v/>
      </c>
      <c r="AE600" s="23" t="str">
        <f t="shared" si="88"/>
        <v/>
      </c>
      <c r="AG600" s="23" t="str">
        <f t="shared" si="89"/>
        <v/>
      </c>
    </row>
    <row r="601" spans="1:33" x14ac:dyDescent="0.25">
      <c r="A601" s="5"/>
      <c r="B601" s="115"/>
      <c r="C601" s="116"/>
      <c r="D601" s="117"/>
      <c r="E601" s="118"/>
      <c r="F601" s="118"/>
      <c r="G601" s="119"/>
      <c r="H601" s="120"/>
      <c r="I601" s="120"/>
      <c r="J601" s="121"/>
      <c r="K601" s="5"/>
      <c r="L601" s="133" t="str">
        <f t="shared" si="81"/>
        <v/>
      </c>
      <c r="M601" s="5"/>
      <c r="N601" s="23" t="str">
        <f>IF($L601="", "", COUNTIF($L$11:$L$2510, "&gt;"&amp;$L601)+1+COUNTIF($L$11:$L601, $L601)-1)</f>
        <v/>
      </c>
      <c r="O601" s="5"/>
      <c r="R601" s="23" t="str">
        <f t="shared" si="82"/>
        <v/>
      </c>
      <c r="T601" s="20" t="str">
        <f t="shared" si="83"/>
        <v/>
      </c>
      <c r="X601" s="23" t="str">
        <f t="shared" si="84"/>
        <v/>
      </c>
      <c r="Z601" s="59" t="str">
        <f t="shared" si="85"/>
        <v/>
      </c>
      <c r="AA601" s="60" t="str">
        <f>IF($B601="", "", IF(COUNTIF('Intro &amp; Setup'!$AY$23:$AY$38, $B601)&gt;0, "BH", TEXT($B601, "ddd")))</f>
        <v/>
      </c>
      <c r="AB601" s="61" t="str">
        <f t="shared" si="86"/>
        <v/>
      </c>
      <c r="AD601" s="23" t="str">
        <f t="shared" si="87"/>
        <v/>
      </c>
      <c r="AE601" s="23" t="str">
        <f t="shared" si="88"/>
        <v/>
      </c>
      <c r="AG601" s="23" t="str">
        <f t="shared" si="89"/>
        <v/>
      </c>
    </row>
    <row r="602" spans="1:33" x14ac:dyDescent="0.25">
      <c r="A602" s="5"/>
      <c r="B602" s="115"/>
      <c r="C602" s="116"/>
      <c r="D602" s="117"/>
      <c r="E602" s="118"/>
      <c r="F602" s="118"/>
      <c r="G602" s="119"/>
      <c r="H602" s="120"/>
      <c r="I602" s="120"/>
      <c r="J602" s="121"/>
      <c r="K602" s="5"/>
      <c r="L602" s="133" t="str">
        <f t="shared" si="81"/>
        <v/>
      </c>
      <c r="M602" s="5"/>
      <c r="N602" s="23" t="str">
        <f>IF($L602="", "", COUNTIF($L$11:$L$2510, "&gt;"&amp;$L602)+1+COUNTIF($L$11:$L602, $L602)-1)</f>
        <v/>
      </c>
      <c r="O602" s="5"/>
      <c r="R602" s="23" t="str">
        <f t="shared" si="82"/>
        <v/>
      </c>
      <c r="T602" s="20" t="str">
        <f t="shared" si="83"/>
        <v/>
      </c>
      <c r="X602" s="23" t="str">
        <f t="shared" si="84"/>
        <v/>
      </c>
      <c r="Z602" s="59" t="str">
        <f t="shared" si="85"/>
        <v/>
      </c>
      <c r="AA602" s="60" t="str">
        <f>IF($B602="", "", IF(COUNTIF('Intro &amp; Setup'!$AY$23:$AY$38, $B602)&gt;0, "BH", TEXT($B602, "ddd")))</f>
        <v/>
      </c>
      <c r="AB602" s="61" t="str">
        <f t="shared" si="86"/>
        <v/>
      </c>
      <c r="AD602" s="23" t="str">
        <f t="shared" si="87"/>
        <v/>
      </c>
      <c r="AE602" s="23" t="str">
        <f t="shared" si="88"/>
        <v/>
      </c>
      <c r="AG602" s="23" t="str">
        <f t="shared" si="89"/>
        <v/>
      </c>
    </row>
    <row r="603" spans="1:33" x14ac:dyDescent="0.25">
      <c r="A603" s="5"/>
      <c r="B603" s="115"/>
      <c r="C603" s="116"/>
      <c r="D603" s="117"/>
      <c r="E603" s="118"/>
      <c r="F603" s="118"/>
      <c r="G603" s="119"/>
      <c r="H603" s="120"/>
      <c r="I603" s="120"/>
      <c r="J603" s="121"/>
      <c r="K603" s="5"/>
      <c r="L603" s="133" t="str">
        <f t="shared" si="81"/>
        <v/>
      </c>
      <c r="M603" s="5"/>
      <c r="N603" s="23" t="str">
        <f>IF($L603="", "", COUNTIF($L$11:$L$2510, "&gt;"&amp;$L603)+1+COUNTIF($L$11:$L603, $L603)-1)</f>
        <v/>
      </c>
      <c r="O603" s="5"/>
      <c r="R603" s="23" t="str">
        <f t="shared" si="82"/>
        <v/>
      </c>
      <c r="T603" s="20" t="str">
        <f t="shared" si="83"/>
        <v/>
      </c>
      <c r="X603" s="23" t="str">
        <f t="shared" si="84"/>
        <v/>
      </c>
      <c r="Z603" s="59" t="str">
        <f t="shared" si="85"/>
        <v/>
      </c>
      <c r="AA603" s="60" t="str">
        <f>IF($B603="", "", IF(COUNTIF('Intro &amp; Setup'!$AY$23:$AY$38, $B603)&gt;0, "BH", TEXT($B603, "ddd")))</f>
        <v/>
      </c>
      <c r="AB603" s="61" t="str">
        <f t="shared" si="86"/>
        <v/>
      </c>
      <c r="AD603" s="23" t="str">
        <f t="shared" si="87"/>
        <v/>
      </c>
      <c r="AE603" s="23" t="str">
        <f t="shared" si="88"/>
        <v/>
      </c>
      <c r="AG603" s="23" t="str">
        <f t="shared" si="89"/>
        <v/>
      </c>
    </row>
    <row r="604" spans="1:33" x14ac:dyDescent="0.25">
      <c r="A604" s="5"/>
      <c r="B604" s="115"/>
      <c r="C604" s="116"/>
      <c r="D604" s="117"/>
      <c r="E604" s="118"/>
      <c r="F604" s="118"/>
      <c r="G604" s="119"/>
      <c r="H604" s="120"/>
      <c r="I604" s="120"/>
      <c r="J604" s="121"/>
      <c r="K604" s="5"/>
      <c r="L604" s="133" t="str">
        <f t="shared" si="81"/>
        <v/>
      </c>
      <c r="M604" s="5"/>
      <c r="N604" s="23" t="str">
        <f>IF($L604="", "", COUNTIF($L$11:$L$2510, "&gt;"&amp;$L604)+1+COUNTIF($L$11:$L604, $L604)-1)</f>
        <v/>
      </c>
      <c r="O604" s="5"/>
      <c r="R604" s="23" t="str">
        <f t="shared" si="82"/>
        <v/>
      </c>
      <c r="T604" s="20" t="str">
        <f t="shared" si="83"/>
        <v/>
      </c>
      <c r="X604" s="23" t="str">
        <f t="shared" si="84"/>
        <v/>
      </c>
      <c r="Z604" s="59" t="str">
        <f t="shared" si="85"/>
        <v/>
      </c>
      <c r="AA604" s="60" t="str">
        <f>IF($B604="", "", IF(COUNTIF('Intro &amp; Setup'!$AY$23:$AY$38, $B604)&gt;0, "BH", TEXT($B604, "ddd")))</f>
        <v/>
      </c>
      <c r="AB604" s="61" t="str">
        <f t="shared" si="86"/>
        <v/>
      </c>
      <c r="AD604" s="23" t="str">
        <f t="shared" si="87"/>
        <v/>
      </c>
      <c r="AE604" s="23" t="str">
        <f t="shared" si="88"/>
        <v/>
      </c>
      <c r="AG604" s="23" t="str">
        <f t="shared" si="89"/>
        <v/>
      </c>
    </row>
    <row r="605" spans="1:33" x14ac:dyDescent="0.25">
      <c r="A605" s="5"/>
      <c r="B605" s="115"/>
      <c r="C605" s="116"/>
      <c r="D605" s="117"/>
      <c r="E605" s="118"/>
      <c r="F605" s="118"/>
      <c r="G605" s="119"/>
      <c r="H605" s="120"/>
      <c r="I605" s="120"/>
      <c r="J605" s="121"/>
      <c r="K605" s="5"/>
      <c r="L605" s="133" t="str">
        <f t="shared" si="81"/>
        <v/>
      </c>
      <c r="M605" s="5"/>
      <c r="N605" s="23" t="str">
        <f>IF($L605="", "", COUNTIF($L$11:$L$2510, "&gt;"&amp;$L605)+1+COUNTIF($L$11:$L605, $L605)-1)</f>
        <v/>
      </c>
      <c r="O605" s="5"/>
      <c r="R605" s="23" t="str">
        <f t="shared" si="82"/>
        <v/>
      </c>
      <c r="T605" s="20" t="str">
        <f t="shared" si="83"/>
        <v/>
      </c>
      <c r="X605" s="23" t="str">
        <f t="shared" si="84"/>
        <v/>
      </c>
      <c r="Z605" s="59" t="str">
        <f t="shared" si="85"/>
        <v/>
      </c>
      <c r="AA605" s="60" t="str">
        <f>IF($B605="", "", IF(COUNTIF('Intro &amp; Setup'!$AY$23:$AY$38, $B605)&gt;0, "BH", TEXT($B605, "ddd")))</f>
        <v/>
      </c>
      <c r="AB605" s="61" t="str">
        <f t="shared" si="86"/>
        <v/>
      </c>
      <c r="AD605" s="23" t="str">
        <f t="shared" si="87"/>
        <v/>
      </c>
      <c r="AE605" s="23" t="str">
        <f t="shared" si="88"/>
        <v/>
      </c>
      <c r="AG605" s="23" t="str">
        <f t="shared" si="89"/>
        <v/>
      </c>
    </row>
    <row r="606" spans="1:33" x14ac:dyDescent="0.25">
      <c r="A606" s="5"/>
      <c r="B606" s="115"/>
      <c r="C606" s="116"/>
      <c r="D606" s="117"/>
      <c r="E606" s="118"/>
      <c r="F606" s="118"/>
      <c r="G606" s="119"/>
      <c r="H606" s="120"/>
      <c r="I606" s="120"/>
      <c r="J606" s="121"/>
      <c r="K606" s="5"/>
      <c r="L606" s="133" t="str">
        <f t="shared" si="81"/>
        <v/>
      </c>
      <c r="M606" s="5"/>
      <c r="N606" s="23" t="str">
        <f>IF($L606="", "", COUNTIF($L$11:$L$2510, "&gt;"&amp;$L606)+1+COUNTIF($L$11:$L606, $L606)-1)</f>
        <v/>
      </c>
      <c r="O606" s="5"/>
      <c r="R606" s="23" t="str">
        <f t="shared" si="82"/>
        <v/>
      </c>
      <c r="T606" s="20" t="str">
        <f t="shared" si="83"/>
        <v/>
      </c>
      <c r="X606" s="23" t="str">
        <f t="shared" si="84"/>
        <v/>
      </c>
      <c r="Z606" s="59" t="str">
        <f t="shared" si="85"/>
        <v/>
      </c>
      <c r="AA606" s="60" t="str">
        <f>IF($B606="", "", IF(COUNTIF('Intro &amp; Setup'!$AY$23:$AY$38, $B606)&gt;0, "BH", TEXT($B606, "ddd")))</f>
        <v/>
      </c>
      <c r="AB606" s="61" t="str">
        <f t="shared" si="86"/>
        <v/>
      </c>
      <c r="AD606" s="23" t="str">
        <f t="shared" si="87"/>
        <v/>
      </c>
      <c r="AE606" s="23" t="str">
        <f t="shared" si="88"/>
        <v/>
      </c>
      <c r="AG606" s="23" t="str">
        <f t="shared" si="89"/>
        <v/>
      </c>
    </row>
    <row r="607" spans="1:33" x14ac:dyDescent="0.25">
      <c r="A607" s="5"/>
      <c r="B607" s="115"/>
      <c r="C607" s="116"/>
      <c r="D607" s="117"/>
      <c r="E607" s="118"/>
      <c r="F607" s="118"/>
      <c r="G607" s="119"/>
      <c r="H607" s="120"/>
      <c r="I607" s="120"/>
      <c r="J607" s="121"/>
      <c r="K607" s="5"/>
      <c r="L607" s="133" t="str">
        <f t="shared" si="81"/>
        <v/>
      </c>
      <c r="M607" s="5"/>
      <c r="N607" s="23" t="str">
        <f>IF($L607="", "", COUNTIF($L$11:$L$2510, "&gt;"&amp;$L607)+1+COUNTIF($L$11:$L607, $L607)-1)</f>
        <v/>
      </c>
      <c r="O607" s="5"/>
      <c r="R607" s="23" t="str">
        <f t="shared" si="82"/>
        <v/>
      </c>
      <c r="T607" s="20" t="str">
        <f t="shared" si="83"/>
        <v/>
      </c>
      <c r="X607" s="23" t="str">
        <f t="shared" si="84"/>
        <v/>
      </c>
      <c r="Z607" s="59" t="str">
        <f t="shared" si="85"/>
        <v/>
      </c>
      <c r="AA607" s="60" t="str">
        <f>IF($B607="", "", IF(COUNTIF('Intro &amp; Setup'!$AY$23:$AY$38, $B607)&gt;0, "BH", TEXT($B607, "ddd")))</f>
        <v/>
      </c>
      <c r="AB607" s="61" t="str">
        <f t="shared" si="86"/>
        <v/>
      </c>
      <c r="AD607" s="23" t="str">
        <f t="shared" si="87"/>
        <v/>
      </c>
      <c r="AE607" s="23" t="str">
        <f t="shared" si="88"/>
        <v/>
      </c>
      <c r="AG607" s="23" t="str">
        <f t="shared" si="89"/>
        <v/>
      </c>
    </row>
    <row r="608" spans="1:33" x14ac:dyDescent="0.25">
      <c r="A608" s="5"/>
      <c r="B608" s="115"/>
      <c r="C608" s="116"/>
      <c r="D608" s="117"/>
      <c r="E608" s="118"/>
      <c r="F608" s="118"/>
      <c r="G608" s="119"/>
      <c r="H608" s="120"/>
      <c r="I608" s="120"/>
      <c r="J608" s="121"/>
      <c r="K608" s="5"/>
      <c r="L608" s="133" t="str">
        <f t="shared" si="81"/>
        <v/>
      </c>
      <c r="M608" s="5"/>
      <c r="N608" s="23" t="str">
        <f>IF($L608="", "", COUNTIF($L$11:$L$2510, "&gt;"&amp;$L608)+1+COUNTIF($L$11:$L608, $L608)-1)</f>
        <v/>
      </c>
      <c r="O608" s="5"/>
      <c r="R608" s="23" t="str">
        <f t="shared" si="82"/>
        <v/>
      </c>
      <c r="T608" s="20" t="str">
        <f t="shared" si="83"/>
        <v/>
      </c>
      <c r="X608" s="23" t="str">
        <f t="shared" si="84"/>
        <v/>
      </c>
      <c r="Z608" s="59" t="str">
        <f t="shared" si="85"/>
        <v/>
      </c>
      <c r="AA608" s="60" t="str">
        <f>IF($B608="", "", IF(COUNTIF('Intro &amp; Setup'!$AY$23:$AY$38, $B608)&gt;0, "BH", TEXT($B608, "ddd")))</f>
        <v/>
      </c>
      <c r="AB608" s="61" t="str">
        <f t="shared" si="86"/>
        <v/>
      </c>
      <c r="AD608" s="23" t="str">
        <f t="shared" si="87"/>
        <v/>
      </c>
      <c r="AE608" s="23" t="str">
        <f t="shared" si="88"/>
        <v/>
      </c>
      <c r="AG608" s="23" t="str">
        <f t="shared" si="89"/>
        <v/>
      </c>
    </row>
    <row r="609" spans="1:33" x14ac:dyDescent="0.25">
      <c r="A609" s="5"/>
      <c r="B609" s="115"/>
      <c r="C609" s="116"/>
      <c r="D609" s="117"/>
      <c r="E609" s="118"/>
      <c r="F609" s="118"/>
      <c r="G609" s="119"/>
      <c r="H609" s="120"/>
      <c r="I609" s="120"/>
      <c r="J609" s="121"/>
      <c r="K609" s="5"/>
      <c r="L609" s="133" t="str">
        <f t="shared" si="81"/>
        <v/>
      </c>
      <c r="M609" s="5"/>
      <c r="N609" s="23" t="str">
        <f>IF($L609="", "", COUNTIF($L$11:$L$2510, "&gt;"&amp;$L609)+1+COUNTIF($L$11:$L609, $L609)-1)</f>
        <v/>
      </c>
      <c r="O609" s="5"/>
      <c r="R609" s="23" t="str">
        <f t="shared" si="82"/>
        <v/>
      </c>
      <c r="T609" s="20" t="str">
        <f t="shared" si="83"/>
        <v/>
      </c>
      <c r="X609" s="23" t="str">
        <f t="shared" si="84"/>
        <v/>
      </c>
      <c r="Z609" s="59" t="str">
        <f t="shared" si="85"/>
        <v/>
      </c>
      <c r="AA609" s="60" t="str">
        <f>IF($B609="", "", IF(COUNTIF('Intro &amp; Setup'!$AY$23:$AY$38, $B609)&gt;0, "BH", TEXT($B609, "ddd")))</f>
        <v/>
      </c>
      <c r="AB609" s="61" t="str">
        <f t="shared" si="86"/>
        <v/>
      </c>
      <c r="AD609" s="23" t="str">
        <f t="shared" si="87"/>
        <v/>
      </c>
      <c r="AE609" s="23" t="str">
        <f t="shared" si="88"/>
        <v/>
      </c>
      <c r="AG609" s="23" t="str">
        <f t="shared" si="89"/>
        <v/>
      </c>
    </row>
    <row r="610" spans="1:33" x14ac:dyDescent="0.25">
      <c r="A610" s="5"/>
      <c r="B610" s="115"/>
      <c r="C610" s="116"/>
      <c r="D610" s="117"/>
      <c r="E610" s="118"/>
      <c r="F610" s="118"/>
      <c r="G610" s="119"/>
      <c r="H610" s="120"/>
      <c r="I610" s="120"/>
      <c r="J610" s="121"/>
      <c r="K610" s="5"/>
      <c r="L610" s="133" t="str">
        <f t="shared" si="81"/>
        <v/>
      </c>
      <c r="M610" s="5"/>
      <c r="N610" s="23" t="str">
        <f>IF($L610="", "", COUNTIF($L$11:$L$2510, "&gt;"&amp;$L610)+1+COUNTIF($L$11:$L610, $L610)-1)</f>
        <v/>
      </c>
      <c r="O610" s="5"/>
      <c r="R610" s="23" t="str">
        <f t="shared" si="82"/>
        <v/>
      </c>
      <c r="T610" s="20" t="str">
        <f t="shared" si="83"/>
        <v/>
      </c>
      <c r="X610" s="23" t="str">
        <f t="shared" si="84"/>
        <v/>
      </c>
      <c r="Z610" s="59" t="str">
        <f t="shared" si="85"/>
        <v/>
      </c>
      <c r="AA610" s="60" t="str">
        <f>IF($B610="", "", IF(COUNTIF('Intro &amp; Setup'!$AY$23:$AY$38, $B610)&gt;0, "BH", TEXT($B610, "ddd")))</f>
        <v/>
      </c>
      <c r="AB610" s="61" t="str">
        <f t="shared" si="86"/>
        <v/>
      </c>
      <c r="AD610" s="23" t="str">
        <f t="shared" si="87"/>
        <v/>
      </c>
      <c r="AE610" s="23" t="str">
        <f t="shared" si="88"/>
        <v/>
      </c>
      <c r="AG610" s="23" t="str">
        <f t="shared" si="89"/>
        <v/>
      </c>
    </row>
    <row r="611" spans="1:33" x14ac:dyDescent="0.25">
      <c r="A611" s="5"/>
      <c r="B611" s="115"/>
      <c r="C611" s="116"/>
      <c r="D611" s="117"/>
      <c r="E611" s="118"/>
      <c r="F611" s="118"/>
      <c r="G611" s="119"/>
      <c r="H611" s="120"/>
      <c r="I611" s="120"/>
      <c r="J611" s="121"/>
      <c r="K611" s="5"/>
      <c r="L611" s="133" t="str">
        <f t="shared" si="81"/>
        <v/>
      </c>
      <c r="M611" s="5"/>
      <c r="N611" s="23" t="str">
        <f>IF($L611="", "", COUNTIF($L$11:$L$2510, "&gt;"&amp;$L611)+1+COUNTIF($L$11:$L611, $L611)-1)</f>
        <v/>
      </c>
      <c r="O611" s="5"/>
      <c r="R611" s="23" t="str">
        <f t="shared" si="82"/>
        <v/>
      </c>
      <c r="T611" s="20" t="str">
        <f t="shared" si="83"/>
        <v/>
      </c>
      <c r="X611" s="23" t="str">
        <f t="shared" si="84"/>
        <v/>
      </c>
      <c r="Z611" s="59" t="str">
        <f t="shared" si="85"/>
        <v/>
      </c>
      <c r="AA611" s="60" t="str">
        <f>IF($B611="", "", IF(COUNTIF('Intro &amp; Setup'!$AY$23:$AY$38, $B611)&gt;0, "BH", TEXT($B611, "ddd")))</f>
        <v/>
      </c>
      <c r="AB611" s="61" t="str">
        <f t="shared" si="86"/>
        <v/>
      </c>
      <c r="AD611" s="23" t="str">
        <f t="shared" si="87"/>
        <v/>
      </c>
      <c r="AE611" s="23" t="str">
        <f t="shared" si="88"/>
        <v/>
      </c>
      <c r="AG611" s="23" t="str">
        <f t="shared" si="89"/>
        <v/>
      </c>
    </row>
    <row r="612" spans="1:33" x14ac:dyDescent="0.25">
      <c r="A612" s="5"/>
      <c r="B612" s="115"/>
      <c r="C612" s="116"/>
      <c r="D612" s="117"/>
      <c r="E612" s="118"/>
      <c r="F612" s="118"/>
      <c r="G612" s="119"/>
      <c r="H612" s="120"/>
      <c r="I612" s="120"/>
      <c r="J612" s="121"/>
      <c r="K612" s="5"/>
      <c r="L612" s="133" t="str">
        <f t="shared" si="81"/>
        <v/>
      </c>
      <c r="M612" s="5"/>
      <c r="N612" s="23" t="str">
        <f>IF($L612="", "", COUNTIF($L$11:$L$2510, "&gt;"&amp;$L612)+1+COUNTIF($L$11:$L612, $L612)-1)</f>
        <v/>
      </c>
      <c r="O612" s="5"/>
      <c r="R612" s="23" t="str">
        <f t="shared" si="82"/>
        <v/>
      </c>
      <c r="T612" s="20" t="str">
        <f t="shared" si="83"/>
        <v/>
      </c>
      <c r="X612" s="23" t="str">
        <f t="shared" si="84"/>
        <v/>
      </c>
      <c r="Z612" s="59" t="str">
        <f t="shared" si="85"/>
        <v/>
      </c>
      <c r="AA612" s="60" t="str">
        <f>IF($B612="", "", IF(COUNTIF('Intro &amp; Setup'!$AY$23:$AY$38, $B612)&gt;0, "BH", TEXT($B612, "ddd")))</f>
        <v/>
      </c>
      <c r="AB612" s="61" t="str">
        <f t="shared" si="86"/>
        <v/>
      </c>
      <c r="AD612" s="23" t="str">
        <f t="shared" si="87"/>
        <v/>
      </c>
      <c r="AE612" s="23" t="str">
        <f t="shared" si="88"/>
        <v/>
      </c>
      <c r="AG612" s="23" t="str">
        <f t="shared" si="89"/>
        <v/>
      </c>
    </row>
    <row r="613" spans="1:33" x14ac:dyDescent="0.25">
      <c r="A613" s="5"/>
      <c r="B613" s="115"/>
      <c r="C613" s="116"/>
      <c r="D613" s="117"/>
      <c r="E613" s="118"/>
      <c r="F613" s="118"/>
      <c r="G613" s="119"/>
      <c r="H613" s="120"/>
      <c r="I613" s="120"/>
      <c r="J613" s="121"/>
      <c r="K613" s="5"/>
      <c r="L613" s="133" t="str">
        <f t="shared" si="81"/>
        <v/>
      </c>
      <c r="M613" s="5"/>
      <c r="N613" s="23" t="str">
        <f>IF($L613="", "", COUNTIF($L$11:$L$2510, "&gt;"&amp;$L613)+1+COUNTIF($L$11:$L613, $L613)-1)</f>
        <v/>
      </c>
      <c r="O613" s="5"/>
      <c r="R613" s="23" t="str">
        <f t="shared" si="82"/>
        <v/>
      </c>
      <c r="T613" s="20" t="str">
        <f t="shared" si="83"/>
        <v/>
      </c>
      <c r="X613" s="23" t="str">
        <f t="shared" si="84"/>
        <v/>
      </c>
      <c r="Z613" s="59" t="str">
        <f t="shared" si="85"/>
        <v/>
      </c>
      <c r="AA613" s="60" t="str">
        <f>IF($B613="", "", IF(COUNTIF('Intro &amp; Setup'!$AY$23:$AY$38, $B613)&gt;0, "BH", TEXT($B613, "ddd")))</f>
        <v/>
      </c>
      <c r="AB613" s="61" t="str">
        <f t="shared" si="86"/>
        <v/>
      </c>
      <c r="AD613" s="23" t="str">
        <f t="shared" si="87"/>
        <v/>
      </c>
      <c r="AE613" s="23" t="str">
        <f t="shared" si="88"/>
        <v/>
      </c>
      <c r="AG613" s="23" t="str">
        <f t="shared" si="89"/>
        <v/>
      </c>
    </row>
    <row r="614" spans="1:33" x14ac:dyDescent="0.25">
      <c r="A614" s="5"/>
      <c r="B614" s="115"/>
      <c r="C614" s="116"/>
      <c r="D614" s="117"/>
      <c r="E614" s="118"/>
      <c r="F614" s="118"/>
      <c r="G614" s="119"/>
      <c r="H614" s="120"/>
      <c r="I614" s="120"/>
      <c r="J614" s="121"/>
      <c r="K614" s="5"/>
      <c r="L614" s="133" t="str">
        <f t="shared" si="81"/>
        <v/>
      </c>
      <c r="M614" s="5"/>
      <c r="N614" s="23" t="str">
        <f>IF($L614="", "", COUNTIF($L$11:$L$2510, "&gt;"&amp;$L614)+1+COUNTIF($L$11:$L614, $L614)-1)</f>
        <v/>
      </c>
      <c r="O614" s="5"/>
      <c r="R614" s="23" t="str">
        <f t="shared" si="82"/>
        <v/>
      </c>
      <c r="T614" s="20" t="str">
        <f t="shared" si="83"/>
        <v/>
      </c>
      <c r="X614" s="23" t="str">
        <f t="shared" si="84"/>
        <v/>
      </c>
      <c r="Z614" s="59" t="str">
        <f t="shared" si="85"/>
        <v/>
      </c>
      <c r="AA614" s="60" t="str">
        <f>IF($B614="", "", IF(COUNTIF('Intro &amp; Setup'!$AY$23:$AY$38, $B614)&gt;0, "BH", TEXT($B614, "ddd")))</f>
        <v/>
      </c>
      <c r="AB614" s="61" t="str">
        <f t="shared" si="86"/>
        <v/>
      </c>
      <c r="AD614" s="23" t="str">
        <f t="shared" si="87"/>
        <v/>
      </c>
      <c r="AE614" s="23" t="str">
        <f t="shared" si="88"/>
        <v/>
      </c>
      <c r="AG614" s="23" t="str">
        <f t="shared" si="89"/>
        <v/>
      </c>
    </row>
    <row r="615" spans="1:33" x14ac:dyDescent="0.25">
      <c r="A615" s="5"/>
      <c r="B615" s="115"/>
      <c r="C615" s="116"/>
      <c r="D615" s="117"/>
      <c r="E615" s="118"/>
      <c r="F615" s="118"/>
      <c r="G615" s="119"/>
      <c r="H615" s="120"/>
      <c r="I615" s="120"/>
      <c r="J615" s="121"/>
      <c r="K615" s="5"/>
      <c r="L615" s="133" t="str">
        <f t="shared" si="81"/>
        <v/>
      </c>
      <c r="M615" s="5"/>
      <c r="N615" s="23" t="str">
        <f>IF($L615="", "", COUNTIF($L$11:$L$2510, "&gt;"&amp;$L615)+1+COUNTIF($L$11:$L615, $L615)-1)</f>
        <v/>
      </c>
      <c r="O615" s="5"/>
      <c r="R615" s="23" t="str">
        <f t="shared" si="82"/>
        <v/>
      </c>
      <c r="T615" s="20" t="str">
        <f t="shared" si="83"/>
        <v/>
      </c>
      <c r="X615" s="23" t="str">
        <f t="shared" si="84"/>
        <v/>
      </c>
      <c r="Z615" s="59" t="str">
        <f t="shared" si="85"/>
        <v/>
      </c>
      <c r="AA615" s="60" t="str">
        <f>IF($B615="", "", IF(COUNTIF('Intro &amp; Setup'!$AY$23:$AY$38, $B615)&gt;0, "BH", TEXT($B615, "ddd")))</f>
        <v/>
      </c>
      <c r="AB615" s="61" t="str">
        <f t="shared" si="86"/>
        <v/>
      </c>
      <c r="AD615" s="23" t="str">
        <f t="shared" si="87"/>
        <v/>
      </c>
      <c r="AE615" s="23" t="str">
        <f t="shared" si="88"/>
        <v/>
      </c>
      <c r="AG615" s="23" t="str">
        <f t="shared" si="89"/>
        <v/>
      </c>
    </row>
    <row r="616" spans="1:33" x14ac:dyDescent="0.25">
      <c r="A616" s="5"/>
      <c r="B616" s="115"/>
      <c r="C616" s="116"/>
      <c r="D616" s="117"/>
      <c r="E616" s="118"/>
      <c r="F616" s="118"/>
      <c r="G616" s="119"/>
      <c r="H616" s="120"/>
      <c r="I616" s="120"/>
      <c r="J616" s="121"/>
      <c r="K616" s="5"/>
      <c r="L616" s="133" t="str">
        <f t="shared" si="81"/>
        <v/>
      </c>
      <c r="M616" s="5"/>
      <c r="N616" s="23" t="str">
        <f>IF($L616="", "", COUNTIF($L$11:$L$2510, "&gt;"&amp;$L616)+1+COUNTIF($L$11:$L616, $L616)-1)</f>
        <v/>
      </c>
      <c r="O616" s="5"/>
      <c r="R616" s="23" t="str">
        <f t="shared" si="82"/>
        <v/>
      </c>
      <c r="T616" s="20" t="str">
        <f t="shared" si="83"/>
        <v/>
      </c>
      <c r="X616" s="23" t="str">
        <f t="shared" si="84"/>
        <v/>
      </c>
      <c r="Z616" s="59" t="str">
        <f t="shared" si="85"/>
        <v/>
      </c>
      <c r="AA616" s="60" t="str">
        <f>IF($B616="", "", IF(COUNTIF('Intro &amp; Setup'!$AY$23:$AY$38, $B616)&gt;0, "BH", TEXT($B616, "ddd")))</f>
        <v/>
      </c>
      <c r="AB616" s="61" t="str">
        <f t="shared" si="86"/>
        <v/>
      </c>
      <c r="AD616" s="23" t="str">
        <f t="shared" si="87"/>
        <v/>
      </c>
      <c r="AE616" s="23" t="str">
        <f t="shared" si="88"/>
        <v/>
      </c>
      <c r="AG616" s="23" t="str">
        <f t="shared" si="89"/>
        <v/>
      </c>
    </row>
    <row r="617" spans="1:33" x14ac:dyDescent="0.25">
      <c r="A617" s="5"/>
      <c r="B617" s="115"/>
      <c r="C617" s="116"/>
      <c r="D617" s="117"/>
      <c r="E617" s="118"/>
      <c r="F617" s="118"/>
      <c r="G617" s="119"/>
      <c r="H617" s="120"/>
      <c r="I617" s="120"/>
      <c r="J617" s="121"/>
      <c r="K617" s="5"/>
      <c r="L617" s="133" t="str">
        <f t="shared" si="81"/>
        <v/>
      </c>
      <c r="M617" s="5"/>
      <c r="N617" s="23" t="str">
        <f>IF($L617="", "", COUNTIF($L$11:$L$2510, "&gt;"&amp;$L617)+1+COUNTIF($L$11:$L617, $L617)-1)</f>
        <v/>
      </c>
      <c r="O617" s="5"/>
      <c r="R617" s="23" t="str">
        <f t="shared" si="82"/>
        <v/>
      </c>
      <c r="T617" s="20" t="str">
        <f t="shared" si="83"/>
        <v/>
      </c>
      <c r="X617" s="23" t="str">
        <f t="shared" si="84"/>
        <v/>
      </c>
      <c r="Z617" s="59" t="str">
        <f t="shared" si="85"/>
        <v/>
      </c>
      <c r="AA617" s="60" t="str">
        <f>IF($B617="", "", IF(COUNTIF('Intro &amp; Setup'!$AY$23:$AY$38, $B617)&gt;0, "BH", TEXT($B617, "ddd")))</f>
        <v/>
      </c>
      <c r="AB617" s="61" t="str">
        <f t="shared" si="86"/>
        <v/>
      </c>
      <c r="AD617" s="23" t="str">
        <f t="shared" si="87"/>
        <v/>
      </c>
      <c r="AE617" s="23" t="str">
        <f t="shared" si="88"/>
        <v/>
      </c>
      <c r="AG617" s="23" t="str">
        <f t="shared" si="89"/>
        <v/>
      </c>
    </row>
    <row r="618" spans="1:33" x14ac:dyDescent="0.25">
      <c r="A618" s="5"/>
      <c r="B618" s="115"/>
      <c r="C618" s="116"/>
      <c r="D618" s="117"/>
      <c r="E618" s="118"/>
      <c r="F618" s="118"/>
      <c r="G618" s="119"/>
      <c r="H618" s="120"/>
      <c r="I618" s="120"/>
      <c r="J618" s="121"/>
      <c r="K618" s="5"/>
      <c r="L618" s="133" t="str">
        <f t="shared" si="81"/>
        <v/>
      </c>
      <c r="M618" s="5"/>
      <c r="N618" s="23" t="str">
        <f>IF($L618="", "", COUNTIF($L$11:$L$2510, "&gt;"&amp;$L618)+1+COUNTIF($L$11:$L618, $L618)-1)</f>
        <v/>
      </c>
      <c r="O618" s="5"/>
      <c r="R618" s="23" t="str">
        <f t="shared" si="82"/>
        <v/>
      </c>
      <c r="T618" s="20" t="str">
        <f t="shared" si="83"/>
        <v/>
      </c>
      <c r="X618" s="23" t="str">
        <f t="shared" si="84"/>
        <v/>
      </c>
      <c r="Z618" s="59" t="str">
        <f t="shared" si="85"/>
        <v/>
      </c>
      <c r="AA618" s="60" t="str">
        <f>IF($B618="", "", IF(COUNTIF('Intro &amp; Setup'!$AY$23:$AY$38, $B618)&gt;0, "BH", TEXT($B618, "ddd")))</f>
        <v/>
      </c>
      <c r="AB618" s="61" t="str">
        <f t="shared" si="86"/>
        <v/>
      </c>
      <c r="AD618" s="23" t="str">
        <f t="shared" si="87"/>
        <v/>
      </c>
      <c r="AE618" s="23" t="str">
        <f t="shared" si="88"/>
        <v/>
      </c>
      <c r="AG618" s="23" t="str">
        <f t="shared" si="89"/>
        <v/>
      </c>
    </row>
    <row r="619" spans="1:33" x14ac:dyDescent="0.25">
      <c r="A619" s="5"/>
      <c r="B619" s="115"/>
      <c r="C619" s="116"/>
      <c r="D619" s="117"/>
      <c r="E619" s="118"/>
      <c r="F619" s="118"/>
      <c r="G619" s="119"/>
      <c r="H619" s="120"/>
      <c r="I619" s="120"/>
      <c r="J619" s="121"/>
      <c r="K619" s="5"/>
      <c r="L619" s="133" t="str">
        <f t="shared" si="81"/>
        <v/>
      </c>
      <c r="M619" s="5"/>
      <c r="N619" s="23" t="str">
        <f>IF($L619="", "", COUNTIF($L$11:$L$2510, "&gt;"&amp;$L619)+1+COUNTIF($L$11:$L619, $L619)-1)</f>
        <v/>
      </c>
      <c r="O619" s="5"/>
      <c r="R619" s="23" t="str">
        <f t="shared" si="82"/>
        <v/>
      </c>
      <c r="T619" s="20" t="str">
        <f t="shared" si="83"/>
        <v/>
      </c>
      <c r="X619" s="23" t="str">
        <f t="shared" si="84"/>
        <v/>
      </c>
      <c r="Z619" s="59" t="str">
        <f t="shared" si="85"/>
        <v/>
      </c>
      <c r="AA619" s="60" t="str">
        <f>IF($B619="", "", IF(COUNTIF('Intro &amp; Setup'!$AY$23:$AY$38, $B619)&gt;0, "BH", TEXT($B619, "ddd")))</f>
        <v/>
      </c>
      <c r="AB619" s="61" t="str">
        <f t="shared" si="86"/>
        <v/>
      </c>
      <c r="AD619" s="23" t="str">
        <f t="shared" si="87"/>
        <v/>
      </c>
      <c r="AE619" s="23" t="str">
        <f t="shared" si="88"/>
        <v/>
      </c>
      <c r="AG619" s="23" t="str">
        <f t="shared" si="89"/>
        <v/>
      </c>
    </row>
    <row r="620" spans="1:33" x14ac:dyDescent="0.25">
      <c r="A620" s="5"/>
      <c r="B620" s="115"/>
      <c r="C620" s="116"/>
      <c r="D620" s="117"/>
      <c r="E620" s="118"/>
      <c r="F620" s="118"/>
      <c r="G620" s="119"/>
      <c r="H620" s="120"/>
      <c r="I620" s="120"/>
      <c r="J620" s="121"/>
      <c r="K620" s="5"/>
      <c r="L620" s="133" t="str">
        <f t="shared" si="81"/>
        <v/>
      </c>
      <c r="M620" s="5"/>
      <c r="N620" s="23" t="str">
        <f>IF($L620="", "", COUNTIF($L$11:$L$2510, "&gt;"&amp;$L620)+1+COUNTIF($L$11:$L620, $L620)-1)</f>
        <v/>
      </c>
      <c r="O620" s="5"/>
      <c r="R620" s="23" t="str">
        <f t="shared" si="82"/>
        <v/>
      </c>
      <c r="T620" s="20" t="str">
        <f t="shared" si="83"/>
        <v/>
      </c>
      <c r="X620" s="23" t="str">
        <f t="shared" si="84"/>
        <v/>
      </c>
      <c r="Z620" s="59" t="str">
        <f t="shared" si="85"/>
        <v/>
      </c>
      <c r="AA620" s="60" t="str">
        <f>IF($B620="", "", IF(COUNTIF('Intro &amp; Setup'!$AY$23:$AY$38, $B620)&gt;0, "BH", TEXT($B620, "ddd")))</f>
        <v/>
      </c>
      <c r="AB620" s="61" t="str">
        <f t="shared" si="86"/>
        <v/>
      </c>
      <c r="AD620" s="23" t="str">
        <f t="shared" si="87"/>
        <v/>
      </c>
      <c r="AE620" s="23" t="str">
        <f t="shared" si="88"/>
        <v/>
      </c>
      <c r="AG620" s="23" t="str">
        <f t="shared" si="89"/>
        <v/>
      </c>
    </row>
    <row r="621" spans="1:33" x14ac:dyDescent="0.25">
      <c r="A621" s="5"/>
      <c r="B621" s="115"/>
      <c r="C621" s="116"/>
      <c r="D621" s="117"/>
      <c r="E621" s="118"/>
      <c r="F621" s="118"/>
      <c r="G621" s="119"/>
      <c r="H621" s="120"/>
      <c r="I621" s="120"/>
      <c r="J621" s="121"/>
      <c r="K621" s="5"/>
      <c r="L621" s="133" t="str">
        <f t="shared" si="81"/>
        <v/>
      </c>
      <c r="M621" s="5"/>
      <c r="N621" s="23" t="str">
        <f>IF($L621="", "", COUNTIF($L$11:$L$2510, "&gt;"&amp;$L621)+1+COUNTIF($L$11:$L621, $L621)-1)</f>
        <v/>
      </c>
      <c r="O621" s="5"/>
      <c r="R621" s="23" t="str">
        <f t="shared" si="82"/>
        <v/>
      </c>
      <c r="T621" s="20" t="str">
        <f t="shared" si="83"/>
        <v/>
      </c>
      <c r="X621" s="23" t="str">
        <f t="shared" si="84"/>
        <v/>
      </c>
      <c r="Z621" s="59" t="str">
        <f t="shared" si="85"/>
        <v/>
      </c>
      <c r="AA621" s="60" t="str">
        <f>IF($B621="", "", IF(COUNTIF('Intro &amp; Setup'!$AY$23:$AY$38, $B621)&gt;0, "BH", TEXT($B621, "ddd")))</f>
        <v/>
      </c>
      <c r="AB621" s="61" t="str">
        <f t="shared" si="86"/>
        <v/>
      </c>
      <c r="AD621" s="23" t="str">
        <f t="shared" si="87"/>
        <v/>
      </c>
      <c r="AE621" s="23" t="str">
        <f t="shared" si="88"/>
        <v/>
      </c>
      <c r="AG621" s="23" t="str">
        <f t="shared" si="89"/>
        <v/>
      </c>
    </row>
    <row r="622" spans="1:33" x14ac:dyDescent="0.25">
      <c r="A622" s="5"/>
      <c r="B622" s="115"/>
      <c r="C622" s="116"/>
      <c r="D622" s="117"/>
      <c r="E622" s="118"/>
      <c r="F622" s="118"/>
      <c r="G622" s="119"/>
      <c r="H622" s="120"/>
      <c r="I622" s="120"/>
      <c r="J622" s="121"/>
      <c r="K622" s="5"/>
      <c r="L622" s="133" t="str">
        <f t="shared" si="81"/>
        <v/>
      </c>
      <c r="M622" s="5"/>
      <c r="N622" s="23" t="str">
        <f>IF($L622="", "", COUNTIF($L$11:$L$2510, "&gt;"&amp;$L622)+1+COUNTIF($L$11:$L622, $L622)-1)</f>
        <v/>
      </c>
      <c r="O622" s="5"/>
      <c r="R622" s="23" t="str">
        <f t="shared" si="82"/>
        <v/>
      </c>
      <c r="T622" s="20" t="str">
        <f t="shared" si="83"/>
        <v/>
      </c>
      <c r="X622" s="23" t="str">
        <f t="shared" si="84"/>
        <v/>
      </c>
      <c r="Z622" s="59" t="str">
        <f t="shared" si="85"/>
        <v/>
      </c>
      <c r="AA622" s="60" t="str">
        <f>IF($B622="", "", IF(COUNTIF('Intro &amp; Setup'!$AY$23:$AY$38, $B622)&gt;0, "BH", TEXT($B622, "ddd")))</f>
        <v/>
      </c>
      <c r="AB622" s="61" t="str">
        <f t="shared" si="86"/>
        <v/>
      </c>
      <c r="AD622" s="23" t="str">
        <f t="shared" si="87"/>
        <v/>
      </c>
      <c r="AE622" s="23" t="str">
        <f t="shared" si="88"/>
        <v/>
      </c>
      <c r="AG622" s="23" t="str">
        <f t="shared" si="89"/>
        <v/>
      </c>
    </row>
    <row r="623" spans="1:33" x14ac:dyDescent="0.25">
      <c r="A623" s="5"/>
      <c r="B623" s="115"/>
      <c r="C623" s="116"/>
      <c r="D623" s="117"/>
      <c r="E623" s="118"/>
      <c r="F623" s="118"/>
      <c r="G623" s="119"/>
      <c r="H623" s="120"/>
      <c r="I623" s="120"/>
      <c r="J623" s="121"/>
      <c r="K623" s="5"/>
      <c r="L623" s="133" t="str">
        <f t="shared" si="81"/>
        <v/>
      </c>
      <c r="M623" s="5"/>
      <c r="N623" s="23" t="str">
        <f>IF($L623="", "", COUNTIF($L$11:$L$2510, "&gt;"&amp;$L623)+1+COUNTIF($L$11:$L623, $L623)-1)</f>
        <v/>
      </c>
      <c r="O623" s="5"/>
      <c r="R623" s="23" t="str">
        <f t="shared" si="82"/>
        <v/>
      </c>
      <c r="T623" s="20" t="str">
        <f t="shared" si="83"/>
        <v/>
      </c>
      <c r="X623" s="23" t="str">
        <f t="shared" si="84"/>
        <v/>
      </c>
      <c r="Z623" s="59" t="str">
        <f t="shared" si="85"/>
        <v/>
      </c>
      <c r="AA623" s="60" t="str">
        <f>IF($B623="", "", IF(COUNTIF('Intro &amp; Setup'!$AY$23:$AY$38, $B623)&gt;0, "BH", TEXT($B623, "ddd")))</f>
        <v/>
      </c>
      <c r="AB623" s="61" t="str">
        <f t="shared" si="86"/>
        <v/>
      </c>
      <c r="AD623" s="23" t="str">
        <f t="shared" si="87"/>
        <v/>
      </c>
      <c r="AE623" s="23" t="str">
        <f t="shared" si="88"/>
        <v/>
      </c>
      <c r="AG623" s="23" t="str">
        <f t="shared" si="89"/>
        <v/>
      </c>
    </row>
    <row r="624" spans="1:33" x14ac:dyDescent="0.25">
      <c r="A624" s="5"/>
      <c r="B624" s="115"/>
      <c r="C624" s="116"/>
      <c r="D624" s="117"/>
      <c r="E624" s="118"/>
      <c r="F624" s="118"/>
      <c r="G624" s="119"/>
      <c r="H624" s="120"/>
      <c r="I624" s="120"/>
      <c r="J624" s="121"/>
      <c r="K624" s="5"/>
      <c r="L624" s="133" t="str">
        <f t="shared" si="81"/>
        <v/>
      </c>
      <c r="M624" s="5"/>
      <c r="N624" s="23" t="str">
        <f>IF($L624="", "", COUNTIF($L$11:$L$2510, "&gt;"&amp;$L624)+1+COUNTIF($L$11:$L624, $L624)-1)</f>
        <v/>
      </c>
      <c r="O624" s="5"/>
      <c r="R624" s="23" t="str">
        <f t="shared" si="82"/>
        <v/>
      </c>
      <c r="T624" s="20" t="str">
        <f t="shared" si="83"/>
        <v/>
      </c>
      <c r="X624" s="23" t="str">
        <f t="shared" si="84"/>
        <v/>
      </c>
      <c r="Z624" s="59" t="str">
        <f t="shared" si="85"/>
        <v/>
      </c>
      <c r="AA624" s="60" t="str">
        <f>IF($B624="", "", IF(COUNTIF('Intro &amp; Setup'!$AY$23:$AY$38, $B624)&gt;0, "BH", TEXT($B624, "ddd")))</f>
        <v/>
      </c>
      <c r="AB624" s="61" t="str">
        <f t="shared" si="86"/>
        <v/>
      </c>
      <c r="AD624" s="23" t="str">
        <f t="shared" si="87"/>
        <v/>
      </c>
      <c r="AE624" s="23" t="str">
        <f t="shared" si="88"/>
        <v/>
      </c>
      <c r="AG624" s="23" t="str">
        <f t="shared" si="89"/>
        <v/>
      </c>
    </row>
    <row r="625" spans="1:33" x14ac:dyDescent="0.25">
      <c r="A625" s="5"/>
      <c r="B625" s="115"/>
      <c r="C625" s="116"/>
      <c r="D625" s="117"/>
      <c r="E625" s="118"/>
      <c r="F625" s="118"/>
      <c r="G625" s="119"/>
      <c r="H625" s="120"/>
      <c r="I625" s="120"/>
      <c r="J625" s="121"/>
      <c r="K625" s="5"/>
      <c r="L625" s="133" t="str">
        <f t="shared" si="81"/>
        <v/>
      </c>
      <c r="M625" s="5"/>
      <c r="N625" s="23" t="str">
        <f>IF($L625="", "", COUNTIF($L$11:$L$2510, "&gt;"&amp;$L625)+1+COUNTIF($L$11:$L625, $L625)-1)</f>
        <v/>
      </c>
      <c r="O625" s="5"/>
      <c r="R625" s="23" t="str">
        <f t="shared" si="82"/>
        <v/>
      </c>
      <c r="T625" s="20" t="str">
        <f t="shared" si="83"/>
        <v/>
      </c>
      <c r="X625" s="23" t="str">
        <f t="shared" si="84"/>
        <v/>
      </c>
      <c r="Z625" s="59" t="str">
        <f t="shared" si="85"/>
        <v/>
      </c>
      <c r="AA625" s="60" t="str">
        <f>IF($B625="", "", IF(COUNTIF('Intro &amp; Setup'!$AY$23:$AY$38, $B625)&gt;0, "BH", TEXT($B625, "ddd")))</f>
        <v/>
      </c>
      <c r="AB625" s="61" t="str">
        <f t="shared" si="86"/>
        <v/>
      </c>
      <c r="AD625" s="23" t="str">
        <f t="shared" si="87"/>
        <v/>
      </c>
      <c r="AE625" s="23" t="str">
        <f t="shared" si="88"/>
        <v/>
      </c>
      <c r="AG625" s="23" t="str">
        <f t="shared" si="89"/>
        <v/>
      </c>
    </row>
    <row r="626" spans="1:33" x14ac:dyDescent="0.25">
      <c r="A626" s="5"/>
      <c r="B626" s="115"/>
      <c r="C626" s="116"/>
      <c r="D626" s="117"/>
      <c r="E626" s="118"/>
      <c r="F626" s="118"/>
      <c r="G626" s="119"/>
      <c r="H626" s="120"/>
      <c r="I626" s="120"/>
      <c r="J626" s="121"/>
      <c r="K626" s="5"/>
      <c r="L626" s="133" t="str">
        <f t="shared" si="81"/>
        <v/>
      </c>
      <c r="M626" s="5"/>
      <c r="N626" s="23" t="str">
        <f>IF($L626="", "", COUNTIF($L$11:$L$2510, "&gt;"&amp;$L626)+1+COUNTIF($L$11:$L626, $L626)-1)</f>
        <v/>
      </c>
      <c r="O626" s="5"/>
      <c r="R626" s="23" t="str">
        <f t="shared" si="82"/>
        <v/>
      </c>
      <c r="T626" s="20" t="str">
        <f t="shared" si="83"/>
        <v/>
      </c>
      <c r="X626" s="23" t="str">
        <f t="shared" si="84"/>
        <v/>
      </c>
      <c r="Z626" s="59" t="str">
        <f t="shared" si="85"/>
        <v/>
      </c>
      <c r="AA626" s="60" t="str">
        <f>IF($B626="", "", IF(COUNTIF('Intro &amp; Setup'!$AY$23:$AY$38, $B626)&gt;0, "BH", TEXT($B626, "ddd")))</f>
        <v/>
      </c>
      <c r="AB626" s="61" t="str">
        <f t="shared" si="86"/>
        <v/>
      </c>
      <c r="AD626" s="23" t="str">
        <f t="shared" si="87"/>
        <v/>
      </c>
      <c r="AE626" s="23" t="str">
        <f t="shared" si="88"/>
        <v/>
      </c>
      <c r="AG626" s="23" t="str">
        <f t="shared" si="89"/>
        <v/>
      </c>
    </row>
    <row r="627" spans="1:33" x14ac:dyDescent="0.25">
      <c r="A627" s="5"/>
      <c r="B627" s="115"/>
      <c r="C627" s="116"/>
      <c r="D627" s="117"/>
      <c r="E627" s="118"/>
      <c r="F627" s="118"/>
      <c r="G627" s="119"/>
      <c r="H627" s="120"/>
      <c r="I627" s="120"/>
      <c r="J627" s="121"/>
      <c r="K627" s="5"/>
      <c r="L627" s="133" t="str">
        <f t="shared" si="81"/>
        <v/>
      </c>
      <c r="M627" s="5"/>
      <c r="N627" s="23" t="str">
        <f>IF($L627="", "", COUNTIF($L$11:$L$2510, "&gt;"&amp;$L627)+1+COUNTIF($L$11:$L627, $L627)-1)</f>
        <v/>
      </c>
      <c r="O627" s="5"/>
      <c r="R627" s="23" t="str">
        <f t="shared" si="82"/>
        <v/>
      </c>
      <c r="T627" s="20" t="str">
        <f t="shared" si="83"/>
        <v/>
      </c>
      <c r="X627" s="23" t="str">
        <f t="shared" si="84"/>
        <v/>
      </c>
      <c r="Z627" s="59" t="str">
        <f t="shared" si="85"/>
        <v/>
      </c>
      <c r="AA627" s="60" t="str">
        <f>IF($B627="", "", IF(COUNTIF('Intro &amp; Setup'!$AY$23:$AY$38, $B627)&gt;0, "BH", TEXT($B627, "ddd")))</f>
        <v/>
      </c>
      <c r="AB627" s="61" t="str">
        <f t="shared" si="86"/>
        <v/>
      </c>
      <c r="AD627" s="23" t="str">
        <f t="shared" si="87"/>
        <v/>
      </c>
      <c r="AE627" s="23" t="str">
        <f t="shared" si="88"/>
        <v/>
      </c>
      <c r="AG627" s="23" t="str">
        <f t="shared" si="89"/>
        <v/>
      </c>
    </row>
    <row r="628" spans="1:33" x14ac:dyDescent="0.25">
      <c r="A628" s="5"/>
      <c r="B628" s="115"/>
      <c r="C628" s="116"/>
      <c r="D628" s="117"/>
      <c r="E628" s="118"/>
      <c r="F628" s="118"/>
      <c r="G628" s="119"/>
      <c r="H628" s="120"/>
      <c r="I628" s="120"/>
      <c r="J628" s="121"/>
      <c r="K628" s="5"/>
      <c r="L628" s="133" t="str">
        <f t="shared" si="81"/>
        <v/>
      </c>
      <c r="M628" s="5"/>
      <c r="N628" s="23" t="str">
        <f>IF($L628="", "", COUNTIF($L$11:$L$2510, "&gt;"&amp;$L628)+1+COUNTIF($L$11:$L628, $L628)-1)</f>
        <v/>
      </c>
      <c r="O628" s="5"/>
      <c r="R628" s="23" t="str">
        <f t="shared" si="82"/>
        <v/>
      </c>
      <c r="T628" s="20" t="str">
        <f t="shared" si="83"/>
        <v/>
      </c>
      <c r="X628" s="23" t="str">
        <f t="shared" si="84"/>
        <v/>
      </c>
      <c r="Z628" s="59" t="str">
        <f t="shared" si="85"/>
        <v/>
      </c>
      <c r="AA628" s="60" t="str">
        <f>IF($B628="", "", IF(COUNTIF('Intro &amp; Setup'!$AY$23:$AY$38, $B628)&gt;0, "BH", TEXT($B628, "ddd")))</f>
        <v/>
      </c>
      <c r="AB628" s="61" t="str">
        <f t="shared" si="86"/>
        <v/>
      </c>
      <c r="AD628" s="23" t="str">
        <f t="shared" si="87"/>
        <v/>
      </c>
      <c r="AE628" s="23" t="str">
        <f t="shared" si="88"/>
        <v/>
      </c>
      <c r="AG628" s="23" t="str">
        <f t="shared" si="89"/>
        <v/>
      </c>
    </row>
    <row r="629" spans="1:33" x14ac:dyDescent="0.25">
      <c r="A629" s="5"/>
      <c r="B629" s="115"/>
      <c r="C629" s="116"/>
      <c r="D629" s="117"/>
      <c r="E629" s="118"/>
      <c r="F629" s="118"/>
      <c r="G629" s="119"/>
      <c r="H629" s="120"/>
      <c r="I629" s="120"/>
      <c r="J629" s="121"/>
      <c r="K629" s="5"/>
      <c r="L629" s="133" t="str">
        <f t="shared" si="81"/>
        <v/>
      </c>
      <c r="M629" s="5"/>
      <c r="N629" s="23" t="str">
        <f>IF($L629="", "", COUNTIF($L$11:$L$2510, "&gt;"&amp;$L629)+1+COUNTIF($L$11:$L629, $L629)-1)</f>
        <v/>
      </c>
      <c r="O629" s="5"/>
      <c r="R629" s="23" t="str">
        <f t="shared" si="82"/>
        <v/>
      </c>
      <c r="T629" s="20" t="str">
        <f t="shared" si="83"/>
        <v/>
      </c>
      <c r="X629" s="23" t="str">
        <f t="shared" si="84"/>
        <v/>
      </c>
      <c r="Z629" s="59" t="str">
        <f t="shared" si="85"/>
        <v/>
      </c>
      <c r="AA629" s="60" t="str">
        <f>IF($B629="", "", IF(COUNTIF('Intro &amp; Setup'!$AY$23:$AY$38, $B629)&gt;0, "BH", TEXT($B629, "ddd")))</f>
        <v/>
      </c>
      <c r="AB629" s="61" t="str">
        <f t="shared" si="86"/>
        <v/>
      </c>
      <c r="AD629" s="23" t="str">
        <f t="shared" si="87"/>
        <v/>
      </c>
      <c r="AE629" s="23" t="str">
        <f t="shared" si="88"/>
        <v/>
      </c>
      <c r="AG629" s="23" t="str">
        <f t="shared" si="89"/>
        <v/>
      </c>
    </row>
    <row r="630" spans="1:33" x14ac:dyDescent="0.25">
      <c r="A630" s="5"/>
      <c r="B630" s="115"/>
      <c r="C630" s="116"/>
      <c r="D630" s="117"/>
      <c r="E630" s="118"/>
      <c r="F630" s="118"/>
      <c r="G630" s="119"/>
      <c r="H630" s="120"/>
      <c r="I630" s="120"/>
      <c r="J630" s="121"/>
      <c r="K630" s="5"/>
      <c r="L630" s="133" t="str">
        <f t="shared" si="81"/>
        <v/>
      </c>
      <c r="M630" s="5"/>
      <c r="N630" s="23" t="str">
        <f>IF($L630="", "", COUNTIF($L$11:$L$2510, "&gt;"&amp;$L630)+1+COUNTIF($L$11:$L630, $L630)-1)</f>
        <v/>
      </c>
      <c r="O630" s="5"/>
      <c r="R630" s="23" t="str">
        <f t="shared" si="82"/>
        <v/>
      </c>
      <c r="T630" s="20" t="str">
        <f t="shared" si="83"/>
        <v/>
      </c>
      <c r="X630" s="23" t="str">
        <f t="shared" si="84"/>
        <v/>
      </c>
      <c r="Z630" s="59" t="str">
        <f t="shared" si="85"/>
        <v/>
      </c>
      <c r="AA630" s="60" t="str">
        <f>IF($B630="", "", IF(COUNTIF('Intro &amp; Setup'!$AY$23:$AY$38, $B630)&gt;0, "BH", TEXT($B630, "ddd")))</f>
        <v/>
      </c>
      <c r="AB630" s="61" t="str">
        <f t="shared" si="86"/>
        <v/>
      </c>
      <c r="AD630" s="23" t="str">
        <f t="shared" si="87"/>
        <v/>
      </c>
      <c r="AE630" s="23" t="str">
        <f t="shared" si="88"/>
        <v/>
      </c>
      <c r="AG630" s="23" t="str">
        <f t="shared" si="89"/>
        <v/>
      </c>
    </row>
    <row r="631" spans="1:33" x14ac:dyDescent="0.25">
      <c r="A631" s="5"/>
      <c r="B631" s="115"/>
      <c r="C631" s="116"/>
      <c r="D631" s="117"/>
      <c r="E631" s="118"/>
      <c r="F631" s="118"/>
      <c r="G631" s="119"/>
      <c r="H631" s="120"/>
      <c r="I631" s="120"/>
      <c r="J631" s="121"/>
      <c r="K631" s="5"/>
      <c r="L631" s="133" t="str">
        <f t="shared" si="81"/>
        <v/>
      </c>
      <c r="M631" s="5"/>
      <c r="N631" s="23" t="str">
        <f>IF($L631="", "", COUNTIF($L$11:$L$2510, "&gt;"&amp;$L631)+1+COUNTIF($L$11:$L631, $L631)-1)</f>
        <v/>
      </c>
      <c r="O631" s="5"/>
      <c r="R631" s="23" t="str">
        <f t="shared" si="82"/>
        <v/>
      </c>
      <c r="T631" s="20" t="str">
        <f t="shared" si="83"/>
        <v/>
      </c>
      <c r="X631" s="23" t="str">
        <f t="shared" si="84"/>
        <v/>
      </c>
      <c r="Z631" s="59" t="str">
        <f t="shared" si="85"/>
        <v/>
      </c>
      <c r="AA631" s="60" t="str">
        <f>IF($B631="", "", IF(COUNTIF('Intro &amp; Setup'!$AY$23:$AY$38, $B631)&gt;0, "BH", TEXT($B631, "ddd")))</f>
        <v/>
      </c>
      <c r="AB631" s="61" t="str">
        <f t="shared" si="86"/>
        <v/>
      </c>
      <c r="AD631" s="23" t="str">
        <f t="shared" si="87"/>
        <v/>
      </c>
      <c r="AE631" s="23" t="str">
        <f t="shared" si="88"/>
        <v/>
      </c>
      <c r="AG631" s="23" t="str">
        <f t="shared" si="89"/>
        <v/>
      </c>
    </row>
    <row r="632" spans="1:33" x14ac:dyDescent="0.25">
      <c r="A632" s="5"/>
      <c r="B632" s="115"/>
      <c r="C632" s="116"/>
      <c r="D632" s="117"/>
      <c r="E632" s="118"/>
      <c r="F632" s="118"/>
      <c r="G632" s="119"/>
      <c r="H632" s="120"/>
      <c r="I632" s="120"/>
      <c r="J632" s="121"/>
      <c r="K632" s="5"/>
      <c r="L632" s="133" t="str">
        <f t="shared" si="81"/>
        <v/>
      </c>
      <c r="M632" s="5"/>
      <c r="N632" s="23" t="str">
        <f>IF($L632="", "", COUNTIF($L$11:$L$2510, "&gt;"&amp;$L632)+1+COUNTIF($L$11:$L632, $L632)-1)</f>
        <v/>
      </c>
      <c r="O632" s="5"/>
      <c r="R632" s="23" t="str">
        <f t="shared" si="82"/>
        <v/>
      </c>
      <c r="T632" s="20" t="str">
        <f t="shared" si="83"/>
        <v/>
      </c>
      <c r="X632" s="23" t="str">
        <f t="shared" si="84"/>
        <v/>
      </c>
      <c r="Z632" s="59" t="str">
        <f t="shared" si="85"/>
        <v/>
      </c>
      <c r="AA632" s="60" t="str">
        <f>IF($B632="", "", IF(COUNTIF('Intro &amp; Setup'!$AY$23:$AY$38, $B632)&gt;0, "BH", TEXT($B632, "ddd")))</f>
        <v/>
      </c>
      <c r="AB632" s="61" t="str">
        <f t="shared" si="86"/>
        <v/>
      </c>
      <c r="AD632" s="23" t="str">
        <f t="shared" si="87"/>
        <v/>
      </c>
      <c r="AE632" s="23" t="str">
        <f t="shared" si="88"/>
        <v/>
      </c>
      <c r="AG632" s="23" t="str">
        <f t="shared" si="89"/>
        <v/>
      </c>
    </row>
    <row r="633" spans="1:33" x14ac:dyDescent="0.25">
      <c r="A633" s="5"/>
      <c r="B633" s="115"/>
      <c r="C633" s="116"/>
      <c r="D633" s="117"/>
      <c r="E633" s="118"/>
      <c r="F633" s="118"/>
      <c r="G633" s="119"/>
      <c r="H633" s="120"/>
      <c r="I633" s="120"/>
      <c r="J633" s="121"/>
      <c r="K633" s="5"/>
      <c r="L633" s="133" t="str">
        <f t="shared" si="81"/>
        <v/>
      </c>
      <c r="M633" s="5"/>
      <c r="N633" s="23" t="str">
        <f>IF($L633="", "", COUNTIF($L$11:$L$2510, "&gt;"&amp;$L633)+1+COUNTIF($L$11:$L633, $L633)-1)</f>
        <v/>
      </c>
      <c r="O633" s="5"/>
      <c r="R633" s="23" t="str">
        <f t="shared" si="82"/>
        <v/>
      </c>
      <c r="T633" s="20" t="str">
        <f t="shared" si="83"/>
        <v/>
      </c>
      <c r="X633" s="23" t="str">
        <f t="shared" si="84"/>
        <v/>
      </c>
      <c r="Z633" s="59" t="str">
        <f t="shared" si="85"/>
        <v/>
      </c>
      <c r="AA633" s="60" t="str">
        <f>IF($B633="", "", IF(COUNTIF('Intro &amp; Setup'!$AY$23:$AY$38, $B633)&gt;0, "BH", TEXT($B633, "ddd")))</f>
        <v/>
      </c>
      <c r="AB633" s="61" t="str">
        <f t="shared" si="86"/>
        <v/>
      </c>
      <c r="AD633" s="23" t="str">
        <f t="shared" si="87"/>
        <v/>
      </c>
      <c r="AE633" s="23" t="str">
        <f t="shared" si="88"/>
        <v/>
      </c>
      <c r="AG633" s="23" t="str">
        <f t="shared" si="89"/>
        <v/>
      </c>
    </row>
    <row r="634" spans="1:33" x14ac:dyDescent="0.25">
      <c r="A634" s="5"/>
      <c r="B634" s="115"/>
      <c r="C634" s="116"/>
      <c r="D634" s="117"/>
      <c r="E634" s="118"/>
      <c r="F634" s="118"/>
      <c r="G634" s="119"/>
      <c r="H634" s="120"/>
      <c r="I634" s="120"/>
      <c r="J634" s="121"/>
      <c r="K634" s="5"/>
      <c r="L634" s="133" t="str">
        <f t="shared" si="81"/>
        <v/>
      </c>
      <c r="M634" s="5"/>
      <c r="N634" s="23" t="str">
        <f>IF($L634="", "", COUNTIF($L$11:$L$2510, "&gt;"&amp;$L634)+1+COUNTIF($L$11:$L634, $L634)-1)</f>
        <v/>
      </c>
      <c r="O634" s="5"/>
      <c r="R634" s="23" t="str">
        <f t="shared" si="82"/>
        <v/>
      </c>
      <c r="T634" s="20" t="str">
        <f t="shared" si="83"/>
        <v/>
      </c>
      <c r="X634" s="23" t="str">
        <f t="shared" si="84"/>
        <v/>
      </c>
      <c r="Z634" s="59" t="str">
        <f t="shared" si="85"/>
        <v/>
      </c>
      <c r="AA634" s="60" t="str">
        <f>IF($B634="", "", IF(COUNTIF('Intro &amp; Setup'!$AY$23:$AY$38, $B634)&gt;0, "BH", TEXT($B634, "ddd")))</f>
        <v/>
      </c>
      <c r="AB634" s="61" t="str">
        <f t="shared" si="86"/>
        <v/>
      </c>
      <c r="AD634" s="23" t="str">
        <f t="shared" si="87"/>
        <v/>
      </c>
      <c r="AE634" s="23" t="str">
        <f t="shared" si="88"/>
        <v/>
      </c>
      <c r="AG634" s="23" t="str">
        <f t="shared" si="89"/>
        <v/>
      </c>
    </row>
    <row r="635" spans="1:33" x14ac:dyDescent="0.25">
      <c r="A635" s="5"/>
      <c r="B635" s="115"/>
      <c r="C635" s="116"/>
      <c r="D635" s="117"/>
      <c r="E635" s="118"/>
      <c r="F635" s="118"/>
      <c r="G635" s="119"/>
      <c r="H635" s="120"/>
      <c r="I635" s="120"/>
      <c r="J635" s="121"/>
      <c r="K635" s="5"/>
      <c r="L635" s="133" t="str">
        <f t="shared" si="81"/>
        <v/>
      </c>
      <c r="M635" s="5"/>
      <c r="N635" s="23" t="str">
        <f>IF($L635="", "", COUNTIF($L$11:$L$2510, "&gt;"&amp;$L635)+1+COUNTIF($L$11:$L635, $L635)-1)</f>
        <v/>
      </c>
      <c r="O635" s="5"/>
      <c r="R635" s="23" t="str">
        <f t="shared" si="82"/>
        <v/>
      </c>
      <c r="T635" s="20" t="str">
        <f t="shared" si="83"/>
        <v/>
      </c>
      <c r="X635" s="23" t="str">
        <f t="shared" si="84"/>
        <v/>
      </c>
      <c r="Z635" s="59" t="str">
        <f t="shared" si="85"/>
        <v/>
      </c>
      <c r="AA635" s="60" t="str">
        <f>IF($B635="", "", IF(COUNTIF('Intro &amp; Setup'!$AY$23:$AY$38, $B635)&gt;0, "BH", TEXT($B635, "ddd")))</f>
        <v/>
      </c>
      <c r="AB635" s="61" t="str">
        <f t="shared" si="86"/>
        <v/>
      </c>
      <c r="AD635" s="23" t="str">
        <f t="shared" si="87"/>
        <v/>
      </c>
      <c r="AE635" s="23" t="str">
        <f t="shared" si="88"/>
        <v/>
      </c>
      <c r="AG635" s="23" t="str">
        <f t="shared" si="89"/>
        <v/>
      </c>
    </row>
    <row r="636" spans="1:33" x14ac:dyDescent="0.25">
      <c r="A636" s="5"/>
      <c r="B636" s="115"/>
      <c r="C636" s="116"/>
      <c r="D636" s="117"/>
      <c r="E636" s="118"/>
      <c r="F636" s="118"/>
      <c r="G636" s="119"/>
      <c r="H636" s="120"/>
      <c r="I636" s="120"/>
      <c r="J636" s="121"/>
      <c r="K636" s="5"/>
      <c r="L636" s="133" t="str">
        <f t="shared" si="81"/>
        <v/>
      </c>
      <c r="M636" s="5"/>
      <c r="N636" s="23" t="str">
        <f>IF($L636="", "", COUNTIF($L$11:$L$2510, "&gt;"&amp;$L636)+1+COUNTIF($L$11:$L636, $L636)-1)</f>
        <v/>
      </c>
      <c r="O636" s="5"/>
      <c r="R636" s="23" t="str">
        <f t="shared" si="82"/>
        <v/>
      </c>
      <c r="T636" s="20" t="str">
        <f t="shared" si="83"/>
        <v/>
      </c>
      <c r="X636" s="23" t="str">
        <f t="shared" si="84"/>
        <v/>
      </c>
      <c r="Z636" s="59" t="str">
        <f t="shared" si="85"/>
        <v/>
      </c>
      <c r="AA636" s="60" t="str">
        <f>IF($B636="", "", IF(COUNTIF('Intro &amp; Setup'!$AY$23:$AY$38, $B636)&gt;0, "BH", TEXT($B636, "ddd")))</f>
        <v/>
      </c>
      <c r="AB636" s="61" t="str">
        <f t="shared" si="86"/>
        <v/>
      </c>
      <c r="AD636" s="23" t="str">
        <f t="shared" si="87"/>
        <v/>
      </c>
      <c r="AE636" s="23" t="str">
        <f t="shared" si="88"/>
        <v/>
      </c>
      <c r="AG636" s="23" t="str">
        <f t="shared" si="89"/>
        <v/>
      </c>
    </row>
    <row r="637" spans="1:33" x14ac:dyDescent="0.25">
      <c r="A637" s="5"/>
      <c r="B637" s="115"/>
      <c r="C637" s="116"/>
      <c r="D637" s="117"/>
      <c r="E637" s="118"/>
      <c r="F637" s="118"/>
      <c r="G637" s="119"/>
      <c r="H637" s="120"/>
      <c r="I637" s="120"/>
      <c r="J637" s="121"/>
      <c r="K637" s="5"/>
      <c r="L637" s="133" t="str">
        <f t="shared" si="81"/>
        <v/>
      </c>
      <c r="M637" s="5"/>
      <c r="N637" s="23" t="str">
        <f>IF($L637="", "", COUNTIF($L$11:$L$2510, "&gt;"&amp;$L637)+1+COUNTIF($L$11:$L637, $L637)-1)</f>
        <v/>
      </c>
      <c r="O637" s="5"/>
      <c r="R637" s="23" t="str">
        <f t="shared" si="82"/>
        <v/>
      </c>
      <c r="T637" s="20" t="str">
        <f t="shared" si="83"/>
        <v/>
      </c>
      <c r="X637" s="23" t="str">
        <f t="shared" si="84"/>
        <v/>
      </c>
      <c r="Z637" s="59" t="str">
        <f t="shared" si="85"/>
        <v/>
      </c>
      <c r="AA637" s="60" t="str">
        <f>IF($B637="", "", IF(COUNTIF('Intro &amp; Setup'!$AY$23:$AY$38, $B637)&gt;0, "BH", TEXT($B637, "ddd")))</f>
        <v/>
      </c>
      <c r="AB637" s="61" t="str">
        <f t="shared" si="86"/>
        <v/>
      </c>
      <c r="AD637" s="23" t="str">
        <f t="shared" si="87"/>
        <v/>
      </c>
      <c r="AE637" s="23" t="str">
        <f t="shared" si="88"/>
        <v/>
      </c>
      <c r="AG637" s="23" t="str">
        <f t="shared" si="89"/>
        <v/>
      </c>
    </row>
    <row r="638" spans="1:33" x14ac:dyDescent="0.25">
      <c r="A638" s="5"/>
      <c r="B638" s="115"/>
      <c r="C638" s="116"/>
      <c r="D638" s="117"/>
      <c r="E638" s="118"/>
      <c r="F638" s="118"/>
      <c r="G638" s="119"/>
      <c r="H638" s="120"/>
      <c r="I638" s="120"/>
      <c r="J638" s="121"/>
      <c r="K638" s="5"/>
      <c r="L638" s="133" t="str">
        <f t="shared" si="81"/>
        <v/>
      </c>
      <c r="M638" s="5"/>
      <c r="N638" s="23" t="str">
        <f>IF($L638="", "", COUNTIF($L$11:$L$2510, "&gt;"&amp;$L638)+1+COUNTIF($L$11:$L638, $L638)-1)</f>
        <v/>
      </c>
      <c r="O638" s="5"/>
      <c r="R638" s="23" t="str">
        <f t="shared" si="82"/>
        <v/>
      </c>
      <c r="T638" s="20" t="str">
        <f t="shared" si="83"/>
        <v/>
      </c>
      <c r="X638" s="23" t="str">
        <f t="shared" si="84"/>
        <v/>
      </c>
      <c r="Z638" s="59" t="str">
        <f t="shared" si="85"/>
        <v/>
      </c>
      <c r="AA638" s="60" t="str">
        <f>IF($B638="", "", IF(COUNTIF('Intro &amp; Setup'!$AY$23:$AY$38, $B638)&gt;0, "BH", TEXT($B638, "ddd")))</f>
        <v/>
      </c>
      <c r="AB638" s="61" t="str">
        <f t="shared" si="86"/>
        <v/>
      </c>
      <c r="AD638" s="23" t="str">
        <f t="shared" si="87"/>
        <v/>
      </c>
      <c r="AE638" s="23" t="str">
        <f t="shared" si="88"/>
        <v/>
      </c>
      <c r="AG638" s="23" t="str">
        <f t="shared" si="89"/>
        <v/>
      </c>
    </row>
    <row r="639" spans="1:33" x14ac:dyDescent="0.25">
      <c r="A639" s="5"/>
      <c r="B639" s="115"/>
      <c r="C639" s="116"/>
      <c r="D639" s="117"/>
      <c r="E639" s="118"/>
      <c r="F639" s="118"/>
      <c r="G639" s="119"/>
      <c r="H639" s="120"/>
      <c r="I639" s="120"/>
      <c r="J639" s="121"/>
      <c r="K639" s="5"/>
      <c r="L639" s="133" t="str">
        <f t="shared" si="81"/>
        <v/>
      </c>
      <c r="M639" s="5"/>
      <c r="N639" s="23" t="str">
        <f>IF($L639="", "", COUNTIF($L$11:$L$2510, "&gt;"&amp;$L639)+1+COUNTIF($L$11:$L639, $L639)-1)</f>
        <v/>
      </c>
      <c r="O639" s="5"/>
      <c r="R639" s="23" t="str">
        <f t="shared" si="82"/>
        <v/>
      </c>
      <c r="T639" s="20" t="str">
        <f t="shared" si="83"/>
        <v/>
      </c>
      <c r="X639" s="23" t="str">
        <f t="shared" si="84"/>
        <v/>
      </c>
      <c r="Z639" s="59" t="str">
        <f t="shared" si="85"/>
        <v/>
      </c>
      <c r="AA639" s="60" t="str">
        <f>IF($B639="", "", IF(COUNTIF('Intro &amp; Setup'!$AY$23:$AY$38, $B639)&gt;0, "BH", TEXT($B639, "ddd")))</f>
        <v/>
      </c>
      <c r="AB639" s="61" t="str">
        <f t="shared" si="86"/>
        <v/>
      </c>
      <c r="AD639" s="23" t="str">
        <f t="shared" si="87"/>
        <v/>
      </c>
      <c r="AE639" s="23" t="str">
        <f t="shared" si="88"/>
        <v/>
      </c>
      <c r="AG639" s="23" t="str">
        <f t="shared" si="89"/>
        <v/>
      </c>
    </row>
    <row r="640" spans="1:33" x14ac:dyDescent="0.25">
      <c r="A640" s="5"/>
      <c r="B640" s="115"/>
      <c r="C640" s="116"/>
      <c r="D640" s="117"/>
      <c r="E640" s="118"/>
      <c r="F640" s="118"/>
      <c r="G640" s="119"/>
      <c r="H640" s="120"/>
      <c r="I640" s="120"/>
      <c r="J640" s="121"/>
      <c r="K640" s="5"/>
      <c r="L640" s="133" t="str">
        <f t="shared" si="81"/>
        <v/>
      </c>
      <c r="M640" s="5"/>
      <c r="N640" s="23" t="str">
        <f>IF($L640="", "", COUNTIF($L$11:$L$2510, "&gt;"&amp;$L640)+1+COUNTIF($L$11:$L640, $L640)-1)</f>
        <v/>
      </c>
      <c r="O640" s="5"/>
      <c r="R640" s="23" t="str">
        <f t="shared" si="82"/>
        <v/>
      </c>
      <c r="T640" s="20" t="str">
        <f t="shared" si="83"/>
        <v/>
      </c>
      <c r="X640" s="23" t="str">
        <f t="shared" si="84"/>
        <v/>
      </c>
      <c r="Z640" s="59" t="str">
        <f t="shared" si="85"/>
        <v/>
      </c>
      <c r="AA640" s="60" t="str">
        <f>IF($B640="", "", IF(COUNTIF('Intro &amp; Setup'!$AY$23:$AY$38, $B640)&gt;0, "BH", TEXT($B640, "ddd")))</f>
        <v/>
      </c>
      <c r="AB640" s="61" t="str">
        <f t="shared" si="86"/>
        <v/>
      </c>
      <c r="AD640" s="23" t="str">
        <f t="shared" si="87"/>
        <v/>
      </c>
      <c r="AE640" s="23" t="str">
        <f t="shared" si="88"/>
        <v/>
      </c>
      <c r="AG640" s="23" t="str">
        <f t="shared" si="89"/>
        <v/>
      </c>
    </row>
    <row r="641" spans="1:33" x14ac:dyDescent="0.25">
      <c r="A641" s="5"/>
      <c r="B641" s="115"/>
      <c r="C641" s="116"/>
      <c r="D641" s="117"/>
      <c r="E641" s="118"/>
      <c r="F641" s="118"/>
      <c r="G641" s="119"/>
      <c r="H641" s="120"/>
      <c r="I641" s="120"/>
      <c r="J641" s="121"/>
      <c r="K641" s="5"/>
      <c r="L641" s="133" t="str">
        <f t="shared" si="81"/>
        <v/>
      </c>
      <c r="M641" s="5"/>
      <c r="N641" s="23" t="str">
        <f>IF($L641="", "", COUNTIF($L$11:$L$2510, "&gt;"&amp;$L641)+1+COUNTIF($L$11:$L641, $L641)-1)</f>
        <v/>
      </c>
      <c r="O641" s="5"/>
      <c r="R641" s="23" t="str">
        <f t="shared" si="82"/>
        <v/>
      </c>
      <c r="T641" s="20" t="str">
        <f t="shared" si="83"/>
        <v/>
      </c>
      <c r="X641" s="23" t="str">
        <f t="shared" si="84"/>
        <v/>
      </c>
      <c r="Z641" s="59" t="str">
        <f t="shared" si="85"/>
        <v/>
      </c>
      <c r="AA641" s="60" t="str">
        <f>IF($B641="", "", IF(COUNTIF('Intro &amp; Setup'!$AY$23:$AY$38, $B641)&gt;0, "BH", TEXT($B641, "ddd")))</f>
        <v/>
      </c>
      <c r="AB641" s="61" t="str">
        <f t="shared" si="86"/>
        <v/>
      </c>
      <c r="AD641" s="23" t="str">
        <f t="shared" si="87"/>
        <v/>
      </c>
      <c r="AE641" s="23" t="str">
        <f t="shared" si="88"/>
        <v/>
      </c>
      <c r="AG641" s="23" t="str">
        <f t="shared" si="89"/>
        <v/>
      </c>
    </row>
    <row r="642" spans="1:33" x14ac:dyDescent="0.25">
      <c r="A642" s="5"/>
      <c r="B642" s="115"/>
      <c r="C642" s="116"/>
      <c r="D642" s="117"/>
      <c r="E642" s="118"/>
      <c r="F642" s="118"/>
      <c r="G642" s="119"/>
      <c r="H642" s="120"/>
      <c r="I642" s="120"/>
      <c r="J642" s="121"/>
      <c r="K642" s="5"/>
      <c r="L642" s="133" t="str">
        <f t="shared" si="81"/>
        <v/>
      </c>
      <c r="M642" s="5"/>
      <c r="N642" s="23" t="str">
        <f>IF($L642="", "", COUNTIF($L$11:$L$2510, "&gt;"&amp;$L642)+1+COUNTIF($L$11:$L642, $L642)-1)</f>
        <v/>
      </c>
      <c r="O642" s="5"/>
      <c r="R642" s="23" t="str">
        <f t="shared" si="82"/>
        <v/>
      </c>
      <c r="T642" s="20" t="str">
        <f t="shared" si="83"/>
        <v/>
      </c>
      <c r="X642" s="23" t="str">
        <f t="shared" si="84"/>
        <v/>
      </c>
      <c r="Z642" s="59" t="str">
        <f t="shared" si="85"/>
        <v/>
      </c>
      <c r="AA642" s="60" t="str">
        <f>IF($B642="", "", IF(COUNTIF('Intro &amp; Setup'!$AY$23:$AY$38, $B642)&gt;0, "BH", TEXT($B642, "ddd")))</f>
        <v/>
      </c>
      <c r="AB642" s="61" t="str">
        <f t="shared" si="86"/>
        <v/>
      </c>
      <c r="AD642" s="23" t="str">
        <f t="shared" si="87"/>
        <v/>
      </c>
      <c r="AE642" s="23" t="str">
        <f t="shared" si="88"/>
        <v/>
      </c>
      <c r="AG642" s="23" t="str">
        <f t="shared" si="89"/>
        <v/>
      </c>
    </row>
    <row r="643" spans="1:33" x14ac:dyDescent="0.25">
      <c r="A643" s="5"/>
      <c r="B643" s="115"/>
      <c r="C643" s="116"/>
      <c r="D643" s="117"/>
      <c r="E643" s="118"/>
      <c r="F643" s="118"/>
      <c r="G643" s="119"/>
      <c r="H643" s="120"/>
      <c r="I643" s="120"/>
      <c r="J643" s="121"/>
      <c r="K643" s="5"/>
      <c r="L643" s="133" t="str">
        <f t="shared" si="81"/>
        <v/>
      </c>
      <c r="M643" s="5"/>
      <c r="N643" s="23" t="str">
        <f>IF($L643="", "", COUNTIF($L$11:$L$2510, "&gt;"&amp;$L643)+1+COUNTIF($L$11:$L643, $L643)-1)</f>
        <v/>
      </c>
      <c r="O643" s="5"/>
      <c r="R643" s="23" t="str">
        <f t="shared" si="82"/>
        <v/>
      </c>
      <c r="T643" s="20" t="str">
        <f t="shared" si="83"/>
        <v/>
      </c>
      <c r="X643" s="23" t="str">
        <f t="shared" si="84"/>
        <v/>
      </c>
      <c r="Z643" s="59" t="str">
        <f t="shared" si="85"/>
        <v/>
      </c>
      <c r="AA643" s="60" t="str">
        <f>IF($B643="", "", IF(COUNTIF('Intro &amp; Setup'!$AY$23:$AY$38, $B643)&gt;0, "BH", TEXT($B643, "ddd")))</f>
        <v/>
      </c>
      <c r="AB643" s="61" t="str">
        <f t="shared" si="86"/>
        <v/>
      </c>
      <c r="AD643" s="23" t="str">
        <f t="shared" si="87"/>
        <v/>
      </c>
      <c r="AE643" s="23" t="str">
        <f t="shared" si="88"/>
        <v/>
      </c>
      <c r="AG643" s="23" t="str">
        <f t="shared" si="89"/>
        <v/>
      </c>
    </row>
    <row r="644" spans="1:33" x14ac:dyDescent="0.25">
      <c r="A644" s="5"/>
      <c r="B644" s="115"/>
      <c r="C644" s="116"/>
      <c r="D644" s="117"/>
      <c r="E644" s="118"/>
      <c r="F644" s="118"/>
      <c r="G644" s="119"/>
      <c r="H644" s="120"/>
      <c r="I644" s="120"/>
      <c r="J644" s="121"/>
      <c r="K644" s="5"/>
      <c r="L644" s="133" t="str">
        <f t="shared" si="81"/>
        <v/>
      </c>
      <c r="M644" s="5"/>
      <c r="N644" s="23" t="str">
        <f>IF($L644="", "", COUNTIF($L$11:$L$2510, "&gt;"&amp;$L644)+1+COUNTIF($L$11:$L644, $L644)-1)</f>
        <v/>
      </c>
      <c r="O644" s="5"/>
      <c r="R644" s="23" t="str">
        <f t="shared" si="82"/>
        <v/>
      </c>
      <c r="T644" s="20" t="str">
        <f t="shared" si="83"/>
        <v/>
      </c>
      <c r="X644" s="23" t="str">
        <f t="shared" si="84"/>
        <v/>
      </c>
      <c r="Z644" s="59" t="str">
        <f t="shared" si="85"/>
        <v/>
      </c>
      <c r="AA644" s="60" t="str">
        <f>IF($B644="", "", IF(COUNTIF('Intro &amp; Setup'!$AY$23:$AY$38, $B644)&gt;0, "BH", TEXT($B644, "ddd")))</f>
        <v/>
      </c>
      <c r="AB644" s="61" t="str">
        <f t="shared" si="86"/>
        <v/>
      </c>
      <c r="AD644" s="23" t="str">
        <f t="shared" si="87"/>
        <v/>
      </c>
      <c r="AE644" s="23" t="str">
        <f t="shared" si="88"/>
        <v/>
      </c>
      <c r="AG644" s="23" t="str">
        <f t="shared" si="89"/>
        <v/>
      </c>
    </row>
    <row r="645" spans="1:33" x14ac:dyDescent="0.25">
      <c r="A645" s="5"/>
      <c r="B645" s="115"/>
      <c r="C645" s="116"/>
      <c r="D645" s="117"/>
      <c r="E645" s="118"/>
      <c r="F645" s="118"/>
      <c r="G645" s="119"/>
      <c r="H645" s="120"/>
      <c r="I645" s="120"/>
      <c r="J645" s="121"/>
      <c r="K645" s="5"/>
      <c r="L645" s="133" t="str">
        <f t="shared" si="81"/>
        <v/>
      </c>
      <c r="M645" s="5"/>
      <c r="N645" s="23" t="str">
        <f>IF($L645="", "", COUNTIF($L$11:$L$2510, "&gt;"&amp;$L645)+1+COUNTIF($L$11:$L645, $L645)-1)</f>
        <v/>
      </c>
      <c r="O645" s="5"/>
      <c r="R645" s="23" t="str">
        <f t="shared" si="82"/>
        <v/>
      </c>
      <c r="T645" s="20" t="str">
        <f t="shared" si="83"/>
        <v/>
      </c>
      <c r="X645" s="23" t="str">
        <f t="shared" si="84"/>
        <v/>
      </c>
      <c r="Z645" s="59" t="str">
        <f t="shared" si="85"/>
        <v/>
      </c>
      <c r="AA645" s="60" t="str">
        <f>IF($B645="", "", IF(COUNTIF('Intro &amp; Setup'!$AY$23:$AY$38, $B645)&gt;0, "BH", TEXT($B645, "ddd")))</f>
        <v/>
      </c>
      <c r="AB645" s="61" t="str">
        <f t="shared" si="86"/>
        <v/>
      </c>
      <c r="AD645" s="23" t="str">
        <f t="shared" si="87"/>
        <v/>
      </c>
      <c r="AE645" s="23" t="str">
        <f t="shared" si="88"/>
        <v/>
      </c>
      <c r="AG645" s="23" t="str">
        <f t="shared" si="89"/>
        <v/>
      </c>
    </row>
    <row r="646" spans="1:33" x14ac:dyDescent="0.25">
      <c r="A646" s="5"/>
      <c r="B646" s="115"/>
      <c r="C646" s="116"/>
      <c r="D646" s="117"/>
      <c r="E646" s="118"/>
      <c r="F646" s="118"/>
      <c r="G646" s="119"/>
      <c r="H646" s="120"/>
      <c r="I646" s="120"/>
      <c r="J646" s="121"/>
      <c r="K646" s="5"/>
      <c r="L646" s="133" t="str">
        <f t="shared" si="81"/>
        <v/>
      </c>
      <c r="M646" s="5"/>
      <c r="N646" s="23" t="str">
        <f>IF($L646="", "", COUNTIF($L$11:$L$2510, "&gt;"&amp;$L646)+1+COUNTIF($L$11:$L646, $L646)-1)</f>
        <v/>
      </c>
      <c r="O646" s="5"/>
      <c r="R646" s="23" t="str">
        <f t="shared" si="82"/>
        <v/>
      </c>
      <c r="T646" s="20" t="str">
        <f t="shared" si="83"/>
        <v/>
      </c>
      <c r="X646" s="23" t="str">
        <f t="shared" si="84"/>
        <v/>
      </c>
      <c r="Z646" s="59" t="str">
        <f t="shared" si="85"/>
        <v/>
      </c>
      <c r="AA646" s="60" t="str">
        <f>IF($B646="", "", IF(COUNTIF('Intro &amp; Setup'!$AY$23:$AY$38, $B646)&gt;0, "BH", TEXT($B646, "ddd")))</f>
        <v/>
      </c>
      <c r="AB646" s="61" t="str">
        <f t="shared" si="86"/>
        <v/>
      </c>
      <c r="AD646" s="23" t="str">
        <f t="shared" si="87"/>
        <v/>
      </c>
      <c r="AE646" s="23" t="str">
        <f t="shared" si="88"/>
        <v/>
      </c>
      <c r="AG646" s="23" t="str">
        <f t="shared" si="89"/>
        <v/>
      </c>
    </row>
    <row r="647" spans="1:33" x14ac:dyDescent="0.25">
      <c r="A647" s="5"/>
      <c r="B647" s="115"/>
      <c r="C647" s="116"/>
      <c r="D647" s="117"/>
      <c r="E647" s="118"/>
      <c r="F647" s="118"/>
      <c r="G647" s="119"/>
      <c r="H647" s="120"/>
      <c r="I647" s="120"/>
      <c r="J647" s="121"/>
      <c r="K647" s="5"/>
      <c r="L647" s="133" t="str">
        <f t="shared" si="81"/>
        <v/>
      </c>
      <c r="M647" s="5"/>
      <c r="N647" s="23" t="str">
        <f>IF($L647="", "", COUNTIF($L$11:$L$2510, "&gt;"&amp;$L647)+1+COUNTIF($L$11:$L647, $L647)-1)</f>
        <v/>
      </c>
      <c r="O647" s="5"/>
      <c r="R647" s="23" t="str">
        <f t="shared" si="82"/>
        <v/>
      </c>
      <c r="T647" s="20" t="str">
        <f t="shared" si="83"/>
        <v/>
      </c>
      <c r="X647" s="23" t="str">
        <f t="shared" si="84"/>
        <v/>
      </c>
      <c r="Z647" s="59" t="str">
        <f t="shared" si="85"/>
        <v/>
      </c>
      <c r="AA647" s="60" t="str">
        <f>IF($B647="", "", IF(COUNTIF('Intro &amp; Setup'!$AY$23:$AY$38, $B647)&gt;0, "BH", TEXT($B647, "ddd")))</f>
        <v/>
      </c>
      <c r="AB647" s="61" t="str">
        <f t="shared" si="86"/>
        <v/>
      </c>
      <c r="AD647" s="23" t="str">
        <f t="shared" si="87"/>
        <v/>
      </c>
      <c r="AE647" s="23" t="str">
        <f t="shared" si="88"/>
        <v/>
      </c>
      <c r="AG647" s="23" t="str">
        <f t="shared" si="89"/>
        <v/>
      </c>
    </row>
    <row r="648" spans="1:33" x14ac:dyDescent="0.25">
      <c r="A648" s="5"/>
      <c r="B648" s="115"/>
      <c r="C648" s="116"/>
      <c r="D648" s="117"/>
      <c r="E648" s="118"/>
      <c r="F648" s="118"/>
      <c r="G648" s="119"/>
      <c r="H648" s="120"/>
      <c r="I648" s="120"/>
      <c r="J648" s="121"/>
      <c r="K648" s="5"/>
      <c r="L648" s="133" t="str">
        <f t="shared" si="81"/>
        <v/>
      </c>
      <c r="M648" s="5"/>
      <c r="N648" s="23" t="str">
        <f>IF($L648="", "", COUNTIF($L$11:$L$2510, "&gt;"&amp;$L648)+1+COUNTIF($L$11:$L648, $L648)-1)</f>
        <v/>
      </c>
      <c r="O648" s="5"/>
      <c r="R648" s="23" t="str">
        <f t="shared" si="82"/>
        <v/>
      </c>
      <c r="T648" s="20" t="str">
        <f t="shared" si="83"/>
        <v/>
      </c>
      <c r="X648" s="23" t="str">
        <f t="shared" si="84"/>
        <v/>
      </c>
      <c r="Z648" s="59" t="str">
        <f t="shared" si="85"/>
        <v/>
      </c>
      <c r="AA648" s="60" t="str">
        <f>IF($B648="", "", IF(COUNTIF('Intro &amp; Setup'!$AY$23:$AY$38, $B648)&gt;0, "BH", TEXT($B648, "ddd")))</f>
        <v/>
      </c>
      <c r="AB648" s="61" t="str">
        <f t="shared" si="86"/>
        <v/>
      </c>
      <c r="AD648" s="23" t="str">
        <f t="shared" si="87"/>
        <v/>
      </c>
      <c r="AE648" s="23" t="str">
        <f t="shared" si="88"/>
        <v/>
      </c>
      <c r="AG648" s="23" t="str">
        <f t="shared" si="89"/>
        <v/>
      </c>
    </row>
    <row r="649" spans="1:33" x14ac:dyDescent="0.25">
      <c r="A649" s="5"/>
      <c r="B649" s="115"/>
      <c r="C649" s="116"/>
      <c r="D649" s="117"/>
      <c r="E649" s="118"/>
      <c r="F649" s="118"/>
      <c r="G649" s="119"/>
      <c r="H649" s="120"/>
      <c r="I649" s="120"/>
      <c r="J649" s="121"/>
      <c r="K649" s="5"/>
      <c r="L649" s="133" t="str">
        <f t="shared" si="81"/>
        <v/>
      </c>
      <c r="M649" s="5"/>
      <c r="N649" s="23" t="str">
        <f>IF($L649="", "", COUNTIF($L$11:$L$2510, "&gt;"&amp;$L649)+1+COUNTIF($L$11:$L649, $L649)-1)</f>
        <v/>
      </c>
      <c r="O649" s="5"/>
      <c r="R649" s="23" t="str">
        <f t="shared" si="82"/>
        <v/>
      </c>
      <c r="T649" s="20" t="str">
        <f t="shared" si="83"/>
        <v/>
      </c>
      <c r="X649" s="23" t="str">
        <f t="shared" si="84"/>
        <v/>
      </c>
      <c r="Z649" s="59" t="str">
        <f t="shared" si="85"/>
        <v/>
      </c>
      <c r="AA649" s="60" t="str">
        <f>IF($B649="", "", IF(COUNTIF('Intro &amp; Setup'!$AY$23:$AY$38, $B649)&gt;0, "BH", TEXT($B649, "ddd")))</f>
        <v/>
      </c>
      <c r="AB649" s="61" t="str">
        <f t="shared" si="86"/>
        <v/>
      </c>
      <c r="AD649" s="23" t="str">
        <f t="shared" si="87"/>
        <v/>
      </c>
      <c r="AE649" s="23" t="str">
        <f t="shared" si="88"/>
        <v/>
      </c>
      <c r="AG649" s="23" t="str">
        <f t="shared" si="89"/>
        <v/>
      </c>
    </row>
    <row r="650" spans="1:33" x14ac:dyDescent="0.25">
      <c r="A650" s="5"/>
      <c r="B650" s="115"/>
      <c r="C650" s="116"/>
      <c r="D650" s="117"/>
      <c r="E650" s="118"/>
      <c r="F650" s="118"/>
      <c r="G650" s="119"/>
      <c r="H650" s="120"/>
      <c r="I650" s="120"/>
      <c r="J650" s="121"/>
      <c r="K650" s="5"/>
      <c r="L650" s="133" t="str">
        <f t="shared" si="81"/>
        <v/>
      </c>
      <c r="M650" s="5"/>
      <c r="N650" s="23" t="str">
        <f>IF($L650="", "", COUNTIF($L$11:$L$2510, "&gt;"&amp;$L650)+1+COUNTIF($L$11:$L650, $L650)-1)</f>
        <v/>
      </c>
      <c r="O650" s="5"/>
      <c r="R650" s="23" t="str">
        <f t="shared" si="82"/>
        <v/>
      </c>
      <c r="T650" s="20" t="str">
        <f t="shared" si="83"/>
        <v/>
      </c>
      <c r="X650" s="23" t="str">
        <f t="shared" si="84"/>
        <v/>
      </c>
      <c r="Z650" s="59" t="str">
        <f t="shared" si="85"/>
        <v/>
      </c>
      <c r="AA650" s="60" t="str">
        <f>IF($B650="", "", IF(COUNTIF('Intro &amp; Setup'!$AY$23:$AY$38, $B650)&gt;0, "BH", TEXT($B650, "ddd")))</f>
        <v/>
      </c>
      <c r="AB650" s="61" t="str">
        <f t="shared" si="86"/>
        <v/>
      </c>
      <c r="AD650" s="23" t="str">
        <f t="shared" si="87"/>
        <v/>
      </c>
      <c r="AE650" s="23" t="str">
        <f t="shared" si="88"/>
        <v/>
      </c>
      <c r="AG650" s="23" t="str">
        <f t="shared" si="89"/>
        <v/>
      </c>
    </row>
    <row r="651" spans="1:33" x14ac:dyDescent="0.25">
      <c r="A651" s="5"/>
      <c r="B651" s="115"/>
      <c r="C651" s="116"/>
      <c r="D651" s="117"/>
      <c r="E651" s="118"/>
      <c r="F651" s="118"/>
      <c r="G651" s="119"/>
      <c r="H651" s="120"/>
      <c r="I651" s="120"/>
      <c r="J651" s="121"/>
      <c r="K651" s="5"/>
      <c r="L651" s="133" t="str">
        <f t="shared" si="81"/>
        <v/>
      </c>
      <c r="M651" s="5"/>
      <c r="N651" s="23" t="str">
        <f>IF($L651="", "", COUNTIF($L$11:$L$2510, "&gt;"&amp;$L651)+1+COUNTIF($L$11:$L651, $L651)-1)</f>
        <v/>
      </c>
      <c r="O651" s="5"/>
      <c r="R651" s="23" t="str">
        <f t="shared" si="82"/>
        <v/>
      </c>
      <c r="T651" s="20" t="str">
        <f t="shared" si="83"/>
        <v/>
      </c>
      <c r="X651" s="23" t="str">
        <f t="shared" si="84"/>
        <v/>
      </c>
      <c r="Z651" s="59" t="str">
        <f t="shared" si="85"/>
        <v/>
      </c>
      <c r="AA651" s="60" t="str">
        <f>IF($B651="", "", IF(COUNTIF('Intro &amp; Setup'!$AY$23:$AY$38, $B651)&gt;0, "BH", TEXT($B651, "ddd")))</f>
        <v/>
      </c>
      <c r="AB651" s="61" t="str">
        <f t="shared" si="86"/>
        <v/>
      </c>
      <c r="AD651" s="23" t="str">
        <f t="shared" si="87"/>
        <v/>
      </c>
      <c r="AE651" s="23" t="str">
        <f t="shared" si="88"/>
        <v/>
      </c>
      <c r="AG651" s="23" t="str">
        <f t="shared" si="89"/>
        <v/>
      </c>
    </row>
    <row r="652" spans="1:33" x14ac:dyDescent="0.25">
      <c r="A652" s="5"/>
      <c r="B652" s="115"/>
      <c r="C652" s="116"/>
      <c r="D652" s="117"/>
      <c r="E652" s="118"/>
      <c r="F652" s="118"/>
      <c r="G652" s="119"/>
      <c r="H652" s="120"/>
      <c r="I652" s="120"/>
      <c r="J652" s="121"/>
      <c r="K652" s="5"/>
      <c r="L652" s="133" t="str">
        <f t="shared" ref="L652:L715" si="90">IFERROR(($I652+$J652)/$H652, "")</f>
        <v/>
      </c>
      <c r="M652" s="5"/>
      <c r="N652" s="23" t="str">
        <f>IF($L652="", "", COUNTIF($L$11:$L$2510, "&gt;"&amp;$L652)+1+COUNTIF($L$11:$L652, $L652)-1)</f>
        <v/>
      </c>
      <c r="O652" s="5"/>
      <c r="R652" s="23" t="str">
        <f t="shared" ref="R652:R715" si="91">IF($T652="", "", IF(COUNTIF($T$11:$T$2510, $T652)&gt;1, "X", ""))</f>
        <v/>
      </c>
      <c r="T652" s="20" t="str">
        <f t="shared" ref="T652:T715" si="92">IF(AND($B652="", $C652="", $D652=""), "", CONCATENATE(TEXT($B652, "dd mmm yyyy"), " - ", TEXT($C652, "hh:mm"), " - ", $D652))</f>
        <v/>
      </c>
      <c r="X652" s="23" t="str">
        <f t="shared" ref="X652:X715" si="93">IF($E652="", "", IF(COUNTIF($V$11:$V$20, $E652)=0, "X", ""))</f>
        <v/>
      </c>
      <c r="Z652" s="59" t="str">
        <f t="shared" ref="Z652:Z715" si="94">IF($B652="", "", TEXT($B652, "mmm yyyy"))</f>
        <v/>
      </c>
      <c r="AA652" s="60" t="str">
        <f>IF($B652="", "", IF(COUNTIF('Intro &amp; Setup'!$AY$23:$AY$38, $B652)&gt;0, "BH", TEXT($B652, "ddd")))</f>
        <v/>
      </c>
      <c r="AB652" s="61" t="str">
        <f t="shared" ref="AB652:AB715" si="95">IF($C652="", "", REPLACE(TEXT($C652, "hh:mm"), 4, 2, "00"))</f>
        <v/>
      </c>
      <c r="AD652" s="23" t="str">
        <f t="shared" ref="AD652:AD715" si="96">IF(OR($AB652="", $E652=""), "", CONCATENATE($AB652, " - ", $E652))</f>
        <v/>
      </c>
      <c r="AE652" s="23" t="str">
        <f t="shared" ref="AE652:AE715" si="97">IF(OR($AA652="", $E652=""), "", CONCATENATE($AA652, " - ", $E652))</f>
        <v/>
      </c>
      <c r="AG652" s="23" t="str">
        <f t="shared" ref="AG652:AG715" si="98">IF($B652="", "", IF(OR($B652&lt;$Z$2, $B652&gt;$Z$3), "X", ""))</f>
        <v/>
      </c>
    </row>
    <row r="653" spans="1:33" x14ac:dyDescent="0.25">
      <c r="A653" s="5"/>
      <c r="B653" s="115"/>
      <c r="C653" s="116"/>
      <c r="D653" s="117"/>
      <c r="E653" s="118"/>
      <c r="F653" s="118"/>
      <c r="G653" s="119"/>
      <c r="H653" s="120"/>
      <c r="I653" s="120"/>
      <c r="J653" s="121"/>
      <c r="K653" s="5"/>
      <c r="L653" s="133" t="str">
        <f t="shared" si="90"/>
        <v/>
      </c>
      <c r="M653" s="5"/>
      <c r="N653" s="23" t="str">
        <f>IF($L653="", "", COUNTIF($L$11:$L$2510, "&gt;"&amp;$L653)+1+COUNTIF($L$11:$L653, $L653)-1)</f>
        <v/>
      </c>
      <c r="O653" s="5"/>
      <c r="R653" s="23" t="str">
        <f t="shared" si="91"/>
        <v/>
      </c>
      <c r="T653" s="20" t="str">
        <f t="shared" si="92"/>
        <v/>
      </c>
      <c r="X653" s="23" t="str">
        <f t="shared" si="93"/>
        <v/>
      </c>
      <c r="Z653" s="59" t="str">
        <f t="shared" si="94"/>
        <v/>
      </c>
      <c r="AA653" s="60" t="str">
        <f>IF($B653="", "", IF(COUNTIF('Intro &amp; Setup'!$AY$23:$AY$38, $B653)&gt;0, "BH", TEXT($B653, "ddd")))</f>
        <v/>
      </c>
      <c r="AB653" s="61" t="str">
        <f t="shared" si="95"/>
        <v/>
      </c>
      <c r="AD653" s="23" t="str">
        <f t="shared" si="96"/>
        <v/>
      </c>
      <c r="AE653" s="23" t="str">
        <f t="shared" si="97"/>
        <v/>
      </c>
      <c r="AG653" s="23" t="str">
        <f t="shared" si="98"/>
        <v/>
      </c>
    </row>
    <row r="654" spans="1:33" x14ac:dyDescent="0.25">
      <c r="A654" s="5"/>
      <c r="B654" s="115"/>
      <c r="C654" s="116"/>
      <c r="D654" s="117"/>
      <c r="E654" s="118"/>
      <c r="F654" s="118"/>
      <c r="G654" s="119"/>
      <c r="H654" s="120"/>
      <c r="I654" s="120"/>
      <c r="J654" s="121"/>
      <c r="K654" s="5"/>
      <c r="L654" s="133" t="str">
        <f t="shared" si="90"/>
        <v/>
      </c>
      <c r="M654" s="5"/>
      <c r="N654" s="23" t="str">
        <f>IF($L654="", "", COUNTIF($L$11:$L$2510, "&gt;"&amp;$L654)+1+COUNTIF($L$11:$L654, $L654)-1)</f>
        <v/>
      </c>
      <c r="O654" s="5"/>
      <c r="R654" s="23" t="str">
        <f t="shared" si="91"/>
        <v/>
      </c>
      <c r="T654" s="20" t="str">
        <f t="shared" si="92"/>
        <v/>
      </c>
      <c r="X654" s="23" t="str">
        <f t="shared" si="93"/>
        <v/>
      </c>
      <c r="Z654" s="59" t="str">
        <f t="shared" si="94"/>
        <v/>
      </c>
      <c r="AA654" s="60" t="str">
        <f>IF($B654="", "", IF(COUNTIF('Intro &amp; Setup'!$AY$23:$AY$38, $B654)&gt;0, "BH", TEXT($B654, "ddd")))</f>
        <v/>
      </c>
      <c r="AB654" s="61" t="str">
        <f t="shared" si="95"/>
        <v/>
      </c>
      <c r="AD654" s="23" t="str">
        <f t="shared" si="96"/>
        <v/>
      </c>
      <c r="AE654" s="23" t="str">
        <f t="shared" si="97"/>
        <v/>
      </c>
      <c r="AG654" s="23" t="str">
        <f t="shared" si="98"/>
        <v/>
      </c>
    </row>
    <row r="655" spans="1:33" x14ac:dyDescent="0.25">
      <c r="A655" s="5"/>
      <c r="B655" s="115"/>
      <c r="C655" s="116"/>
      <c r="D655" s="117"/>
      <c r="E655" s="118"/>
      <c r="F655" s="118"/>
      <c r="G655" s="119"/>
      <c r="H655" s="120"/>
      <c r="I655" s="120"/>
      <c r="J655" s="121"/>
      <c r="K655" s="5"/>
      <c r="L655" s="133" t="str">
        <f t="shared" si="90"/>
        <v/>
      </c>
      <c r="M655" s="5"/>
      <c r="N655" s="23" t="str">
        <f>IF($L655="", "", COUNTIF($L$11:$L$2510, "&gt;"&amp;$L655)+1+COUNTIF($L$11:$L655, $L655)-1)</f>
        <v/>
      </c>
      <c r="O655" s="5"/>
      <c r="R655" s="23" t="str">
        <f t="shared" si="91"/>
        <v/>
      </c>
      <c r="T655" s="20" t="str">
        <f t="shared" si="92"/>
        <v/>
      </c>
      <c r="X655" s="23" t="str">
        <f t="shared" si="93"/>
        <v/>
      </c>
      <c r="Z655" s="59" t="str">
        <f t="shared" si="94"/>
        <v/>
      </c>
      <c r="AA655" s="60" t="str">
        <f>IF($B655="", "", IF(COUNTIF('Intro &amp; Setup'!$AY$23:$AY$38, $B655)&gt;0, "BH", TEXT($B655, "ddd")))</f>
        <v/>
      </c>
      <c r="AB655" s="61" t="str">
        <f t="shared" si="95"/>
        <v/>
      </c>
      <c r="AD655" s="23" t="str">
        <f t="shared" si="96"/>
        <v/>
      </c>
      <c r="AE655" s="23" t="str">
        <f t="shared" si="97"/>
        <v/>
      </c>
      <c r="AG655" s="23" t="str">
        <f t="shared" si="98"/>
        <v/>
      </c>
    </row>
    <row r="656" spans="1:33" x14ac:dyDescent="0.25">
      <c r="A656" s="5"/>
      <c r="B656" s="115"/>
      <c r="C656" s="116"/>
      <c r="D656" s="117"/>
      <c r="E656" s="118"/>
      <c r="F656" s="118"/>
      <c r="G656" s="119"/>
      <c r="H656" s="120"/>
      <c r="I656" s="120"/>
      <c r="J656" s="121"/>
      <c r="K656" s="5"/>
      <c r="L656" s="133" t="str">
        <f t="shared" si="90"/>
        <v/>
      </c>
      <c r="M656" s="5"/>
      <c r="N656" s="23" t="str">
        <f>IF($L656="", "", COUNTIF($L$11:$L$2510, "&gt;"&amp;$L656)+1+COUNTIF($L$11:$L656, $L656)-1)</f>
        <v/>
      </c>
      <c r="O656" s="5"/>
      <c r="R656" s="23" t="str">
        <f t="shared" si="91"/>
        <v/>
      </c>
      <c r="T656" s="20" t="str">
        <f t="shared" si="92"/>
        <v/>
      </c>
      <c r="X656" s="23" t="str">
        <f t="shared" si="93"/>
        <v/>
      </c>
      <c r="Z656" s="59" t="str">
        <f t="shared" si="94"/>
        <v/>
      </c>
      <c r="AA656" s="60" t="str">
        <f>IF($B656="", "", IF(COUNTIF('Intro &amp; Setup'!$AY$23:$AY$38, $B656)&gt;0, "BH", TEXT($B656, "ddd")))</f>
        <v/>
      </c>
      <c r="AB656" s="61" t="str">
        <f t="shared" si="95"/>
        <v/>
      </c>
      <c r="AD656" s="23" t="str">
        <f t="shared" si="96"/>
        <v/>
      </c>
      <c r="AE656" s="23" t="str">
        <f t="shared" si="97"/>
        <v/>
      </c>
      <c r="AG656" s="23" t="str">
        <f t="shared" si="98"/>
        <v/>
      </c>
    </row>
    <row r="657" spans="1:33" x14ac:dyDescent="0.25">
      <c r="A657" s="5"/>
      <c r="B657" s="115"/>
      <c r="C657" s="116"/>
      <c r="D657" s="117"/>
      <c r="E657" s="118"/>
      <c r="F657" s="118"/>
      <c r="G657" s="119"/>
      <c r="H657" s="120"/>
      <c r="I657" s="120"/>
      <c r="J657" s="121"/>
      <c r="K657" s="5"/>
      <c r="L657" s="133" t="str">
        <f t="shared" si="90"/>
        <v/>
      </c>
      <c r="M657" s="5"/>
      <c r="N657" s="23" t="str">
        <f>IF($L657="", "", COUNTIF($L$11:$L$2510, "&gt;"&amp;$L657)+1+COUNTIF($L$11:$L657, $L657)-1)</f>
        <v/>
      </c>
      <c r="O657" s="5"/>
      <c r="R657" s="23" t="str">
        <f t="shared" si="91"/>
        <v/>
      </c>
      <c r="T657" s="20" t="str">
        <f t="shared" si="92"/>
        <v/>
      </c>
      <c r="X657" s="23" t="str">
        <f t="shared" si="93"/>
        <v/>
      </c>
      <c r="Z657" s="59" t="str">
        <f t="shared" si="94"/>
        <v/>
      </c>
      <c r="AA657" s="60" t="str">
        <f>IF($B657="", "", IF(COUNTIF('Intro &amp; Setup'!$AY$23:$AY$38, $B657)&gt;0, "BH", TEXT($B657, "ddd")))</f>
        <v/>
      </c>
      <c r="AB657" s="61" t="str">
        <f t="shared" si="95"/>
        <v/>
      </c>
      <c r="AD657" s="23" t="str">
        <f t="shared" si="96"/>
        <v/>
      </c>
      <c r="AE657" s="23" t="str">
        <f t="shared" si="97"/>
        <v/>
      </c>
      <c r="AG657" s="23" t="str">
        <f t="shared" si="98"/>
        <v/>
      </c>
    </row>
    <row r="658" spans="1:33" x14ac:dyDescent="0.25">
      <c r="A658" s="5"/>
      <c r="B658" s="115"/>
      <c r="C658" s="116"/>
      <c r="D658" s="117"/>
      <c r="E658" s="118"/>
      <c r="F658" s="118"/>
      <c r="G658" s="119"/>
      <c r="H658" s="120"/>
      <c r="I658" s="120"/>
      <c r="J658" s="121"/>
      <c r="K658" s="5"/>
      <c r="L658" s="133" t="str">
        <f t="shared" si="90"/>
        <v/>
      </c>
      <c r="M658" s="5"/>
      <c r="N658" s="23" t="str">
        <f>IF($L658="", "", COUNTIF($L$11:$L$2510, "&gt;"&amp;$L658)+1+COUNTIF($L$11:$L658, $L658)-1)</f>
        <v/>
      </c>
      <c r="O658" s="5"/>
      <c r="R658" s="23" t="str">
        <f t="shared" si="91"/>
        <v/>
      </c>
      <c r="T658" s="20" t="str">
        <f t="shared" si="92"/>
        <v/>
      </c>
      <c r="X658" s="23" t="str">
        <f t="shared" si="93"/>
        <v/>
      </c>
      <c r="Z658" s="59" t="str">
        <f t="shared" si="94"/>
        <v/>
      </c>
      <c r="AA658" s="60" t="str">
        <f>IF($B658="", "", IF(COUNTIF('Intro &amp; Setup'!$AY$23:$AY$38, $B658)&gt;0, "BH", TEXT($B658, "ddd")))</f>
        <v/>
      </c>
      <c r="AB658" s="61" t="str">
        <f t="shared" si="95"/>
        <v/>
      </c>
      <c r="AD658" s="23" t="str">
        <f t="shared" si="96"/>
        <v/>
      </c>
      <c r="AE658" s="23" t="str">
        <f t="shared" si="97"/>
        <v/>
      </c>
      <c r="AG658" s="23" t="str">
        <f t="shared" si="98"/>
        <v/>
      </c>
    </row>
    <row r="659" spans="1:33" x14ac:dyDescent="0.25">
      <c r="A659" s="5"/>
      <c r="B659" s="115"/>
      <c r="C659" s="116"/>
      <c r="D659" s="117"/>
      <c r="E659" s="118"/>
      <c r="F659" s="118"/>
      <c r="G659" s="119"/>
      <c r="H659" s="120"/>
      <c r="I659" s="120"/>
      <c r="J659" s="121"/>
      <c r="K659" s="5"/>
      <c r="L659" s="133" t="str">
        <f t="shared" si="90"/>
        <v/>
      </c>
      <c r="M659" s="5"/>
      <c r="N659" s="23" t="str">
        <f>IF($L659="", "", COUNTIF($L$11:$L$2510, "&gt;"&amp;$L659)+1+COUNTIF($L$11:$L659, $L659)-1)</f>
        <v/>
      </c>
      <c r="O659" s="5"/>
      <c r="R659" s="23" t="str">
        <f t="shared" si="91"/>
        <v/>
      </c>
      <c r="T659" s="20" t="str">
        <f t="shared" si="92"/>
        <v/>
      </c>
      <c r="X659" s="23" t="str">
        <f t="shared" si="93"/>
        <v/>
      </c>
      <c r="Z659" s="59" t="str">
        <f t="shared" si="94"/>
        <v/>
      </c>
      <c r="AA659" s="60" t="str">
        <f>IF($B659="", "", IF(COUNTIF('Intro &amp; Setup'!$AY$23:$AY$38, $B659)&gt;0, "BH", TEXT($B659, "ddd")))</f>
        <v/>
      </c>
      <c r="AB659" s="61" t="str">
        <f t="shared" si="95"/>
        <v/>
      </c>
      <c r="AD659" s="23" t="str">
        <f t="shared" si="96"/>
        <v/>
      </c>
      <c r="AE659" s="23" t="str">
        <f t="shared" si="97"/>
        <v/>
      </c>
      <c r="AG659" s="23" t="str">
        <f t="shared" si="98"/>
        <v/>
      </c>
    </row>
    <row r="660" spans="1:33" x14ac:dyDescent="0.25">
      <c r="A660" s="5"/>
      <c r="B660" s="115"/>
      <c r="C660" s="116"/>
      <c r="D660" s="117"/>
      <c r="E660" s="118"/>
      <c r="F660" s="118"/>
      <c r="G660" s="119"/>
      <c r="H660" s="120"/>
      <c r="I660" s="120"/>
      <c r="J660" s="121"/>
      <c r="K660" s="5"/>
      <c r="L660" s="133" t="str">
        <f t="shared" si="90"/>
        <v/>
      </c>
      <c r="M660" s="5"/>
      <c r="N660" s="23" t="str">
        <f>IF($L660="", "", COUNTIF($L$11:$L$2510, "&gt;"&amp;$L660)+1+COUNTIF($L$11:$L660, $L660)-1)</f>
        <v/>
      </c>
      <c r="O660" s="5"/>
      <c r="R660" s="23" t="str">
        <f t="shared" si="91"/>
        <v/>
      </c>
      <c r="T660" s="20" t="str">
        <f t="shared" si="92"/>
        <v/>
      </c>
      <c r="X660" s="23" t="str">
        <f t="shared" si="93"/>
        <v/>
      </c>
      <c r="Z660" s="59" t="str">
        <f t="shared" si="94"/>
        <v/>
      </c>
      <c r="AA660" s="60" t="str">
        <f>IF($B660="", "", IF(COUNTIF('Intro &amp; Setup'!$AY$23:$AY$38, $B660)&gt;0, "BH", TEXT($B660, "ddd")))</f>
        <v/>
      </c>
      <c r="AB660" s="61" t="str">
        <f t="shared" si="95"/>
        <v/>
      </c>
      <c r="AD660" s="23" t="str">
        <f t="shared" si="96"/>
        <v/>
      </c>
      <c r="AE660" s="23" t="str">
        <f t="shared" si="97"/>
        <v/>
      </c>
      <c r="AG660" s="23" t="str">
        <f t="shared" si="98"/>
        <v/>
      </c>
    </row>
    <row r="661" spans="1:33" x14ac:dyDescent="0.25">
      <c r="A661" s="5"/>
      <c r="B661" s="115"/>
      <c r="C661" s="116"/>
      <c r="D661" s="117"/>
      <c r="E661" s="118"/>
      <c r="F661" s="118"/>
      <c r="G661" s="119"/>
      <c r="H661" s="120"/>
      <c r="I661" s="120"/>
      <c r="J661" s="121"/>
      <c r="K661" s="5"/>
      <c r="L661" s="133" t="str">
        <f t="shared" si="90"/>
        <v/>
      </c>
      <c r="M661" s="5"/>
      <c r="N661" s="23" t="str">
        <f>IF($L661="", "", COUNTIF($L$11:$L$2510, "&gt;"&amp;$L661)+1+COUNTIF($L$11:$L661, $L661)-1)</f>
        <v/>
      </c>
      <c r="O661" s="5"/>
      <c r="R661" s="23" t="str">
        <f t="shared" si="91"/>
        <v/>
      </c>
      <c r="T661" s="20" t="str">
        <f t="shared" si="92"/>
        <v/>
      </c>
      <c r="X661" s="23" t="str">
        <f t="shared" si="93"/>
        <v/>
      </c>
      <c r="Z661" s="59" t="str">
        <f t="shared" si="94"/>
        <v/>
      </c>
      <c r="AA661" s="60" t="str">
        <f>IF($B661="", "", IF(COUNTIF('Intro &amp; Setup'!$AY$23:$AY$38, $B661)&gt;0, "BH", TEXT($B661, "ddd")))</f>
        <v/>
      </c>
      <c r="AB661" s="61" t="str">
        <f t="shared" si="95"/>
        <v/>
      </c>
      <c r="AD661" s="23" t="str">
        <f t="shared" si="96"/>
        <v/>
      </c>
      <c r="AE661" s="23" t="str">
        <f t="shared" si="97"/>
        <v/>
      </c>
      <c r="AG661" s="23" t="str">
        <f t="shared" si="98"/>
        <v/>
      </c>
    </row>
    <row r="662" spans="1:33" x14ac:dyDescent="0.25">
      <c r="A662" s="5"/>
      <c r="B662" s="115"/>
      <c r="C662" s="116"/>
      <c r="D662" s="117"/>
      <c r="E662" s="118"/>
      <c r="F662" s="118"/>
      <c r="G662" s="119"/>
      <c r="H662" s="120"/>
      <c r="I662" s="120"/>
      <c r="J662" s="121"/>
      <c r="K662" s="5"/>
      <c r="L662" s="133" t="str">
        <f t="shared" si="90"/>
        <v/>
      </c>
      <c r="M662" s="5"/>
      <c r="N662" s="23" t="str">
        <f>IF($L662="", "", COUNTIF($L$11:$L$2510, "&gt;"&amp;$L662)+1+COUNTIF($L$11:$L662, $L662)-1)</f>
        <v/>
      </c>
      <c r="O662" s="5"/>
      <c r="R662" s="23" t="str">
        <f t="shared" si="91"/>
        <v/>
      </c>
      <c r="T662" s="20" t="str">
        <f t="shared" si="92"/>
        <v/>
      </c>
      <c r="X662" s="23" t="str">
        <f t="shared" si="93"/>
        <v/>
      </c>
      <c r="Z662" s="59" t="str">
        <f t="shared" si="94"/>
        <v/>
      </c>
      <c r="AA662" s="60" t="str">
        <f>IF($B662="", "", IF(COUNTIF('Intro &amp; Setup'!$AY$23:$AY$38, $B662)&gt;0, "BH", TEXT($B662, "ddd")))</f>
        <v/>
      </c>
      <c r="AB662" s="61" t="str">
        <f t="shared" si="95"/>
        <v/>
      </c>
      <c r="AD662" s="23" t="str">
        <f t="shared" si="96"/>
        <v/>
      </c>
      <c r="AE662" s="23" t="str">
        <f t="shared" si="97"/>
        <v/>
      </c>
      <c r="AG662" s="23" t="str">
        <f t="shared" si="98"/>
        <v/>
      </c>
    </row>
    <row r="663" spans="1:33" x14ac:dyDescent="0.25">
      <c r="A663" s="5"/>
      <c r="B663" s="115"/>
      <c r="C663" s="116"/>
      <c r="D663" s="117"/>
      <c r="E663" s="118"/>
      <c r="F663" s="118"/>
      <c r="G663" s="119"/>
      <c r="H663" s="120"/>
      <c r="I663" s="120"/>
      <c r="J663" s="121"/>
      <c r="K663" s="5"/>
      <c r="L663" s="133" t="str">
        <f t="shared" si="90"/>
        <v/>
      </c>
      <c r="M663" s="5"/>
      <c r="N663" s="23" t="str">
        <f>IF($L663="", "", COUNTIF($L$11:$L$2510, "&gt;"&amp;$L663)+1+COUNTIF($L$11:$L663, $L663)-1)</f>
        <v/>
      </c>
      <c r="O663" s="5"/>
      <c r="R663" s="23" t="str">
        <f t="shared" si="91"/>
        <v/>
      </c>
      <c r="T663" s="20" t="str">
        <f t="shared" si="92"/>
        <v/>
      </c>
      <c r="X663" s="23" t="str">
        <f t="shared" si="93"/>
        <v/>
      </c>
      <c r="Z663" s="59" t="str">
        <f t="shared" si="94"/>
        <v/>
      </c>
      <c r="AA663" s="60" t="str">
        <f>IF($B663="", "", IF(COUNTIF('Intro &amp; Setup'!$AY$23:$AY$38, $B663)&gt;0, "BH", TEXT($B663, "ddd")))</f>
        <v/>
      </c>
      <c r="AB663" s="61" t="str">
        <f t="shared" si="95"/>
        <v/>
      </c>
      <c r="AD663" s="23" t="str">
        <f t="shared" si="96"/>
        <v/>
      </c>
      <c r="AE663" s="23" t="str">
        <f t="shared" si="97"/>
        <v/>
      </c>
      <c r="AG663" s="23" t="str">
        <f t="shared" si="98"/>
        <v/>
      </c>
    </row>
    <row r="664" spans="1:33" x14ac:dyDescent="0.25">
      <c r="A664" s="5"/>
      <c r="B664" s="115"/>
      <c r="C664" s="116"/>
      <c r="D664" s="117"/>
      <c r="E664" s="118"/>
      <c r="F664" s="118"/>
      <c r="G664" s="119"/>
      <c r="H664" s="120"/>
      <c r="I664" s="120"/>
      <c r="J664" s="121"/>
      <c r="K664" s="5"/>
      <c r="L664" s="133" t="str">
        <f t="shared" si="90"/>
        <v/>
      </c>
      <c r="M664" s="5"/>
      <c r="N664" s="23" t="str">
        <f>IF($L664="", "", COUNTIF($L$11:$L$2510, "&gt;"&amp;$L664)+1+COUNTIF($L$11:$L664, $L664)-1)</f>
        <v/>
      </c>
      <c r="O664" s="5"/>
      <c r="R664" s="23" t="str">
        <f t="shared" si="91"/>
        <v/>
      </c>
      <c r="T664" s="20" t="str">
        <f t="shared" si="92"/>
        <v/>
      </c>
      <c r="X664" s="23" t="str">
        <f t="shared" si="93"/>
        <v/>
      </c>
      <c r="Z664" s="59" t="str">
        <f t="shared" si="94"/>
        <v/>
      </c>
      <c r="AA664" s="60" t="str">
        <f>IF($B664="", "", IF(COUNTIF('Intro &amp; Setup'!$AY$23:$AY$38, $B664)&gt;0, "BH", TEXT($B664, "ddd")))</f>
        <v/>
      </c>
      <c r="AB664" s="61" t="str">
        <f t="shared" si="95"/>
        <v/>
      </c>
      <c r="AD664" s="23" t="str">
        <f t="shared" si="96"/>
        <v/>
      </c>
      <c r="AE664" s="23" t="str">
        <f t="shared" si="97"/>
        <v/>
      </c>
      <c r="AG664" s="23" t="str">
        <f t="shared" si="98"/>
        <v/>
      </c>
    </row>
    <row r="665" spans="1:33" x14ac:dyDescent="0.25">
      <c r="A665" s="5"/>
      <c r="B665" s="115"/>
      <c r="C665" s="116"/>
      <c r="D665" s="117"/>
      <c r="E665" s="118"/>
      <c r="F665" s="118"/>
      <c r="G665" s="119"/>
      <c r="H665" s="120"/>
      <c r="I665" s="120"/>
      <c r="J665" s="121"/>
      <c r="K665" s="5"/>
      <c r="L665" s="133" t="str">
        <f t="shared" si="90"/>
        <v/>
      </c>
      <c r="M665" s="5"/>
      <c r="N665" s="23" t="str">
        <f>IF($L665="", "", COUNTIF($L$11:$L$2510, "&gt;"&amp;$L665)+1+COUNTIF($L$11:$L665, $L665)-1)</f>
        <v/>
      </c>
      <c r="O665" s="5"/>
      <c r="R665" s="23" t="str">
        <f t="shared" si="91"/>
        <v/>
      </c>
      <c r="T665" s="20" t="str">
        <f t="shared" si="92"/>
        <v/>
      </c>
      <c r="X665" s="23" t="str">
        <f t="shared" si="93"/>
        <v/>
      </c>
      <c r="Z665" s="59" t="str">
        <f t="shared" si="94"/>
        <v/>
      </c>
      <c r="AA665" s="60" t="str">
        <f>IF($B665="", "", IF(COUNTIF('Intro &amp; Setup'!$AY$23:$AY$38, $B665)&gt;0, "BH", TEXT($B665, "ddd")))</f>
        <v/>
      </c>
      <c r="AB665" s="61" t="str">
        <f t="shared" si="95"/>
        <v/>
      </c>
      <c r="AD665" s="23" t="str">
        <f t="shared" si="96"/>
        <v/>
      </c>
      <c r="AE665" s="23" t="str">
        <f t="shared" si="97"/>
        <v/>
      </c>
      <c r="AG665" s="23" t="str">
        <f t="shared" si="98"/>
        <v/>
      </c>
    </row>
    <row r="666" spans="1:33" x14ac:dyDescent="0.25">
      <c r="A666" s="5"/>
      <c r="B666" s="115"/>
      <c r="C666" s="116"/>
      <c r="D666" s="117"/>
      <c r="E666" s="118"/>
      <c r="F666" s="118"/>
      <c r="G666" s="119"/>
      <c r="H666" s="120"/>
      <c r="I666" s="120"/>
      <c r="J666" s="121"/>
      <c r="K666" s="5"/>
      <c r="L666" s="133" t="str">
        <f t="shared" si="90"/>
        <v/>
      </c>
      <c r="M666" s="5"/>
      <c r="N666" s="23" t="str">
        <f>IF($L666="", "", COUNTIF($L$11:$L$2510, "&gt;"&amp;$L666)+1+COUNTIF($L$11:$L666, $L666)-1)</f>
        <v/>
      </c>
      <c r="O666" s="5"/>
      <c r="R666" s="23" t="str">
        <f t="shared" si="91"/>
        <v/>
      </c>
      <c r="T666" s="20" t="str">
        <f t="shared" si="92"/>
        <v/>
      </c>
      <c r="X666" s="23" t="str">
        <f t="shared" si="93"/>
        <v/>
      </c>
      <c r="Z666" s="59" t="str">
        <f t="shared" si="94"/>
        <v/>
      </c>
      <c r="AA666" s="60" t="str">
        <f>IF($B666="", "", IF(COUNTIF('Intro &amp; Setup'!$AY$23:$AY$38, $B666)&gt;0, "BH", TEXT($B666, "ddd")))</f>
        <v/>
      </c>
      <c r="AB666" s="61" t="str">
        <f t="shared" si="95"/>
        <v/>
      </c>
      <c r="AD666" s="23" t="str">
        <f t="shared" si="96"/>
        <v/>
      </c>
      <c r="AE666" s="23" t="str">
        <f t="shared" si="97"/>
        <v/>
      </c>
      <c r="AG666" s="23" t="str">
        <f t="shared" si="98"/>
        <v/>
      </c>
    </row>
    <row r="667" spans="1:33" x14ac:dyDescent="0.25">
      <c r="A667" s="5"/>
      <c r="B667" s="115"/>
      <c r="C667" s="116"/>
      <c r="D667" s="117"/>
      <c r="E667" s="118"/>
      <c r="F667" s="118"/>
      <c r="G667" s="119"/>
      <c r="H667" s="120"/>
      <c r="I667" s="120"/>
      <c r="J667" s="121"/>
      <c r="K667" s="5"/>
      <c r="L667" s="133" t="str">
        <f t="shared" si="90"/>
        <v/>
      </c>
      <c r="M667" s="5"/>
      <c r="N667" s="23" t="str">
        <f>IF($L667="", "", COUNTIF($L$11:$L$2510, "&gt;"&amp;$L667)+1+COUNTIF($L$11:$L667, $L667)-1)</f>
        <v/>
      </c>
      <c r="O667" s="5"/>
      <c r="R667" s="23" t="str">
        <f t="shared" si="91"/>
        <v/>
      </c>
      <c r="T667" s="20" t="str">
        <f t="shared" si="92"/>
        <v/>
      </c>
      <c r="X667" s="23" t="str">
        <f t="shared" si="93"/>
        <v/>
      </c>
      <c r="Z667" s="59" t="str">
        <f t="shared" si="94"/>
        <v/>
      </c>
      <c r="AA667" s="60" t="str">
        <f>IF($B667="", "", IF(COUNTIF('Intro &amp; Setup'!$AY$23:$AY$38, $B667)&gt;0, "BH", TEXT($B667, "ddd")))</f>
        <v/>
      </c>
      <c r="AB667" s="61" t="str">
        <f t="shared" si="95"/>
        <v/>
      </c>
      <c r="AD667" s="23" t="str">
        <f t="shared" si="96"/>
        <v/>
      </c>
      <c r="AE667" s="23" t="str">
        <f t="shared" si="97"/>
        <v/>
      </c>
      <c r="AG667" s="23" t="str">
        <f t="shared" si="98"/>
        <v/>
      </c>
    </row>
    <row r="668" spans="1:33" x14ac:dyDescent="0.25">
      <c r="A668" s="5"/>
      <c r="B668" s="115"/>
      <c r="C668" s="116"/>
      <c r="D668" s="117"/>
      <c r="E668" s="118"/>
      <c r="F668" s="118"/>
      <c r="G668" s="119"/>
      <c r="H668" s="120"/>
      <c r="I668" s="120"/>
      <c r="J668" s="121"/>
      <c r="K668" s="5"/>
      <c r="L668" s="133" t="str">
        <f t="shared" si="90"/>
        <v/>
      </c>
      <c r="M668" s="5"/>
      <c r="N668" s="23" t="str">
        <f>IF($L668="", "", COUNTIF($L$11:$L$2510, "&gt;"&amp;$L668)+1+COUNTIF($L$11:$L668, $L668)-1)</f>
        <v/>
      </c>
      <c r="O668" s="5"/>
      <c r="R668" s="23" t="str">
        <f t="shared" si="91"/>
        <v/>
      </c>
      <c r="T668" s="20" t="str">
        <f t="shared" si="92"/>
        <v/>
      </c>
      <c r="X668" s="23" t="str">
        <f t="shared" si="93"/>
        <v/>
      </c>
      <c r="Z668" s="59" t="str">
        <f t="shared" si="94"/>
        <v/>
      </c>
      <c r="AA668" s="60" t="str">
        <f>IF($B668="", "", IF(COUNTIF('Intro &amp; Setup'!$AY$23:$AY$38, $B668)&gt;0, "BH", TEXT($B668, "ddd")))</f>
        <v/>
      </c>
      <c r="AB668" s="61" t="str">
        <f t="shared" si="95"/>
        <v/>
      </c>
      <c r="AD668" s="23" t="str">
        <f t="shared" si="96"/>
        <v/>
      </c>
      <c r="AE668" s="23" t="str">
        <f t="shared" si="97"/>
        <v/>
      </c>
      <c r="AG668" s="23" t="str">
        <f t="shared" si="98"/>
        <v/>
      </c>
    </row>
    <row r="669" spans="1:33" x14ac:dyDescent="0.25">
      <c r="A669" s="5"/>
      <c r="B669" s="115"/>
      <c r="C669" s="116"/>
      <c r="D669" s="117"/>
      <c r="E669" s="118"/>
      <c r="F669" s="118"/>
      <c r="G669" s="119"/>
      <c r="H669" s="120"/>
      <c r="I669" s="120"/>
      <c r="J669" s="121"/>
      <c r="K669" s="5"/>
      <c r="L669" s="133" t="str">
        <f t="shared" si="90"/>
        <v/>
      </c>
      <c r="M669" s="5"/>
      <c r="N669" s="23" t="str">
        <f>IF($L669="", "", COUNTIF($L$11:$L$2510, "&gt;"&amp;$L669)+1+COUNTIF($L$11:$L669, $L669)-1)</f>
        <v/>
      </c>
      <c r="O669" s="5"/>
      <c r="R669" s="23" t="str">
        <f t="shared" si="91"/>
        <v/>
      </c>
      <c r="T669" s="20" t="str">
        <f t="shared" si="92"/>
        <v/>
      </c>
      <c r="X669" s="23" t="str">
        <f t="shared" si="93"/>
        <v/>
      </c>
      <c r="Z669" s="59" t="str">
        <f t="shared" si="94"/>
        <v/>
      </c>
      <c r="AA669" s="60" t="str">
        <f>IF($B669="", "", IF(COUNTIF('Intro &amp; Setup'!$AY$23:$AY$38, $B669)&gt;0, "BH", TEXT($B669, "ddd")))</f>
        <v/>
      </c>
      <c r="AB669" s="61" t="str">
        <f t="shared" si="95"/>
        <v/>
      </c>
      <c r="AD669" s="23" t="str">
        <f t="shared" si="96"/>
        <v/>
      </c>
      <c r="AE669" s="23" t="str">
        <f t="shared" si="97"/>
        <v/>
      </c>
      <c r="AG669" s="23" t="str">
        <f t="shared" si="98"/>
        <v/>
      </c>
    </row>
    <row r="670" spans="1:33" x14ac:dyDescent="0.25">
      <c r="A670" s="5"/>
      <c r="B670" s="115"/>
      <c r="C670" s="116"/>
      <c r="D670" s="117"/>
      <c r="E670" s="118"/>
      <c r="F670" s="118"/>
      <c r="G670" s="119"/>
      <c r="H670" s="120"/>
      <c r="I670" s="120"/>
      <c r="J670" s="121"/>
      <c r="K670" s="5"/>
      <c r="L670" s="133" t="str">
        <f t="shared" si="90"/>
        <v/>
      </c>
      <c r="M670" s="5"/>
      <c r="N670" s="23" t="str">
        <f>IF($L670="", "", COUNTIF($L$11:$L$2510, "&gt;"&amp;$L670)+1+COUNTIF($L$11:$L670, $L670)-1)</f>
        <v/>
      </c>
      <c r="O670" s="5"/>
      <c r="R670" s="23" t="str">
        <f t="shared" si="91"/>
        <v/>
      </c>
      <c r="T670" s="20" t="str">
        <f t="shared" si="92"/>
        <v/>
      </c>
      <c r="X670" s="23" t="str">
        <f t="shared" si="93"/>
        <v/>
      </c>
      <c r="Z670" s="59" t="str">
        <f t="shared" si="94"/>
        <v/>
      </c>
      <c r="AA670" s="60" t="str">
        <f>IF($B670="", "", IF(COUNTIF('Intro &amp; Setup'!$AY$23:$AY$38, $B670)&gt;0, "BH", TEXT($B670, "ddd")))</f>
        <v/>
      </c>
      <c r="AB670" s="61" t="str">
        <f t="shared" si="95"/>
        <v/>
      </c>
      <c r="AD670" s="23" t="str">
        <f t="shared" si="96"/>
        <v/>
      </c>
      <c r="AE670" s="23" t="str">
        <f t="shared" si="97"/>
        <v/>
      </c>
      <c r="AG670" s="23" t="str">
        <f t="shared" si="98"/>
        <v/>
      </c>
    </row>
    <row r="671" spans="1:33" x14ac:dyDescent="0.25">
      <c r="A671" s="5"/>
      <c r="B671" s="115"/>
      <c r="C671" s="116"/>
      <c r="D671" s="117"/>
      <c r="E671" s="118"/>
      <c r="F671" s="118"/>
      <c r="G671" s="119"/>
      <c r="H671" s="120"/>
      <c r="I671" s="120"/>
      <c r="J671" s="121"/>
      <c r="K671" s="5"/>
      <c r="L671" s="133" t="str">
        <f t="shared" si="90"/>
        <v/>
      </c>
      <c r="M671" s="5"/>
      <c r="N671" s="23" t="str">
        <f>IF($L671="", "", COUNTIF($L$11:$L$2510, "&gt;"&amp;$L671)+1+COUNTIF($L$11:$L671, $L671)-1)</f>
        <v/>
      </c>
      <c r="O671" s="5"/>
      <c r="R671" s="23" t="str">
        <f t="shared" si="91"/>
        <v/>
      </c>
      <c r="T671" s="20" t="str">
        <f t="shared" si="92"/>
        <v/>
      </c>
      <c r="X671" s="23" t="str">
        <f t="shared" si="93"/>
        <v/>
      </c>
      <c r="Z671" s="59" t="str">
        <f t="shared" si="94"/>
        <v/>
      </c>
      <c r="AA671" s="60" t="str">
        <f>IF($B671="", "", IF(COUNTIF('Intro &amp; Setup'!$AY$23:$AY$38, $B671)&gt;0, "BH", TEXT($B671, "ddd")))</f>
        <v/>
      </c>
      <c r="AB671" s="61" t="str">
        <f t="shared" si="95"/>
        <v/>
      </c>
      <c r="AD671" s="23" t="str">
        <f t="shared" si="96"/>
        <v/>
      </c>
      <c r="AE671" s="23" t="str">
        <f t="shared" si="97"/>
        <v/>
      </c>
      <c r="AG671" s="23" t="str">
        <f t="shared" si="98"/>
        <v/>
      </c>
    </row>
    <row r="672" spans="1:33" x14ac:dyDescent="0.25">
      <c r="A672" s="5"/>
      <c r="B672" s="115"/>
      <c r="C672" s="116"/>
      <c r="D672" s="117"/>
      <c r="E672" s="118"/>
      <c r="F672" s="118"/>
      <c r="G672" s="119"/>
      <c r="H672" s="120"/>
      <c r="I672" s="120"/>
      <c r="J672" s="121"/>
      <c r="K672" s="5"/>
      <c r="L672" s="133" t="str">
        <f t="shared" si="90"/>
        <v/>
      </c>
      <c r="M672" s="5"/>
      <c r="N672" s="23" t="str">
        <f>IF($L672="", "", COUNTIF($L$11:$L$2510, "&gt;"&amp;$L672)+1+COUNTIF($L$11:$L672, $L672)-1)</f>
        <v/>
      </c>
      <c r="O672" s="5"/>
      <c r="R672" s="23" t="str">
        <f t="shared" si="91"/>
        <v/>
      </c>
      <c r="T672" s="20" t="str">
        <f t="shared" si="92"/>
        <v/>
      </c>
      <c r="X672" s="23" t="str">
        <f t="shared" si="93"/>
        <v/>
      </c>
      <c r="Z672" s="59" t="str">
        <f t="shared" si="94"/>
        <v/>
      </c>
      <c r="AA672" s="60" t="str">
        <f>IF($B672="", "", IF(COUNTIF('Intro &amp; Setup'!$AY$23:$AY$38, $B672)&gt;0, "BH", TEXT($B672, "ddd")))</f>
        <v/>
      </c>
      <c r="AB672" s="61" t="str">
        <f t="shared" si="95"/>
        <v/>
      </c>
      <c r="AD672" s="23" t="str">
        <f t="shared" si="96"/>
        <v/>
      </c>
      <c r="AE672" s="23" t="str">
        <f t="shared" si="97"/>
        <v/>
      </c>
      <c r="AG672" s="23" t="str">
        <f t="shared" si="98"/>
        <v/>
      </c>
    </row>
    <row r="673" spans="1:33" x14ac:dyDescent="0.25">
      <c r="A673" s="5"/>
      <c r="B673" s="115"/>
      <c r="C673" s="116"/>
      <c r="D673" s="117"/>
      <c r="E673" s="118"/>
      <c r="F673" s="118"/>
      <c r="G673" s="119"/>
      <c r="H673" s="120"/>
      <c r="I673" s="120"/>
      <c r="J673" s="121"/>
      <c r="K673" s="5"/>
      <c r="L673" s="133" t="str">
        <f t="shared" si="90"/>
        <v/>
      </c>
      <c r="M673" s="5"/>
      <c r="N673" s="23" t="str">
        <f>IF($L673="", "", COUNTIF($L$11:$L$2510, "&gt;"&amp;$L673)+1+COUNTIF($L$11:$L673, $L673)-1)</f>
        <v/>
      </c>
      <c r="O673" s="5"/>
      <c r="R673" s="23" t="str">
        <f t="shared" si="91"/>
        <v/>
      </c>
      <c r="T673" s="20" t="str">
        <f t="shared" si="92"/>
        <v/>
      </c>
      <c r="X673" s="23" t="str">
        <f t="shared" si="93"/>
        <v/>
      </c>
      <c r="Z673" s="59" t="str">
        <f t="shared" si="94"/>
        <v/>
      </c>
      <c r="AA673" s="60" t="str">
        <f>IF($B673="", "", IF(COUNTIF('Intro &amp; Setup'!$AY$23:$AY$38, $B673)&gt;0, "BH", TEXT($B673, "ddd")))</f>
        <v/>
      </c>
      <c r="AB673" s="61" t="str">
        <f t="shared" si="95"/>
        <v/>
      </c>
      <c r="AD673" s="23" t="str">
        <f t="shared" si="96"/>
        <v/>
      </c>
      <c r="AE673" s="23" t="str">
        <f t="shared" si="97"/>
        <v/>
      </c>
      <c r="AG673" s="23" t="str">
        <f t="shared" si="98"/>
        <v/>
      </c>
    </row>
    <row r="674" spans="1:33" x14ac:dyDescent="0.25">
      <c r="A674" s="5"/>
      <c r="B674" s="115"/>
      <c r="C674" s="116"/>
      <c r="D674" s="117"/>
      <c r="E674" s="118"/>
      <c r="F674" s="118"/>
      <c r="G674" s="119"/>
      <c r="H674" s="120"/>
      <c r="I674" s="120"/>
      <c r="J674" s="121"/>
      <c r="K674" s="5"/>
      <c r="L674" s="133" t="str">
        <f t="shared" si="90"/>
        <v/>
      </c>
      <c r="M674" s="5"/>
      <c r="N674" s="23" t="str">
        <f>IF($L674="", "", COUNTIF($L$11:$L$2510, "&gt;"&amp;$L674)+1+COUNTIF($L$11:$L674, $L674)-1)</f>
        <v/>
      </c>
      <c r="O674" s="5"/>
      <c r="R674" s="23" t="str">
        <f t="shared" si="91"/>
        <v/>
      </c>
      <c r="T674" s="20" t="str">
        <f t="shared" si="92"/>
        <v/>
      </c>
      <c r="X674" s="23" t="str">
        <f t="shared" si="93"/>
        <v/>
      </c>
      <c r="Z674" s="59" t="str">
        <f t="shared" si="94"/>
        <v/>
      </c>
      <c r="AA674" s="60" t="str">
        <f>IF($B674="", "", IF(COUNTIF('Intro &amp; Setup'!$AY$23:$AY$38, $B674)&gt;0, "BH", TEXT($B674, "ddd")))</f>
        <v/>
      </c>
      <c r="AB674" s="61" t="str">
        <f t="shared" si="95"/>
        <v/>
      </c>
      <c r="AD674" s="23" t="str">
        <f t="shared" si="96"/>
        <v/>
      </c>
      <c r="AE674" s="23" t="str">
        <f t="shared" si="97"/>
        <v/>
      </c>
      <c r="AG674" s="23" t="str">
        <f t="shared" si="98"/>
        <v/>
      </c>
    </row>
    <row r="675" spans="1:33" x14ac:dyDescent="0.25">
      <c r="A675" s="5"/>
      <c r="B675" s="115"/>
      <c r="C675" s="116"/>
      <c r="D675" s="117"/>
      <c r="E675" s="118"/>
      <c r="F675" s="118"/>
      <c r="G675" s="119"/>
      <c r="H675" s="120"/>
      <c r="I675" s="120"/>
      <c r="J675" s="121"/>
      <c r="K675" s="5"/>
      <c r="L675" s="133" t="str">
        <f t="shared" si="90"/>
        <v/>
      </c>
      <c r="M675" s="5"/>
      <c r="N675" s="23" t="str">
        <f>IF($L675="", "", COUNTIF($L$11:$L$2510, "&gt;"&amp;$L675)+1+COUNTIF($L$11:$L675, $L675)-1)</f>
        <v/>
      </c>
      <c r="O675" s="5"/>
      <c r="R675" s="23" t="str">
        <f t="shared" si="91"/>
        <v/>
      </c>
      <c r="T675" s="20" t="str">
        <f t="shared" si="92"/>
        <v/>
      </c>
      <c r="X675" s="23" t="str">
        <f t="shared" si="93"/>
        <v/>
      </c>
      <c r="Z675" s="59" t="str">
        <f t="shared" si="94"/>
        <v/>
      </c>
      <c r="AA675" s="60" t="str">
        <f>IF($B675="", "", IF(COUNTIF('Intro &amp; Setup'!$AY$23:$AY$38, $B675)&gt;0, "BH", TEXT($B675, "ddd")))</f>
        <v/>
      </c>
      <c r="AB675" s="61" t="str">
        <f t="shared" si="95"/>
        <v/>
      </c>
      <c r="AD675" s="23" t="str">
        <f t="shared" si="96"/>
        <v/>
      </c>
      <c r="AE675" s="23" t="str">
        <f t="shared" si="97"/>
        <v/>
      </c>
      <c r="AG675" s="23" t="str">
        <f t="shared" si="98"/>
        <v/>
      </c>
    </row>
    <row r="676" spans="1:33" x14ac:dyDescent="0.25">
      <c r="A676" s="5"/>
      <c r="B676" s="115"/>
      <c r="C676" s="116"/>
      <c r="D676" s="117"/>
      <c r="E676" s="118"/>
      <c r="F676" s="118"/>
      <c r="G676" s="119"/>
      <c r="H676" s="120"/>
      <c r="I676" s="120"/>
      <c r="J676" s="121"/>
      <c r="K676" s="5"/>
      <c r="L676" s="133" t="str">
        <f t="shared" si="90"/>
        <v/>
      </c>
      <c r="M676" s="5"/>
      <c r="N676" s="23" t="str">
        <f>IF($L676="", "", COUNTIF($L$11:$L$2510, "&gt;"&amp;$L676)+1+COUNTIF($L$11:$L676, $L676)-1)</f>
        <v/>
      </c>
      <c r="O676" s="5"/>
      <c r="R676" s="23" t="str">
        <f t="shared" si="91"/>
        <v/>
      </c>
      <c r="T676" s="20" t="str">
        <f t="shared" si="92"/>
        <v/>
      </c>
      <c r="X676" s="23" t="str">
        <f t="shared" si="93"/>
        <v/>
      </c>
      <c r="Z676" s="59" t="str">
        <f t="shared" si="94"/>
        <v/>
      </c>
      <c r="AA676" s="60" t="str">
        <f>IF($B676="", "", IF(COUNTIF('Intro &amp; Setup'!$AY$23:$AY$38, $B676)&gt;0, "BH", TEXT($B676, "ddd")))</f>
        <v/>
      </c>
      <c r="AB676" s="61" t="str">
        <f t="shared" si="95"/>
        <v/>
      </c>
      <c r="AD676" s="23" t="str">
        <f t="shared" si="96"/>
        <v/>
      </c>
      <c r="AE676" s="23" t="str">
        <f t="shared" si="97"/>
        <v/>
      </c>
      <c r="AG676" s="23" t="str">
        <f t="shared" si="98"/>
        <v/>
      </c>
    </row>
    <row r="677" spans="1:33" x14ac:dyDescent="0.25">
      <c r="A677" s="5"/>
      <c r="B677" s="115"/>
      <c r="C677" s="116"/>
      <c r="D677" s="117"/>
      <c r="E677" s="118"/>
      <c r="F677" s="118"/>
      <c r="G677" s="119"/>
      <c r="H677" s="120"/>
      <c r="I677" s="120"/>
      <c r="J677" s="121"/>
      <c r="K677" s="5"/>
      <c r="L677" s="133" t="str">
        <f t="shared" si="90"/>
        <v/>
      </c>
      <c r="M677" s="5"/>
      <c r="N677" s="23" t="str">
        <f>IF($L677="", "", COUNTIF($L$11:$L$2510, "&gt;"&amp;$L677)+1+COUNTIF($L$11:$L677, $L677)-1)</f>
        <v/>
      </c>
      <c r="O677" s="5"/>
      <c r="R677" s="23" t="str">
        <f t="shared" si="91"/>
        <v/>
      </c>
      <c r="T677" s="20" t="str">
        <f t="shared" si="92"/>
        <v/>
      </c>
      <c r="X677" s="23" t="str">
        <f t="shared" si="93"/>
        <v/>
      </c>
      <c r="Z677" s="59" t="str">
        <f t="shared" si="94"/>
        <v/>
      </c>
      <c r="AA677" s="60" t="str">
        <f>IF($B677="", "", IF(COUNTIF('Intro &amp; Setup'!$AY$23:$AY$38, $B677)&gt;0, "BH", TEXT($B677, "ddd")))</f>
        <v/>
      </c>
      <c r="AB677" s="61" t="str">
        <f t="shared" si="95"/>
        <v/>
      </c>
      <c r="AD677" s="23" t="str">
        <f t="shared" si="96"/>
        <v/>
      </c>
      <c r="AE677" s="23" t="str">
        <f t="shared" si="97"/>
        <v/>
      </c>
      <c r="AG677" s="23" t="str">
        <f t="shared" si="98"/>
        <v/>
      </c>
    </row>
    <row r="678" spans="1:33" x14ac:dyDescent="0.25">
      <c r="A678" s="5"/>
      <c r="B678" s="115"/>
      <c r="C678" s="116"/>
      <c r="D678" s="117"/>
      <c r="E678" s="118"/>
      <c r="F678" s="118"/>
      <c r="G678" s="119"/>
      <c r="H678" s="120"/>
      <c r="I678" s="120"/>
      <c r="J678" s="121"/>
      <c r="K678" s="5"/>
      <c r="L678" s="133" t="str">
        <f t="shared" si="90"/>
        <v/>
      </c>
      <c r="M678" s="5"/>
      <c r="N678" s="23" t="str">
        <f>IF($L678="", "", COUNTIF($L$11:$L$2510, "&gt;"&amp;$L678)+1+COUNTIF($L$11:$L678, $L678)-1)</f>
        <v/>
      </c>
      <c r="O678" s="5"/>
      <c r="R678" s="23" t="str">
        <f t="shared" si="91"/>
        <v/>
      </c>
      <c r="T678" s="20" t="str">
        <f t="shared" si="92"/>
        <v/>
      </c>
      <c r="X678" s="23" t="str">
        <f t="shared" si="93"/>
        <v/>
      </c>
      <c r="Z678" s="59" t="str">
        <f t="shared" si="94"/>
        <v/>
      </c>
      <c r="AA678" s="60" t="str">
        <f>IF($B678="", "", IF(COUNTIF('Intro &amp; Setup'!$AY$23:$AY$38, $B678)&gt;0, "BH", TEXT($B678, "ddd")))</f>
        <v/>
      </c>
      <c r="AB678" s="61" t="str">
        <f t="shared" si="95"/>
        <v/>
      </c>
      <c r="AD678" s="23" t="str">
        <f t="shared" si="96"/>
        <v/>
      </c>
      <c r="AE678" s="23" t="str">
        <f t="shared" si="97"/>
        <v/>
      </c>
      <c r="AG678" s="23" t="str">
        <f t="shared" si="98"/>
        <v/>
      </c>
    </row>
    <row r="679" spans="1:33" x14ac:dyDescent="0.25">
      <c r="A679" s="5"/>
      <c r="B679" s="115"/>
      <c r="C679" s="116"/>
      <c r="D679" s="117"/>
      <c r="E679" s="118"/>
      <c r="F679" s="118"/>
      <c r="G679" s="119"/>
      <c r="H679" s="120"/>
      <c r="I679" s="120"/>
      <c r="J679" s="121"/>
      <c r="K679" s="5"/>
      <c r="L679" s="133" t="str">
        <f t="shared" si="90"/>
        <v/>
      </c>
      <c r="M679" s="5"/>
      <c r="N679" s="23" t="str">
        <f>IF($L679="", "", COUNTIF($L$11:$L$2510, "&gt;"&amp;$L679)+1+COUNTIF($L$11:$L679, $L679)-1)</f>
        <v/>
      </c>
      <c r="O679" s="5"/>
      <c r="R679" s="23" t="str">
        <f t="shared" si="91"/>
        <v/>
      </c>
      <c r="T679" s="20" t="str">
        <f t="shared" si="92"/>
        <v/>
      </c>
      <c r="X679" s="23" t="str">
        <f t="shared" si="93"/>
        <v/>
      </c>
      <c r="Z679" s="59" t="str">
        <f t="shared" si="94"/>
        <v/>
      </c>
      <c r="AA679" s="60" t="str">
        <f>IF($B679="", "", IF(COUNTIF('Intro &amp; Setup'!$AY$23:$AY$38, $B679)&gt;0, "BH", TEXT($B679, "ddd")))</f>
        <v/>
      </c>
      <c r="AB679" s="61" t="str">
        <f t="shared" si="95"/>
        <v/>
      </c>
      <c r="AD679" s="23" t="str">
        <f t="shared" si="96"/>
        <v/>
      </c>
      <c r="AE679" s="23" t="str">
        <f t="shared" si="97"/>
        <v/>
      </c>
      <c r="AG679" s="23" t="str">
        <f t="shared" si="98"/>
        <v/>
      </c>
    </row>
    <row r="680" spans="1:33" x14ac:dyDescent="0.25">
      <c r="A680" s="5"/>
      <c r="B680" s="115"/>
      <c r="C680" s="116"/>
      <c r="D680" s="117"/>
      <c r="E680" s="118"/>
      <c r="F680" s="118"/>
      <c r="G680" s="119"/>
      <c r="H680" s="120"/>
      <c r="I680" s="120"/>
      <c r="J680" s="121"/>
      <c r="K680" s="5"/>
      <c r="L680" s="133" t="str">
        <f t="shared" si="90"/>
        <v/>
      </c>
      <c r="M680" s="5"/>
      <c r="N680" s="23" t="str">
        <f>IF($L680="", "", COUNTIF($L$11:$L$2510, "&gt;"&amp;$L680)+1+COUNTIF($L$11:$L680, $L680)-1)</f>
        <v/>
      </c>
      <c r="O680" s="5"/>
      <c r="R680" s="23" t="str">
        <f t="shared" si="91"/>
        <v/>
      </c>
      <c r="T680" s="20" t="str">
        <f t="shared" si="92"/>
        <v/>
      </c>
      <c r="X680" s="23" t="str">
        <f t="shared" si="93"/>
        <v/>
      </c>
      <c r="Z680" s="59" t="str">
        <f t="shared" si="94"/>
        <v/>
      </c>
      <c r="AA680" s="60" t="str">
        <f>IF($B680="", "", IF(COUNTIF('Intro &amp; Setup'!$AY$23:$AY$38, $B680)&gt;0, "BH", TEXT($B680, "ddd")))</f>
        <v/>
      </c>
      <c r="AB680" s="61" t="str">
        <f t="shared" si="95"/>
        <v/>
      </c>
      <c r="AD680" s="23" t="str">
        <f t="shared" si="96"/>
        <v/>
      </c>
      <c r="AE680" s="23" t="str">
        <f t="shared" si="97"/>
        <v/>
      </c>
      <c r="AG680" s="23" t="str">
        <f t="shared" si="98"/>
        <v/>
      </c>
    </row>
    <row r="681" spans="1:33" x14ac:dyDescent="0.25">
      <c r="A681" s="5"/>
      <c r="B681" s="115"/>
      <c r="C681" s="116"/>
      <c r="D681" s="117"/>
      <c r="E681" s="118"/>
      <c r="F681" s="118"/>
      <c r="G681" s="119"/>
      <c r="H681" s="120"/>
      <c r="I681" s="120"/>
      <c r="J681" s="121"/>
      <c r="K681" s="5"/>
      <c r="L681" s="133" t="str">
        <f t="shared" si="90"/>
        <v/>
      </c>
      <c r="M681" s="5"/>
      <c r="N681" s="23" t="str">
        <f>IF($L681="", "", COUNTIF($L$11:$L$2510, "&gt;"&amp;$L681)+1+COUNTIF($L$11:$L681, $L681)-1)</f>
        <v/>
      </c>
      <c r="O681" s="5"/>
      <c r="R681" s="23" t="str">
        <f t="shared" si="91"/>
        <v/>
      </c>
      <c r="T681" s="20" t="str">
        <f t="shared" si="92"/>
        <v/>
      </c>
      <c r="X681" s="23" t="str">
        <f t="shared" si="93"/>
        <v/>
      </c>
      <c r="Z681" s="59" t="str">
        <f t="shared" si="94"/>
        <v/>
      </c>
      <c r="AA681" s="60" t="str">
        <f>IF($B681="", "", IF(COUNTIF('Intro &amp; Setup'!$AY$23:$AY$38, $B681)&gt;0, "BH", TEXT($B681, "ddd")))</f>
        <v/>
      </c>
      <c r="AB681" s="61" t="str">
        <f t="shared" si="95"/>
        <v/>
      </c>
      <c r="AD681" s="23" t="str">
        <f t="shared" si="96"/>
        <v/>
      </c>
      <c r="AE681" s="23" t="str">
        <f t="shared" si="97"/>
        <v/>
      </c>
      <c r="AG681" s="23" t="str">
        <f t="shared" si="98"/>
        <v/>
      </c>
    </row>
    <row r="682" spans="1:33" x14ac:dyDescent="0.25">
      <c r="A682" s="5"/>
      <c r="B682" s="115"/>
      <c r="C682" s="116"/>
      <c r="D682" s="117"/>
      <c r="E682" s="118"/>
      <c r="F682" s="118"/>
      <c r="G682" s="119"/>
      <c r="H682" s="120"/>
      <c r="I682" s="120"/>
      <c r="J682" s="121"/>
      <c r="K682" s="5"/>
      <c r="L682" s="133" t="str">
        <f t="shared" si="90"/>
        <v/>
      </c>
      <c r="M682" s="5"/>
      <c r="N682" s="23" t="str">
        <f>IF($L682="", "", COUNTIF($L$11:$L$2510, "&gt;"&amp;$L682)+1+COUNTIF($L$11:$L682, $L682)-1)</f>
        <v/>
      </c>
      <c r="O682" s="5"/>
      <c r="R682" s="23" t="str">
        <f t="shared" si="91"/>
        <v/>
      </c>
      <c r="T682" s="20" t="str">
        <f t="shared" si="92"/>
        <v/>
      </c>
      <c r="X682" s="23" t="str">
        <f t="shared" si="93"/>
        <v/>
      </c>
      <c r="Z682" s="59" t="str">
        <f t="shared" si="94"/>
        <v/>
      </c>
      <c r="AA682" s="60" t="str">
        <f>IF($B682="", "", IF(COUNTIF('Intro &amp; Setup'!$AY$23:$AY$38, $B682)&gt;0, "BH", TEXT($B682, "ddd")))</f>
        <v/>
      </c>
      <c r="AB682" s="61" t="str">
        <f t="shared" si="95"/>
        <v/>
      </c>
      <c r="AD682" s="23" t="str">
        <f t="shared" si="96"/>
        <v/>
      </c>
      <c r="AE682" s="23" t="str">
        <f t="shared" si="97"/>
        <v/>
      </c>
      <c r="AG682" s="23" t="str">
        <f t="shared" si="98"/>
        <v/>
      </c>
    </row>
    <row r="683" spans="1:33" x14ac:dyDescent="0.25">
      <c r="A683" s="5"/>
      <c r="B683" s="115"/>
      <c r="C683" s="116"/>
      <c r="D683" s="117"/>
      <c r="E683" s="118"/>
      <c r="F683" s="118"/>
      <c r="G683" s="119"/>
      <c r="H683" s="120"/>
      <c r="I683" s="120"/>
      <c r="J683" s="121"/>
      <c r="K683" s="5"/>
      <c r="L683" s="133" t="str">
        <f t="shared" si="90"/>
        <v/>
      </c>
      <c r="M683" s="5"/>
      <c r="N683" s="23" t="str">
        <f>IF($L683="", "", COUNTIF($L$11:$L$2510, "&gt;"&amp;$L683)+1+COUNTIF($L$11:$L683, $L683)-1)</f>
        <v/>
      </c>
      <c r="O683" s="5"/>
      <c r="R683" s="23" t="str">
        <f t="shared" si="91"/>
        <v/>
      </c>
      <c r="T683" s="20" t="str">
        <f t="shared" si="92"/>
        <v/>
      </c>
      <c r="X683" s="23" t="str">
        <f t="shared" si="93"/>
        <v/>
      </c>
      <c r="Z683" s="59" t="str">
        <f t="shared" si="94"/>
        <v/>
      </c>
      <c r="AA683" s="60" t="str">
        <f>IF($B683="", "", IF(COUNTIF('Intro &amp; Setup'!$AY$23:$AY$38, $B683)&gt;0, "BH", TEXT($B683, "ddd")))</f>
        <v/>
      </c>
      <c r="AB683" s="61" t="str">
        <f t="shared" si="95"/>
        <v/>
      </c>
      <c r="AD683" s="23" t="str">
        <f t="shared" si="96"/>
        <v/>
      </c>
      <c r="AE683" s="23" t="str">
        <f t="shared" si="97"/>
        <v/>
      </c>
      <c r="AG683" s="23" t="str">
        <f t="shared" si="98"/>
        <v/>
      </c>
    </row>
    <row r="684" spans="1:33" x14ac:dyDescent="0.25">
      <c r="A684" s="5"/>
      <c r="B684" s="115"/>
      <c r="C684" s="116"/>
      <c r="D684" s="117"/>
      <c r="E684" s="118"/>
      <c r="F684" s="118"/>
      <c r="G684" s="119"/>
      <c r="H684" s="120"/>
      <c r="I684" s="120"/>
      <c r="J684" s="121"/>
      <c r="K684" s="5"/>
      <c r="L684" s="133" t="str">
        <f t="shared" si="90"/>
        <v/>
      </c>
      <c r="M684" s="5"/>
      <c r="N684" s="23" t="str">
        <f>IF($L684="", "", COUNTIF($L$11:$L$2510, "&gt;"&amp;$L684)+1+COUNTIF($L$11:$L684, $L684)-1)</f>
        <v/>
      </c>
      <c r="O684" s="5"/>
      <c r="R684" s="23" t="str">
        <f t="shared" si="91"/>
        <v/>
      </c>
      <c r="T684" s="20" t="str">
        <f t="shared" si="92"/>
        <v/>
      </c>
      <c r="X684" s="23" t="str">
        <f t="shared" si="93"/>
        <v/>
      </c>
      <c r="Z684" s="59" t="str">
        <f t="shared" si="94"/>
        <v/>
      </c>
      <c r="AA684" s="60" t="str">
        <f>IF($B684="", "", IF(COUNTIF('Intro &amp; Setup'!$AY$23:$AY$38, $B684)&gt;0, "BH", TEXT($B684, "ddd")))</f>
        <v/>
      </c>
      <c r="AB684" s="61" t="str">
        <f t="shared" si="95"/>
        <v/>
      </c>
      <c r="AD684" s="23" t="str">
        <f t="shared" si="96"/>
        <v/>
      </c>
      <c r="AE684" s="23" t="str">
        <f t="shared" si="97"/>
        <v/>
      </c>
      <c r="AG684" s="23" t="str">
        <f t="shared" si="98"/>
        <v/>
      </c>
    </row>
    <row r="685" spans="1:33" x14ac:dyDescent="0.25">
      <c r="A685" s="5"/>
      <c r="B685" s="115"/>
      <c r="C685" s="116"/>
      <c r="D685" s="117"/>
      <c r="E685" s="118"/>
      <c r="F685" s="118"/>
      <c r="G685" s="119"/>
      <c r="H685" s="120"/>
      <c r="I685" s="120"/>
      <c r="J685" s="121"/>
      <c r="K685" s="5"/>
      <c r="L685" s="133" t="str">
        <f t="shared" si="90"/>
        <v/>
      </c>
      <c r="M685" s="5"/>
      <c r="N685" s="23" t="str">
        <f>IF($L685="", "", COUNTIF($L$11:$L$2510, "&gt;"&amp;$L685)+1+COUNTIF($L$11:$L685, $L685)-1)</f>
        <v/>
      </c>
      <c r="O685" s="5"/>
      <c r="R685" s="23" t="str">
        <f t="shared" si="91"/>
        <v/>
      </c>
      <c r="T685" s="20" t="str">
        <f t="shared" si="92"/>
        <v/>
      </c>
      <c r="X685" s="23" t="str">
        <f t="shared" si="93"/>
        <v/>
      </c>
      <c r="Z685" s="59" t="str">
        <f t="shared" si="94"/>
        <v/>
      </c>
      <c r="AA685" s="60" t="str">
        <f>IF($B685="", "", IF(COUNTIF('Intro &amp; Setup'!$AY$23:$AY$38, $B685)&gt;0, "BH", TEXT($B685, "ddd")))</f>
        <v/>
      </c>
      <c r="AB685" s="61" t="str">
        <f t="shared" si="95"/>
        <v/>
      </c>
      <c r="AD685" s="23" t="str">
        <f t="shared" si="96"/>
        <v/>
      </c>
      <c r="AE685" s="23" t="str">
        <f t="shared" si="97"/>
        <v/>
      </c>
      <c r="AG685" s="23" t="str">
        <f t="shared" si="98"/>
        <v/>
      </c>
    </row>
    <row r="686" spans="1:33" x14ac:dyDescent="0.25">
      <c r="A686" s="5"/>
      <c r="B686" s="115"/>
      <c r="C686" s="116"/>
      <c r="D686" s="117"/>
      <c r="E686" s="118"/>
      <c r="F686" s="118"/>
      <c r="G686" s="119"/>
      <c r="H686" s="120"/>
      <c r="I686" s="120"/>
      <c r="J686" s="121"/>
      <c r="K686" s="5"/>
      <c r="L686" s="133" t="str">
        <f t="shared" si="90"/>
        <v/>
      </c>
      <c r="M686" s="5"/>
      <c r="N686" s="23" t="str">
        <f>IF($L686="", "", COUNTIF($L$11:$L$2510, "&gt;"&amp;$L686)+1+COUNTIF($L$11:$L686, $L686)-1)</f>
        <v/>
      </c>
      <c r="O686" s="5"/>
      <c r="R686" s="23" t="str">
        <f t="shared" si="91"/>
        <v/>
      </c>
      <c r="T686" s="20" t="str">
        <f t="shared" si="92"/>
        <v/>
      </c>
      <c r="X686" s="23" t="str">
        <f t="shared" si="93"/>
        <v/>
      </c>
      <c r="Z686" s="59" t="str">
        <f t="shared" si="94"/>
        <v/>
      </c>
      <c r="AA686" s="60" t="str">
        <f>IF($B686="", "", IF(COUNTIF('Intro &amp; Setup'!$AY$23:$AY$38, $B686)&gt;0, "BH", TEXT($B686, "ddd")))</f>
        <v/>
      </c>
      <c r="AB686" s="61" t="str">
        <f t="shared" si="95"/>
        <v/>
      </c>
      <c r="AD686" s="23" t="str">
        <f t="shared" si="96"/>
        <v/>
      </c>
      <c r="AE686" s="23" t="str">
        <f t="shared" si="97"/>
        <v/>
      </c>
      <c r="AG686" s="23" t="str">
        <f t="shared" si="98"/>
        <v/>
      </c>
    </row>
    <row r="687" spans="1:33" x14ac:dyDescent="0.25">
      <c r="A687" s="5"/>
      <c r="B687" s="115"/>
      <c r="C687" s="116"/>
      <c r="D687" s="117"/>
      <c r="E687" s="118"/>
      <c r="F687" s="118"/>
      <c r="G687" s="119"/>
      <c r="H687" s="120"/>
      <c r="I687" s="120"/>
      <c r="J687" s="121"/>
      <c r="K687" s="5"/>
      <c r="L687" s="133" t="str">
        <f t="shared" si="90"/>
        <v/>
      </c>
      <c r="M687" s="5"/>
      <c r="N687" s="23" t="str">
        <f>IF($L687="", "", COUNTIF($L$11:$L$2510, "&gt;"&amp;$L687)+1+COUNTIF($L$11:$L687, $L687)-1)</f>
        <v/>
      </c>
      <c r="O687" s="5"/>
      <c r="R687" s="23" t="str">
        <f t="shared" si="91"/>
        <v/>
      </c>
      <c r="T687" s="20" t="str">
        <f t="shared" si="92"/>
        <v/>
      </c>
      <c r="X687" s="23" t="str">
        <f t="shared" si="93"/>
        <v/>
      </c>
      <c r="Z687" s="59" t="str">
        <f t="shared" si="94"/>
        <v/>
      </c>
      <c r="AA687" s="60" t="str">
        <f>IF($B687="", "", IF(COUNTIF('Intro &amp; Setup'!$AY$23:$AY$38, $B687)&gt;0, "BH", TEXT($B687, "ddd")))</f>
        <v/>
      </c>
      <c r="AB687" s="61" t="str">
        <f t="shared" si="95"/>
        <v/>
      </c>
      <c r="AD687" s="23" t="str">
        <f t="shared" si="96"/>
        <v/>
      </c>
      <c r="AE687" s="23" t="str">
        <f t="shared" si="97"/>
        <v/>
      </c>
      <c r="AG687" s="23" t="str">
        <f t="shared" si="98"/>
        <v/>
      </c>
    </row>
    <row r="688" spans="1:33" x14ac:dyDescent="0.25">
      <c r="A688" s="5"/>
      <c r="B688" s="115"/>
      <c r="C688" s="116"/>
      <c r="D688" s="117"/>
      <c r="E688" s="118"/>
      <c r="F688" s="118"/>
      <c r="G688" s="119"/>
      <c r="H688" s="120"/>
      <c r="I688" s="120"/>
      <c r="J688" s="121"/>
      <c r="K688" s="5"/>
      <c r="L688" s="133" t="str">
        <f t="shared" si="90"/>
        <v/>
      </c>
      <c r="M688" s="5"/>
      <c r="N688" s="23" t="str">
        <f>IF($L688="", "", COUNTIF($L$11:$L$2510, "&gt;"&amp;$L688)+1+COUNTIF($L$11:$L688, $L688)-1)</f>
        <v/>
      </c>
      <c r="O688" s="5"/>
      <c r="R688" s="23" t="str">
        <f t="shared" si="91"/>
        <v/>
      </c>
      <c r="T688" s="20" t="str">
        <f t="shared" si="92"/>
        <v/>
      </c>
      <c r="X688" s="23" t="str">
        <f t="shared" si="93"/>
        <v/>
      </c>
      <c r="Z688" s="59" t="str">
        <f t="shared" si="94"/>
        <v/>
      </c>
      <c r="AA688" s="60" t="str">
        <f>IF($B688="", "", IF(COUNTIF('Intro &amp; Setup'!$AY$23:$AY$38, $B688)&gt;0, "BH", TEXT($B688, "ddd")))</f>
        <v/>
      </c>
      <c r="AB688" s="61" t="str">
        <f t="shared" si="95"/>
        <v/>
      </c>
      <c r="AD688" s="23" t="str">
        <f t="shared" si="96"/>
        <v/>
      </c>
      <c r="AE688" s="23" t="str">
        <f t="shared" si="97"/>
        <v/>
      </c>
      <c r="AG688" s="23" t="str">
        <f t="shared" si="98"/>
        <v/>
      </c>
    </row>
    <row r="689" spans="1:33" x14ac:dyDescent="0.25">
      <c r="A689" s="5"/>
      <c r="B689" s="115"/>
      <c r="C689" s="116"/>
      <c r="D689" s="117"/>
      <c r="E689" s="118"/>
      <c r="F689" s="118"/>
      <c r="G689" s="119"/>
      <c r="H689" s="120"/>
      <c r="I689" s="120"/>
      <c r="J689" s="121"/>
      <c r="K689" s="5"/>
      <c r="L689" s="133" t="str">
        <f t="shared" si="90"/>
        <v/>
      </c>
      <c r="M689" s="5"/>
      <c r="N689" s="23" t="str">
        <f>IF($L689="", "", COUNTIF($L$11:$L$2510, "&gt;"&amp;$L689)+1+COUNTIF($L$11:$L689, $L689)-1)</f>
        <v/>
      </c>
      <c r="O689" s="5"/>
      <c r="R689" s="23" t="str">
        <f t="shared" si="91"/>
        <v/>
      </c>
      <c r="T689" s="20" t="str">
        <f t="shared" si="92"/>
        <v/>
      </c>
      <c r="X689" s="23" t="str">
        <f t="shared" si="93"/>
        <v/>
      </c>
      <c r="Z689" s="59" t="str">
        <f t="shared" si="94"/>
        <v/>
      </c>
      <c r="AA689" s="60" t="str">
        <f>IF($B689="", "", IF(COUNTIF('Intro &amp; Setup'!$AY$23:$AY$38, $B689)&gt;0, "BH", TEXT($B689, "ddd")))</f>
        <v/>
      </c>
      <c r="AB689" s="61" t="str">
        <f t="shared" si="95"/>
        <v/>
      </c>
      <c r="AD689" s="23" t="str">
        <f t="shared" si="96"/>
        <v/>
      </c>
      <c r="AE689" s="23" t="str">
        <f t="shared" si="97"/>
        <v/>
      </c>
      <c r="AG689" s="23" t="str">
        <f t="shared" si="98"/>
        <v/>
      </c>
    </row>
    <row r="690" spans="1:33" x14ac:dyDescent="0.25">
      <c r="A690" s="5"/>
      <c r="B690" s="115"/>
      <c r="C690" s="116"/>
      <c r="D690" s="117"/>
      <c r="E690" s="118"/>
      <c r="F690" s="118"/>
      <c r="G690" s="119"/>
      <c r="H690" s="120"/>
      <c r="I690" s="120"/>
      <c r="J690" s="121"/>
      <c r="K690" s="5"/>
      <c r="L690" s="133" t="str">
        <f t="shared" si="90"/>
        <v/>
      </c>
      <c r="M690" s="5"/>
      <c r="N690" s="23" t="str">
        <f>IF($L690="", "", COUNTIF($L$11:$L$2510, "&gt;"&amp;$L690)+1+COUNTIF($L$11:$L690, $L690)-1)</f>
        <v/>
      </c>
      <c r="O690" s="5"/>
      <c r="R690" s="23" t="str">
        <f t="shared" si="91"/>
        <v/>
      </c>
      <c r="T690" s="20" t="str">
        <f t="shared" si="92"/>
        <v/>
      </c>
      <c r="X690" s="23" t="str">
        <f t="shared" si="93"/>
        <v/>
      </c>
      <c r="Z690" s="59" t="str">
        <f t="shared" si="94"/>
        <v/>
      </c>
      <c r="AA690" s="60" t="str">
        <f>IF($B690="", "", IF(COUNTIF('Intro &amp; Setup'!$AY$23:$AY$38, $B690)&gt;0, "BH", TEXT($B690, "ddd")))</f>
        <v/>
      </c>
      <c r="AB690" s="61" t="str">
        <f t="shared" si="95"/>
        <v/>
      </c>
      <c r="AD690" s="23" t="str">
        <f t="shared" si="96"/>
        <v/>
      </c>
      <c r="AE690" s="23" t="str">
        <f t="shared" si="97"/>
        <v/>
      </c>
      <c r="AG690" s="23" t="str">
        <f t="shared" si="98"/>
        <v/>
      </c>
    </row>
    <row r="691" spans="1:33" x14ac:dyDescent="0.25">
      <c r="A691" s="5"/>
      <c r="B691" s="115"/>
      <c r="C691" s="116"/>
      <c r="D691" s="117"/>
      <c r="E691" s="118"/>
      <c r="F691" s="118"/>
      <c r="G691" s="119"/>
      <c r="H691" s="120"/>
      <c r="I691" s="120"/>
      <c r="J691" s="121"/>
      <c r="K691" s="5"/>
      <c r="L691" s="133" t="str">
        <f t="shared" si="90"/>
        <v/>
      </c>
      <c r="M691" s="5"/>
      <c r="N691" s="23" t="str">
        <f>IF($L691="", "", COUNTIF($L$11:$L$2510, "&gt;"&amp;$L691)+1+COUNTIF($L$11:$L691, $L691)-1)</f>
        <v/>
      </c>
      <c r="O691" s="5"/>
      <c r="R691" s="23" t="str">
        <f t="shared" si="91"/>
        <v/>
      </c>
      <c r="T691" s="20" t="str">
        <f t="shared" si="92"/>
        <v/>
      </c>
      <c r="X691" s="23" t="str">
        <f t="shared" si="93"/>
        <v/>
      </c>
      <c r="Z691" s="59" t="str">
        <f t="shared" si="94"/>
        <v/>
      </c>
      <c r="AA691" s="60" t="str">
        <f>IF($B691="", "", IF(COUNTIF('Intro &amp; Setup'!$AY$23:$AY$38, $B691)&gt;0, "BH", TEXT($B691, "ddd")))</f>
        <v/>
      </c>
      <c r="AB691" s="61" t="str">
        <f t="shared" si="95"/>
        <v/>
      </c>
      <c r="AD691" s="23" t="str">
        <f t="shared" si="96"/>
        <v/>
      </c>
      <c r="AE691" s="23" t="str">
        <f t="shared" si="97"/>
        <v/>
      </c>
      <c r="AG691" s="23" t="str">
        <f t="shared" si="98"/>
        <v/>
      </c>
    </row>
    <row r="692" spans="1:33" x14ac:dyDescent="0.25">
      <c r="A692" s="5"/>
      <c r="B692" s="115"/>
      <c r="C692" s="116"/>
      <c r="D692" s="117"/>
      <c r="E692" s="118"/>
      <c r="F692" s="118"/>
      <c r="G692" s="119"/>
      <c r="H692" s="120"/>
      <c r="I692" s="120"/>
      <c r="J692" s="121"/>
      <c r="K692" s="5"/>
      <c r="L692" s="133" t="str">
        <f t="shared" si="90"/>
        <v/>
      </c>
      <c r="M692" s="5"/>
      <c r="N692" s="23" t="str">
        <f>IF($L692="", "", COUNTIF($L$11:$L$2510, "&gt;"&amp;$L692)+1+COUNTIF($L$11:$L692, $L692)-1)</f>
        <v/>
      </c>
      <c r="O692" s="5"/>
      <c r="R692" s="23" t="str">
        <f t="shared" si="91"/>
        <v/>
      </c>
      <c r="T692" s="20" t="str">
        <f t="shared" si="92"/>
        <v/>
      </c>
      <c r="X692" s="23" t="str">
        <f t="shared" si="93"/>
        <v/>
      </c>
      <c r="Z692" s="59" t="str">
        <f t="shared" si="94"/>
        <v/>
      </c>
      <c r="AA692" s="60" t="str">
        <f>IF($B692="", "", IF(COUNTIF('Intro &amp; Setup'!$AY$23:$AY$38, $B692)&gt;0, "BH", TEXT($B692, "ddd")))</f>
        <v/>
      </c>
      <c r="AB692" s="61" t="str">
        <f t="shared" si="95"/>
        <v/>
      </c>
      <c r="AD692" s="23" t="str">
        <f t="shared" si="96"/>
        <v/>
      </c>
      <c r="AE692" s="23" t="str">
        <f t="shared" si="97"/>
        <v/>
      </c>
      <c r="AG692" s="23" t="str">
        <f t="shared" si="98"/>
        <v/>
      </c>
    </row>
    <row r="693" spans="1:33" x14ac:dyDescent="0.25">
      <c r="A693" s="5"/>
      <c r="B693" s="115"/>
      <c r="C693" s="116"/>
      <c r="D693" s="117"/>
      <c r="E693" s="118"/>
      <c r="F693" s="118"/>
      <c r="G693" s="119"/>
      <c r="H693" s="120"/>
      <c r="I693" s="120"/>
      <c r="J693" s="121"/>
      <c r="K693" s="5"/>
      <c r="L693" s="133" t="str">
        <f t="shared" si="90"/>
        <v/>
      </c>
      <c r="M693" s="5"/>
      <c r="N693" s="23" t="str">
        <f>IF($L693="", "", COUNTIF($L$11:$L$2510, "&gt;"&amp;$L693)+1+COUNTIF($L$11:$L693, $L693)-1)</f>
        <v/>
      </c>
      <c r="O693" s="5"/>
      <c r="R693" s="23" t="str">
        <f t="shared" si="91"/>
        <v/>
      </c>
      <c r="T693" s="20" t="str">
        <f t="shared" si="92"/>
        <v/>
      </c>
      <c r="X693" s="23" t="str">
        <f t="shared" si="93"/>
        <v/>
      </c>
      <c r="Z693" s="59" t="str">
        <f t="shared" si="94"/>
        <v/>
      </c>
      <c r="AA693" s="60" t="str">
        <f>IF($B693="", "", IF(COUNTIF('Intro &amp; Setup'!$AY$23:$AY$38, $B693)&gt;0, "BH", TEXT($B693, "ddd")))</f>
        <v/>
      </c>
      <c r="AB693" s="61" t="str">
        <f t="shared" si="95"/>
        <v/>
      </c>
      <c r="AD693" s="23" t="str">
        <f t="shared" si="96"/>
        <v/>
      </c>
      <c r="AE693" s="23" t="str">
        <f t="shared" si="97"/>
        <v/>
      </c>
      <c r="AG693" s="23" t="str">
        <f t="shared" si="98"/>
        <v/>
      </c>
    </row>
    <row r="694" spans="1:33" x14ac:dyDescent="0.25">
      <c r="A694" s="5"/>
      <c r="B694" s="115"/>
      <c r="C694" s="116"/>
      <c r="D694" s="117"/>
      <c r="E694" s="118"/>
      <c r="F694" s="118"/>
      <c r="G694" s="119"/>
      <c r="H694" s="120"/>
      <c r="I694" s="120"/>
      <c r="J694" s="121"/>
      <c r="K694" s="5"/>
      <c r="L694" s="133" t="str">
        <f t="shared" si="90"/>
        <v/>
      </c>
      <c r="M694" s="5"/>
      <c r="N694" s="23" t="str">
        <f>IF($L694="", "", COUNTIF($L$11:$L$2510, "&gt;"&amp;$L694)+1+COUNTIF($L$11:$L694, $L694)-1)</f>
        <v/>
      </c>
      <c r="O694" s="5"/>
      <c r="R694" s="23" t="str">
        <f t="shared" si="91"/>
        <v/>
      </c>
      <c r="T694" s="20" t="str">
        <f t="shared" si="92"/>
        <v/>
      </c>
      <c r="X694" s="23" t="str">
        <f t="shared" si="93"/>
        <v/>
      </c>
      <c r="Z694" s="59" t="str">
        <f t="shared" si="94"/>
        <v/>
      </c>
      <c r="AA694" s="60" t="str">
        <f>IF($B694="", "", IF(COUNTIF('Intro &amp; Setup'!$AY$23:$AY$38, $B694)&gt;0, "BH", TEXT($B694, "ddd")))</f>
        <v/>
      </c>
      <c r="AB694" s="61" t="str">
        <f t="shared" si="95"/>
        <v/>
      </c>
      <c r="AD694" s="23" t="str">
        <f t="shared" si="96"/>
        <v/>
      </c>
      <c r="AE694" s="23" t="str">
        <f t="shared" si="97"/>
        <v/>
      </c>
      <c r="AG694" s="23" t="str">
        <f t="shared" si="98"/>
        <v/>
      </c>
    </row>
    <row r="695" spans="1:33" x14ac:dyDescent="0.25">
      <c r="A695" s="5"/>
      <c r="B695" s="115"/>
      <c r="C695" s="116"/>
      <c r="D695" s="117"/>
      <c r="E695" s="118"/>
      <c r="F695" s="118"/>
      <c r="G695" s="119"/>
      <c r="H695" s="120"/>
      <c r="I695" s="120"/>
      <c r="J695" s="121"/>
      <c r="K695" s="5"/>
      <c r="L695" s="133" t="str">
        <f t="shared" si="90"/>
        <v/>
      </c>
      <c r="M695" s="5"/>
      <c r="N695" s="23" t="str">
        <f>IF($L695="", "", COUNTIF($L$11:$L$2510, "&gt;"&amp;$L695)+1+COUNTIF($L$11:$L695, $L695)-1)</f>
        <v/>
      </c>
      <c r="O695" s="5"/>
      <c r="R695" s="23" t="str">
        <f t="shared" si="91"/>
        <v/>
      </c>
      <c r="T695" s="20" t="str">
        <f t="shared" si="92"/>
        <v/>
      </c>
      <c r="X695" s="23" t="str">
        <f t="shared" si="93"/>
        <v/>
      </c>
      <c r="Z695" s="59" t="str">
        <f t="shared" si="94"/>
        <v/>
      </c>
      <c r="AA695" s="60" t="str">
        <f>IF($B695="", "", IF(COUNTIF('Intro &amp; Setup'!$AY$23:$AY$38, $B695)&gt;0, "BH", TEXT($B695, "ddd")))</f>
        <v/>
      </c>
      <c r="AB695" s="61" t="str">
        <f t="shared" si="95"/>
        <v/>
      </c>
      <c r="AD695" s="23" t="str">
        <f t="shared" si="96"/>
        <v/>
      </c>
      <c r="AE695" s="23" t="str">
        <f t="shared" si="97"/>
        <v/>
      </c>
      <c r="AG695" s="23" t="str">
        <f t="shared" si="98"/>
        <v/>
      </c>
    </row>
    <row r="696" spans="1:33" x14ac:dyDescent="0.25">
      <c r="A696" s="5"/>
      <c r="B696" s="115"/>
      <c r="C696" s="116"/>
      <c r="D696" s="117"/>
      <c r="E696" s="118"/>
      <c r="F696" s="118"/>
      <c r="G696" s="119"/>
      <c r="H696" s="120"/>
      <c r="I696" s="120"/>
      <c r="J696" s="121"/>
      <c r="K696" s="5"/>
      <c r="L696" s="133" t="str">
        <f t="shared" si="90"/>
        <v/>
      </c>
      <c r="M696" s="5"/>
      <c r="N696" s="23" t="str">
        <f>IF($L696="", "", COUNTIF($L$11:$L$2510, "&gt;"&amp;$L696)+1+COUNTIF($L$11:$L696, $L696)-1)</f>
        <v/>
      </c>
      <c r="O696" s="5"/>
      <c r="R696" s="23" t="str">
        <f t="shared" si="91"/>
        <v/>
      </c>
      <c r="T696" s="20" t="str">
        <f t="shared" si="92"/>
        <v/>
      </c>
      <c r="X696" s="23" t="str">
        <f t="shared" si="93"/>
        <v/>
      </c>
      <c r="Z696" s="59" t="str">
        <f t="shared" si="94"/>
        <v/>
      </c>
      <c r="AA696" s="60" t="str">
        <f>IF($B696="", "", IF(COUNTIF('Intro &amp; Setup'!$AY$23:$AY$38, $B696)&gt;0, "BH", TEXT($B696, "ddd")))</f>
        <v/>
      </c>
      <c r="AB696" s="61" t="str">
        <f t="shared" si="95"/>
        <v/>
      </c>
      <c r="AD696" s="23" t="str">
        <f t="shared" si="96"/>
        <v/>
      </c>
      <c r="AE696" s="23" t="str">
        <f t="shared" si="97"/>
        <v/>
      </c>
      <c r="AG696" s="23" t="str">
        <f t="shared" si="98"/>
        <v/>
      </c>
    </row>
    <row r="697" spans="1:33" x14ac:dyDescent="0.25">
      <c r="A697" s="5"/>
      <c r="B697" s="115"/>
      <c r="C697" s="116"/>
      <c r="D697" s="117"/>
      <c r="E697" s="118"/>
      <c r="F697" s="118"/>
      <c r="G697" s="119"/>
      <c r="H697" s="120"/>
      <c r="I697" s="120"/>
      <c r="J697" s="121"/>
      <c r="K697" s="5"/>
      <c r="L697" s="133" t="str">
        <f t="shared" si="90"/>
        <v/>
      </c>
      <c r="M697" s="5"/>
      <c r="N697" s="23" t="str">
        <f>IF($L697="", "", COUNTIF($L$11:$L$2510, "&gt;"&amp;$L697)+1+COUNTIF($L$11:$L697, $L697)-1)</f>
        <v/>
      </c>
      <c r="O697" s="5"/>
      <c r="R697" s="23" t="str">
        <f t="shared" si="91"/>
        <v/>
      </c>
      <c r="T697" s="20" t="str">
        <f t="shared" si="92"/>
        <v/>
      </c>
      <c r="X697" s="23" t="str">
        <f t="shared" si="93"/>
        <v/>
      </c>
      <c r="Z697" s="59" t="str">
        <f t="shared" si="94"/>
        <v/>
      </c>
      <c r="AA697" s="60" t="str">
        <f>IF($B697="", "", IF(COUNTIF('Intro &amp; Setup'!$AY$23:$AY$38, $B697)&gt;0, "BH", TEXT($B697, "ddd")))</f>
        <v/>
      </c>
      <c r="AB697" s="61" t="str">
        <f t="shared" si="95"/>
        <v/>
      </c>
      <c r="AD697" s="23" t="str">
        <f t="shared" si="96"/>
        <v/>
      </c>
      <c r="AE697" s="23" t="str">
        <f t="shared" si="97"/>
        <v/>
      </c>
      <c r="AG697" s="23" t="str">
        <f t="shared" si="98"/>
        <v/>
      </c>
    </row>
    <row r="698" spans="1:33" x14ac:dyDescent="0.25">
      <c r="A698" s="5"/>
      <c r="B698" s="115"/>
      <c r="C698" s="116"/>
      <c r="D698" s="117"/>
      <c r="E698" s="118"/>
      <c r="F698" s="118"/>
      <c r="G698" s="119"/>
      <c r="H698" s="120"/>
      <c r="I698" s="120"/>
      <c r="J698" s="121"/>
      <c r="K698" s="5"/>
      <c r="L698" s="133" t="str">
        <f t="shared" si="90"/>
        <v/>
      </c>
      <c r="M698" s="5"/>
      <c r="N698" s="23" t="str">
        <f>IF($L698="", "", COUNTIF($L$11:$L$2510, "&gt;"&amp;$L698)+1+COUNTIF($L$11:$L698, $L698)-1)</f>
        <v/>
      </c>
      <c r="O698" s="5"/>
      <c r="R698" s="23" t="str">
        <f t="shared" si="91"/>
        <v/>
      </c>
      <c r="T698" s="20" t="str">
        <f t="shared" si="92"/>
        <v/>
      </c>
      <c r="X698" s="23" t="str">
        <f t="shared" si="93"/>
        <v/>
      </c>
      <c r="Z698" s="59" t="str">
        <f t="shared" si="94"/>
        <v/>
      </c>
      <c r="AA698" s="60" t="str">
        <f>IF($B698="", "", IF(COUNTIF('Intro &amp; Setup'!$AY$23:$AY$38, $B698)&gt;0, "BH", TEXT($B698, "ddd")))</f>
        <v/>
      </c>
      <c r="AB698" s="61" t="str">
        <f t="shared" si="95"/>
        <v/>
      </c>
      <c r="AD698" s="23" t="str">
        <f t="shared" si="96"/>
        <v/>
      </c>
      <c r="AE698" s="23" t="str">
        <f t="shared" si="97"/>
        <v/>
      </c>
      <c r="AG698" s="23" t="str">
        <f t="shared" si="98"/>
        <v/>
      </c>
    </row>
    <row r="699" spans="1:33" x14ac:dyDescent="0.25">
      <c r="A699" s="5"/>
      <c r="B699" s="115"/>
      <c r="C699" s="116"/>
      <c r="D699" s="117"/>
      <c r="E699" s="118"/>
      <c r="F699" s="118"/>
      <c r="G699" s="119"/>
      <c r="H699" s="120"/>
      <c r="I699" s="120"/>
      <c r="J699" s="121"/>
      <c r="K699" s="5"/>
      <c r="L699" s="133" t="str">
        <f t="shared" si="90"/>
        <v/>
      </c>
      <c r="M699" s="5"/>
      <c r="N699" s="23" t="str">
        <f>IF($L699="", "", COUNTIF($L$11:$L$2510, "&gt;"&amp;$L699)+1+COUNTIF($L$11:$L699, $L699)-1)</f>
        <v/>
      </c>
      <c r="O699" s="5"/>
      <c r="R699" s="23" t="str">
        <f t="shared" si="91"/>
        <v/>
      </c>
      <c r="T699" s="20" t="str">
        <f t="shared" si="92"/>
        <v/>
      </c>
      <c r="X699" s="23" t="str">
        <f t="shared" si="93"/>
        <v/>
      </c>
      <c r="Z699" s="59" t="str">
        <f t="shared" si="94"/>
        <v/>
      </c>
      <c r="AA699" s="60" t="str">
        <f>IF($B699="", "", IF(COUNTIF('Intro &amp; Setup'!$AY$23:$AY$38, $B699)&gt;0, "BH", TEXT($B699, "ddd")))</f>
        <v/>
      </c>
      <c r="AB699" s="61" t="str">
        <f t="shared" si="95"/>
        <v/>
      </c>
      <c r="AD699" s="23" t="str">
        <f t="shared" si="96"/>
        <v/>
      </c>
      <c r="AE699" s="23" t="str">
        <f t="shared" si="97"/>
        <v/>
      </c>
      <c r="AG699" s="23" t="str">
        <f t="shared" si="98"/>
        <v/>
      </c>
    </row>
    <row r="700" spans="1:33" x14ac:dyDescent="0.25">
      <c r="A700" s="5"/>
      <c r="B700" s="115"/>
      <c r="C700" s="116"/>
      <c r="D700" s="117"/>
      <c r="E700" s="118"/>
      <c r="F700" s="118"/>
      <c r="G700" s="119"/>
      <c r="H700" s="120"/>
      <c r="I700" s="120"/>
      <c r="J700" s="121"/>
      <c r="K700" s="5"/>
      <c r="L700" s="133" t="str">
        <f t="shared" si="90"/>
        <v/>
      </c>
      <c r="M700" s="5"/>
      <c r="N700" s="23" t="str">
        <f>IF($L700="", "", COUNTIF($L$11:$L$2510, "&gt;"&amp;$L700)+1+COUNTIF($L$11:$L700, $L700)-1)</f>
        <v/>
      </c>
      <c r="O700" s="5"/>
      <c r="R700" s="23" t="str">
        <f t="shared" si="91"/>
        <v/>
      </c>
      <c r="T700" s="20" t="str">
        <f t="shared" si="92"/>
        <v/>
      </c>
      <c r="X700" s="23" t="str">
        <f t="shared" si="93"/>
        <v/>
      </c>
      <c r="Z700" s="59" t="str">
        <f t="shared" si="94"/>
        <v/>
      </c>
      <c r="AA700" s="60" t="str">
        <f>IF($B700="", "", IF(COUNTIF('Intro &amp; Setup'!$AY$23:$AY$38, $B700)&gt;0, "BH", TEXT($B700, "ddd")))</f>
        <v/>
      </c>
      <c r="AB700" s="61" t="str">
        <f t="shared" si="95"/>
        <v/>
      </c>
      <c r="AD700" s="23" t="str">
        <f t="shared" si="96"/>
        <v/>
      </c>
      <c r="AE700" s="23" t="str">
        <f t="shared" si="97"/>
        <v/>
      </c>
      <c r="AG700" s="23" t="str">
        <f t="shared" si="98"/>
        <v/>
      </c>
    </row>
    <row r="701" spans="1:33" x14ac:dyDescent="0.25">
      <c r="A701" s="5"/>
      <c r="B701" s="115"/>
      <c r="C701" s="116"/>
      <c r="D701" s="117"/>
      <c r="E701" s="118"/>
      <c r="F701" s="118"/>
      <c r="G701" s="119"/>
      <c r="H701" s="120"/>
      <c r="I701" s="120"/>
      <c r="J701" s="121"/>
      <c r="K701" s="5"/>
      <c r="L701" s="133" t="str">
        <f t="shared" si="90"/>
        <v/>
      </c>
      <c r="M701" s="5"/>
      <c r="N701" s="23" t="str">
        <f>IF($L701="", "", COUNTIF($L$11:$L$2510, "&gt;"&amp;$L701)+1+COUNTIF($L$11:$L701, $L701)-1)</f>
        <v/>
      </c>
      <c r="O701" s="5"/>
      <c r="R701" s="23" t="str">
        <f t="shared" si="91"/>
        <v/>
      </c>
      <c r="T701" s="20" t="str">
        <f t="shared" si="92"/>
        <v/>
      </c>
      <c r="X701" s="23" t="str">
        <f t="shared" si="93"/>
        <v/>
      </c>
      <c r="Z701" s="59" t="str">
        <f t="shared" si="94"/>
        <v/>
      </c>
      <c r="AA701" s="60" t="str">
        <f>IF($B701="", "", IF(COUNTIF('Intro &amp; Setup'!$AY$23:$AY$38, $B701)&gt;0, "BH", TEXT($B701, "ddd")))</f>
        <v/>
      </c>
      <c r="AB701" s="61" t="str">
        <f t="shared" si="95"/>
        <v/>
      </c>
      <c r="AD701" s="23" t="str">
        <f t="shared" si="96"/>
        <v/>
      </c>
      <c r="AE701" s="23" t="str">
        <f t="shared" si="97"/>
        <v/>
      </c>
      <c r="AG701" s="23" t="str">
        <f t="shared" si="98"/>
        <v/>
      </c>
    </row>
    <row r="702" spans="1:33" x14ac:dyDescent="0.25">
      <c r="A702" s="5"/>
      <c r="B702" s="115"/>
      <c r="C702" s="116"/>
      <c r="D702" s="117"/>
      <c r="E702" s="118"/>
      <c r="F702" s="118"/>
      <c r="G702" s="119"/>
      <c r="H702" s="120"/>
      <c r="I702" s="120"/>
      <c r="J702" s="121"/>
      <c r="K702" s="5"/>
      <c r="L702" s="133" t="str">
        <f t="shared" si="90"/>
        <v/>
      </c>
      <c r="M702" s="5"/>
      <c r="N702" s="23" t="str">
        <f>IF($L702="", "", COUNTIF($L$11:$L$2510, "&gt;"&amp;$L702)+1+COUNTIF($L$11:$L702, $L702)-1)</f>
        <v/>
      </c>
      <c r="O702" s="5"/>
      <c r="R702" s="23" t="str">
        <f t="shared" si="91"/>
        <v/>
      </c>
      <c r="T702" s="20" t="str">
        <f t="shared" si="92"/>
        <v/>
      </c>
      <c r="X702" s="23" t="str">
        <f t="shared" si="93"/>
        <v/>
      </c>
      <c r="Z702" s="59" t="str">
        <f t="shared" si="94"/>
        <v/>
      </c>
      <c r="AA702" s="60" t="str">
        <f>IF($B702="", "", IF(COUNTIF('Intro &amp; Setup'!$AY$23:$AY$38, $B702)&gt;0, "BH", TEXT($B702, "ddd")))</f>
        <v/>
      </c>
      <c r="AB702" s="61" t="str">
        <f t="shared" si="95"/>
        <v/>
      </c>
      <c r="AD702" s="23" t="str">
        <f t="shared" si="96"/>
        <v/>
      </c>
      <c r="AE702" s="23" t="str">
        <f t="shared" si="97"/>
        <v/>
      </c>
      <c r="AG702" s="23" t="str">
        <f t="shared" si="98"/>
        <v/>
      </c>
    </row>
    <row r="703" spans="1:33" x14ac:dyDescent="0.25">
      <c r="A703" s="5"/>
      <c r="B703" s="115"/>
      <c r="C703" s="116"/>
      <c r="D703" s="117"/>
      <c r="E703" s="118"/>
      <c r="F703" s="118"/>
      <c r="G703" s="119"/>
      <c r="H703" s="120"/>
      <c r="I703" s="120"/>
      <c r="J703" s="121"/>
      <c r="K703" s="5"/>
      <c r="L703" s="133" t="str">
        <f t="shared" si="90"/>
        <v/>
      </c>
      <c r="M703" s="5"/>
      <c r="N703" s="23" t="str">
        <f>IF($L703="", "", COUNTIF($L$11:$L$2510, "&gt;"&amp;$L703)+1+COUNTIF($L$11:$L703, $L703)-1)</f>
        <v/>
      </c>
      <c r="O703" s="5"/>
      <c r="R703" s="23" t="str">
        <f t="shared" si="91"/>
        <v/>
      </c>
      <c r="T703" s="20" t="str">
        <f t="shared" si="92"/>
        <v/>
      </c>
      <c r="X703" s="23" t="str">
        <f t="shared" si="93"/>
        <v/>
      </c>
      <c r="Z703" s="59" t="str">
        <f t="shared" si="94"/>
        <v/>
      </c>
      <c r="AA703" s="60" t="str">
        <f>IF($B703="", "", IF(COUNTIF('Intro &amp; Setup'!$AY$23:$AY$38, $B703)&gt;0, "BH", TEXT($B703, "ddd")))</f>
        <v/>
      </c>
      <c r="AB703" s="61" t="str">
        <f t="shared" si="95"/>
        <v/>
      </c>
      <c r="AD703" s="23" t="str">
        <f t="shared" si="96"/>
        <v/>
      </c>
      <c r="AE703" s="23" t="str">
        <f t="shared" si="97"/>
        <v/>
      </c>
      <c r="AG703" s="23" t="str">
        <f t="shared" si="98"/>
        <v/>
      </c>
    </row>
    <row r="704" spans="1:33" x14ac:dyDescent="0.25">
      <c r="A704" s="5"/>
      <c r="B704" s="115"/>
      <c r="C704" s="116"/>
      <c r="D704" s="117"/>
      <c r="E704" s="118"/>
      <c r="F704" s="118"/>
      <c r="G704" s="119"/>
      <c r="H704" s="120"/>
      <c r="I704" s="120"/>
      <c r="J704" s="121"/>
      <c r="K704" s="5"/>
      <c r="L704" s="133" t="str">
        <f t="shared" si="90"/>
        <v/>
      </c>
      <c r="M704" s="5"/>
      <c r="N704" s="23" t="str">
        <f>IF($L704="", "", COUNTIF($L$11:$L$2510, "&gt;"&amp;$L704)+1+COUNTIF($L$11:$L704, $L704)-1)</f>
        <v/>
      </c>
      <c r="O704" s="5"/>
      <c r="R704" s="23" t="str">
        <f t="shared" si="91"/>
        <v/>
      </c>
      <c r="T704" s="20" t="str">
        <f t="shared" si="92"/>
        <v/>
      </c>
      <c r="X704" s="23" t="str">
        <f t="shared" si="93"/>
        <v/>
      </c>
      <c r="Z704" s="59" t="str">
        <f t="shared" si="94"/>
        <v/>
      </c>
      <c r="AA704" s="60" t="str">
        <f>IF($B704="", "", IF(COUNTIF('Intro &amp; Setup'!$AY$23:$AY$38, $B704)&gt;0, "BH", TEXT($B704, "ddd")))</f>
        <v/>
      </c>
      <c r="AB704" s="61" t="str">
        <f t="shared" si="95"/>
        <v/>
      </c>
      <c r="AD704" s="23" t="str">
        <f t="shared" si="96"/>
        <v/>
      </c>
      <c r="AE704" s="23" t="str">
        <f t="shared" si="97"/>
        <v/>
      </c>
      <c r="AG704" s="23" t="str">
        <f t="shared" si="98"/>
        <v/>
      </c>
    </row>
    <row r="705" spans="1:33" x14ac:dyDescent="0.25">
      <c r="A705" s="5"/>
      <c r="B705" s="115"/>
      <c r="C705" s="116"/>
      <c r="D705" s="117"/>
      <c r="E705" s="118"/>
      <c r="F705" s="118"/>
      <c r="G705" s="119"/>
      <c r="H705" s="120"/>
      <c r="I705" s="120"/>
      <c r="J705" s="121"/>
      <c r="K705" s="5"/>
      <c r="L705" s="133" t="str">
        <f t="shared" si="90"/>
        <v/>
      </c>
      <c r="M705" s="5"/>
      <c r="N705" s="23" t="str">
        <f>IF($L705="", "", COUNTIF($L$11:$L$2510, "&gt;"&amp;$L705)+1+COUNTIF($L$11:$L705, $L705)-1)</f>
        <v/>
      </c>
      <c r="O705" s="5"/>
      <c r="R705" s="23" t="str">
        <f t="shared" si="91"/>
        <v/>
      </c>
      <c r="T705" s="20" t="str">
        <f t="shared" si="92"/>
        <v/>
      </c>
      <c r="X705" s="23" t="str">
        <f t="shared" si="93"/>
        <v/>
      </c>
      <c r="Z705" s="59" t="str">
        <f t="shared" si="94"/>
        <v/>
      </c>
      <c r="AA705" s="60" t="str">
        <f>IF($B705="", "", IF(COUNTIF('Intro &amp; Setup'!$AY$23:$AY$38, $B705)&gt;0, "BH", TEXT($B705, "ddd")))</f>
        <v/>
      </c>
      <c r="AB705" s="61" t="str">
        <f t="shared" si="95"/>
        <v/>
      </c>
      <c r="AD705" s="23" t="str">
        <f t="shared" si="96"/>
        <v/>
      </c>
      <c r="AE705" s="23" t="str">
        <f t="shared" si="97"/>
        <v/>
      </c>
      <c r="AG705" s="23" t="str">
        <f t="shared" si="98"/>
        <v/>
      </c>
    </row>
    <row r="706" spans="1:33" x14ac:dyDescent="0.25">
      <c r="A706" s="5"/>
      <c r="B706" s="115"/>
      <c r="C706" s="116"/>
      <c r="D706" s="117"/>
      <c r="E706" s="118"/>
      <c r="F706" s="118"/>
      <c r="G706" s="119"/>
      <c r="H706" s="120"/>
      <c r="I706" s="120"/>
      <c r="J706" s="121"/>
      <c r="K706" s="5"/>
      <c r="L706" s="133" t="str">
        <f t="shared" si="90"/>
        <v/>
      </c>
      <c r="M706" s="5"/>
      <c r="N706" s="23" t="str">
        <f>IF($L706="", "", COUNTIF($L$11:$L$2510, "&gt;"&amp;$L706)+1+COUNTIF($L$11:$L706, $L706)-1)</f>
        <v/>
      </c>
      <c r="O706" s="5"/>
      <c r="R706" s="23" t="str">
        <f t="shared" si="91"/>
        <v/>
      </c>
      <c r="T706" s="20" t="str">
        <f t="shared" si="92"/>
        <v/>
      </c>
      <c r="X706" s="23" t="str">
        <f t="shared" si="93"/>
        <v/>
      </c>
      <c r="Z706" s="59" t="str">
        <f t="shared" si="94"/>
        <v/>
      </c>
      <c r="AA706" s="60" t="str">
        <f>IF($B706="", "", IF(COUNTIF('Intro &amp; Setup'!$AY$23:$AY$38, $B706)&gt;0, "BH", TEXT($B706, "ddd")))</f>
        <v/>
      </c>
      <c r="AB706" s="61" t="str">
        <f t="shared" si="95"/>
        <v/>
      </c>
      <c r="AD706" s="23" t="str">
        <f t="shared" si="96"/>
        <v/>
      </c>
      <c r="AE706" s="23" t="str">
        <f t="shared" si="97"/>
        <v/>
      </c>
      <c r="AG706" s="23" t="str">
        <f t="shared" si="98"/>
        <v/>
      </c>
    </row>
    <row r="707" spans="1:33" x14ac:dyDescent="0.25">
      <c r="A707" s="5"/>
      <c r="B707" s="115"/>
      <c r="C707" s="116"/>
      <c r="D707" s="117"/>
      <c r="E707" s="118"/>
      <c r="F707" s="118"/>
      <c r="G707" s="119"/>
      <c r="H707" s="120"/>
      <c r="I707" s="120"/>
      <c r="J707" s="121"/>
      <c r="K707" s="5"/>
      <c r="L707" s="133" t="str">
        <f t="shared" si="90"/>
        <v/>
      </c>
      <c r="M707" s="5"/>
      <c r="N707" s="23" t="str">
        <f>IF($L707="", "", COUNTIF($L$11:$L$2510, "&gt;"&amp;$L707)+1+COUNTIF($L$11:$L707, $L707)-1)</f>
        <v/>
      </c>
      <c r="O707" s="5"/>
      <c r="R707" s="23" t="str">
        <f t="shared" si="91"/>
        <v/>
      </c>
      <c r="T707" s="20" t="str">
        <f t="shared" si="92"/>
        <v/>
      </c>
      <c r="X707" s="23" t="str">
        <f t="shared" si="93"/>
        <v/>
      </c>
      <c r="Z707" s="59" t="str">
        <f t="shared" si="94"/>
        <v/>
      </c>
      <c r="AA707" s="60" t="str">
        <f>IF($B707="", "", IF(COUNTIF('Intro &amp; Setup'!$AY$23:$AY$38, $B707)&gt;0, "BH", TEXT($B707, "ddd")))</f>
        <v/>
      </c>
      <c r="AB707" s="61" t="str">
        <f t="shared" si="95"/>
        <v/>
      </c>
      <c r="AD707" s="23" t="str">
        <f t="shared" si="96"/>
        <v/>
      </c>
      <c r="AE707" s="23" t="str">
        <f t="shared" si="97"/>
        <v/>
      </c>
      <c r="AG707" s="23" t="str">
        <f t="shared" si="98"/>
        <v/>
      </c>
    </row>
    <row r="708" spans="1:33" x14ac:dyDescent="0.25">
      <c r="A708" s="5"/>
      <c r="B708" s="115"/>
      <c r="C708" s="116"/>
      <c r="D708" s="117"/>
      <c r="E708" s="118"/>
      <c r="F708" s="118"/>
      <c r="G708" s="119"/>
      <c r="H708" s="120"/>
      <c r="I708" s="120"/>
      <c r="J708" s="121"/>
      <c r="K708" s="5"/>
      <c r="L708" s="133" t="str">
        <f t="shared" si="90"/>
        <v/>
      </c>
      <c r="M708" s="5"/>
      <c r="N708" s="23" t="str">
        <f>IF($L708="", "", COUNTIF($L$11:$L$2510, "&gt;"&amp;$L708)+1+COUNTIF($L$11:$L708, $L708)-1)</f>
        <v/>
      </c>
      <c r="O708" s="5"/>
      <c r="R708" s="23" t="str">
        <f t="shared" si="91"/>
        <v/>
      </c>
      <c r="T708" s="20" t="str">
        <f t="shared" si="92"/>
        <v/>
      </c>
      <c r="X708" s="23" t="str">
        <f t="shared" si="93"/>
        <v/>
      </c>
      <c r="Z708" s="59" t="str">
        <f t="shared" si="94"/>
        <v/>
      </c>
      <c r="AA708" s="60" t="str">
        <f>IF($B708="", "", IF(COUNTIF('Intro &amp; Setup'!$AY$23:$AY$38, $B708)&gt;0, "BH", TEXT($B708, "ddd")))</f>
        <v/>
      </c>
      <c r="AB708" s="61" t="str">
        <f t="shared" si="95"/>
        <v/>
      </c>
      <c r="AD708" s="23" t="str">
        <f t="shared" si="96"/>
        <v/>
      </c>
      <c r="AE708" s="23" t="str">
        <f t="shared" si="97"/>
        <v/>
      </c>
      <c r="AG708" s="23" t="str">
        <f t="shared" si="98"/>
        <v/>
      </c>
    </row>
    <row r="709" spans="1:33" x14ac:dyDescent="0.25">
      <c r="A709" s="5"/>
      <c r="B709" s="115"/>
      <c r="C709" s="116"/>
      <c r="D709" s="117"/>
      <c r="E709" s="118"/>
      <c r="F709" s="118"/>
      <c r="G709" s="119"/>
      <c r="H709" s="120"/>
      <c r="I709" s="120"/>
      <c r="J709" s="121"/>
      <c r="K709" s="5"/>
      <c r="L709" s="133" t="str">
        <f t="shared" si="90"/>
        <v/>
      </c>
      <c r="M709" s="5"/>
      <c r="N709" s="23" t="str">
        <f>IF($L709="", "", COUNTIF($L$11:$L$2510, "&gt;"&amp;$L709)+1+COUNTIF($L$11:$L709, $L709)-1)</f>
        <v/>
      </c>
      <c r="O709" s="5"/>
      <c r="R709" s="23" t="str">
        <f t="shared" si="91"/>
        <v/>
      </c>
      <c r="T709" s="20" t="str">
        <f t="shared" si="92"/>
        <v/>
      </c>
      <c r="X709" s="23" t="str">
        <f t="shared" si="93"/>
        <v/>
      </c>
      <c r="Z709" s="59" t="str">
        <f t="shared" si="94"/>
        <v/>
      </c>
      <c r="AA709" s="60" t="str">
        <f>IF($B709="", "", IF(COUNTIF('Intro &amp; Setup'!$AY$23:$AY$38, $B709)&gt;0, "BH", TEXT($B709, "ddd")))</f>
        <v/>
      </c>
      <c r="AB709" s="61" t="str">
        <f t="shared" si="95"/>
        <v/>
      </c>
      <c r="AD709" s="23" t="str">
        <f t="shared" si="96"/>
        <v/>
      </c>
      <c r="AE709" s="23" t="str">
        <f t="shared" si="97"/>
        <v/>
      </c>
      <c r="AG709" s="23" t="str">
        <f t="shared" si="98"/>
        <v/>
      </c>
    </row>
    <row r="710" spans="1:33" x14ac:dyDescent="0.25">
      <c r="A710" s="5"/>
      <c r="B710" s="115"/>
      <c r="C710" s="116"/>
      <c r="D710" s="117"/>
      <c r="E710" s="118"/>
      <c r="F710" s="118"/>
      <c r="G710" s="119"/>
      <c r="H710" s="120"/>
      <c r="I710" s="120"/>
      <c r="J710" s="121"/>
      <c r="K710" s="5"/>
      <c r="L710" s="133" t="str">
        <f t="shared" si="90"/>
        <v/>
      </c>
      <c r="M710" s="5"/>
      <c r="N710" s="23" t="str">
        <f>IF($L710="", "", COUNTIF($L$11:$L$2510, "&gt;"&amp;$L710)+1+COUNTIF($L$11:$L710, $L710)-1)</f>
        <v/>
      </c>
      <c r="O710" s="5"/>
      <c r="R710" s="23" t="str">
        <f t="shared" si="91"/>
        <v/>
      </c>
      <c r="T710" s="20" t="str">
        <f t="shared" si="92"/>
        <v/>
      </c>
      <c r="X710" s="23" t="str">
        <f t="shared" si="93"/>
        <v/>
      </c>
      <c r="Z710" s="59" t="str">
        <f t="shared" si="94"/>
        <v/>
      </c>
      <c r="AA710" s="60" t="str">
        <f>IF($B710="", "", IF(COUNTIF('Intro &amp; Setup'!$AY$23:$AY$38, $B710)&gt;0, "BH", TEXT($B710, "ddd")))</f>
        <v/>
      </c>
      <c r="AB710" s="61" t="str">
        <f t="shared" si="95"/>
        <v/>
      </c>
      <c r="AD710" s="23" t="str">
        <f t="shared" si="96"/>
        <v/>
      </c>
      <c r="AE710" s="23" t="str">
        <f t="shared" si="97"/>
        <v/>
      </c>
      <c r="AG710" s="23" t="str">
        <f t="shared" si="98"/>
        <v/>
      </c>
    </row>
    <row r="711" spans="1:33" x14ac:dyDescent="0.25">
      <c r="A711" s="5"/>
      <c r="B711" s="115"/>
      <c r="C711" s="116"/>
      <c r="D711" s="117"/>
      <c r="E711" s="118"/>
      <c r="F711" s="118"/>
      <c r="G711" s="119"/>
      <c r="H711" s="120"/>
      <c r="I711" s="120"/>
      <c r="J711" s="121"/>
      <c r="K711" s="5"/>
      <c r="L711" s="133" t="str">
        <f t="shared" si="90"/>
        <v/>
      </c>
      <c r="M711" s="5"/>
      <c r="N711" s="23" t="str">
        <f>IF($L711="", "", COUNTIF($L$11:$L$2510, "&gt;"&amp;$L711)+1+COUNTIF($L$11:$L711, $L711)-1)</f>
        <v/>
      </c>
      <c r="O711" s="5"/>
      <c r="R711" s="23" t="str">
        <f t="shared" si="91"/>
        <v/>
      </c>
      <c r="T711" s="20" t="str">
        <f t="shared" si="92"/>
        <v/>
      </c>
      <c r="X711" s="23" t="str">
        <f t="shared" si="93"/>
        <v/>
      </c>
      <c r="Z711" s="59" t="str">
        <f t="shared" si="94"/>
        <v/>
      </c>
      <c r="AA711" s="60" t="str">
        <f>IF($B711="", "", IF(COUNTIF('Intro &amp; Setup'!$AY$23:$AY$38, $B711)&gt;0, "BH", TEXT($B711, "ddd")))</f>
        <v/>
      </c>
      <c r="AB711" s="61" t="str">
        <f t="shared" si="95"/>
        <v/>
      </c>
      <c r="AD711" s="23" t="str">
        <f t="shared" si="96"/>
        <v/>
      </c>
      <c r="AE711" s="23" t="str">
        <f t="shared" si="97"/>
        <v/>
      </c>
      <c r="AG711" s="23" t="str">
        <f t="shared" si="98"/>
        <v/>
      </c>
    </row>
    <row r="712" spans="1:33" x14ac:dyDescent="0.25">
      <c r="A712" s="5"/>
      <c r="B712" s="115"/>
      <c r="C712" s="116"/>
      <c r="D712" s="117"/>
      <c r="E712" s="118"/>
      <c r="F712" s="118"/>
      <c r="G712" s="119"/>
      <c r="H712" s="120"/>
      <c r="I712" s="120"/>
      <c r="J712" s="121"/>
      <c r="K712" s="5"/>
      <c r="L712" s="133" t="str">
        <f t="shared" si="90"/>
        <v/>
      </c>
      <c r="M712" s="5"/>
      <c r="N712" s="23" t="str">
        <f>IF($L712="", "", COUNTIF($L$11:$L$2510, "&gt;"&amp;$L712)+1+COUNTIF($L$11:$L712, $L712)-1)</f>
        <v/>
      </c>
      <c r="O712" s="5"/>
      <c r="R712" s="23" t="str">
        <f t="shared" si="91"/>
        <v/>
      </c>
      <c r="T712" s="20" t="str">
        <f t="shared" si="92"/>
        <v/>
      </c>
      <c r="X712" s="23" t="str">
        <f t="shared" si="93"/>
        <v/>
      </c>
      <c r="Z712" s="59" t="str">
        <f t="shared" si="94"/>
        <v/>
      </c>
      <c r="AA712" s="60" t="str">
        <f>IF($B712="", "", IF(COUNTIF('Intro &amp; Setup'!$AY$23:$AY$38, $B712)&gt;0, "BH", TEXT($B712, "ddd")))</f>
        <v/>
      </c>
      <c r="AB712" s="61" t="str">
        <f t="shared" si="95"/>
        <v/>
      </c>
      <c r="AD712" s="23" t="str">
        <f t="shared" si="96"/>
        <v/>
      </c>
      <c r="AE712" s="23" t="str">
        <f t="shared" si="97"/>
        <v/>
      </c>
      <c r="AG712" s="23" t="str">
        <f t="shared" si="98"/>
        <v/>
      </c>
    </row>
    <row r="713" spans="1:33" x14ac:dyDescent="0.25">
      <c r="A713" s="5"/>
      <c r="B713" s="115"/>
      <c r="C713" s="116"/>
      <c r="D713" s="117"/>
      <c r="E713" s="118"/>
      <c r="F713" s="118"/>
      <c r="G713" s="119"/>
      <c r="H713" s="120"/>
      <c r="I713" s="120"/>
      <c r="J713" s="121"/>
      <c r="K713" s="5"/>
      <c r="L713" s="133" t="str">
        <f t="shared" si="90"/>
        <v/>
      </c>
      <c r="M713" s="5"/>
      <c r="N713" s="23" t="str">
        <f>IF($L713="", "", COUNTIF($L$11:$L$2510, "&gt;"&amp;$L713)+1+COUNTIF($L$11:$L713, $L713)-1)</f>
        <v/>
      </c>
      <c r="O713" s="5"/>
      <c r="R713" s="23" t="str">
        <f t="shared" si="91"/>
        <v/>
      </c>
      <c r="T713" s="20" t="str">
        <f t="shared" si="92"/>
        <v/>
      </c>
      <c r="X713" s="23" t="str">
        <f t="shared" si="93"/>
        <v/>
      </c>
      <c r="Z713" s="59" t="str">
        <f t="shared" si="94"/>
        <v/>
      </c>
      <c r="AA713" s="60" t="str">
        <f>IF($B713="", "", IF(COUNTIF('Intro &amp; Setup'!$AY$23:$AY$38, $B713)&gt;0, "BH", TEXT($B713, "ddd")))</f>
        <v/>
      </c>
      <c r="AB713" s="61" t="str">
        <f t="shared" si="95"/>
        <v/>
      </c>
      <c r="AD713" s="23" t="str">
        <f t="shared" si="96"/>
        <v/>
      </c>
      <c r="AE713" s="23" t="str">
        <f t="shared" si="97"/>
        <v/>
      </c>
      <c r="AG713" s="23" t="str">
        <f t="shared" si="98"/>
        <v/>
      </c>
    </row>
    <row r="714" spans="1:33" x14ac:dyDescent="0.25">
      <c r="A714" s="5"/>
      <c r="B714" s="115"/>
      <c r="C714" s="116"/>
      <c r="D714" s="117"/>
      <c r="E714" s="118"/>
      <c r="F714" s="118"/>
      <c r="G714" s="119"/>
      <c r="H714" s="120"/>
      <c r="I714" s="120"/>
      <c r="J714" s="121"/>
      <c r="K714" s="5"/>
      <c r="L714" s="133" t="str">
        <f t="shared" si="90"/>
        <v/>
      </c>
      <c r="M714" s="5"/>
      <c r="N714" s="23" t="str">
        <f>IF($L714="", "", COUNTIF($L$11:$L$2510, "&gt;"&amp;$L714)+1+COUNTIF($L$11:$L714, $L714)-1)</f>
        <v/>
      </c>
      <c r="O714" s="5"/>
      <c r="R714" s="23" t="str">
        <f t="shared" si="91"/>
        <v/>
      </c>
      <c r="T714" s="20" t="str">
        <f t="shared" si="92"/>
        <v/>
      </c>
      <c r="X714" s="23" t="str">
        <f t="shared" si="93"/>
        <v/>
      </c>
      <c r="Z714" s="59" t="str">
        <f t="shared" si="94"/>
        <v/>
      </c>
      <c r="AA714" s="60" t="str">
        <f>IF($B714="", "", IF(COUNTIF('Intro &amp; Setup'!$AY$23:$AY$38, $B714)&gt;0, "BH", TEXT($B714, "ddd")))</f>
        <v/>
      </c>
      <c r="AB714" s="61" t="str">
        <f t="shared" si="95"/>
        <v/>
      </c>
      <c r="AD714" s="23" t="str">
        <f t="shared" si="96"/>
        <v/>
      </c>
      <c r="AE714" s="23" t="str">
        <f t="shared" si="97"/>
        <v/>
      </c>
      <c r="AG714" s="23" t="str">
        <f t="shared" si="98"/>
        <v/>
      </c>
    </row>
    <row r="715" spans="1:33" x14ac:dyDescent="0.25">
      <c r="A715" s="5"/>
      <c r="B715" s="115"/>
      <c r="C715" s="116"/>
      <c r="D715" s="117"/>
      <c r="E715" s="118"/>
      <c r="F715" s="118"/>
      <c r="G715" s="119"/>
      <c r="H715" s="120"/>
      <c r="I715" s="120"/>
      <c r="J715" s="121"/>
      <c r="K715" s="5"/>
      <c r="L715" s="133" t="str">
        <f t="shared" si="90"/>
        <v/>
      </c>
      <c r="M715" s="5"/>
      <c r="N715" s="23" t="str">
        <f>IF($L715="", "", COUNTIF($L$11:$L$2510, "&gt;"&amp;$L715)+1+COUNTIF($L$11:$L715, $L715)-1)</f>
        <v/>
      </c>
      <c r="O715" s="5"/>
      <c r="R715" s="23" t="str">
        <f t="shared" si="91"/>
        <v/>
      </c>
      <c r="T715" s="20" t="str">
        <f t="shared" si="92"/>
        <v/>
      </c>
      <c r="X715" s="23" t="str">
        <f t="shared" si="93"/>
        <v/>
      </c>
      <c r="Z715" s="59" t="str">
        <f t="shared" si="94"/>
        <v/>
      </c>
      <c r="AA715" s="60" t="str">
        <f>IF($B715="", "", IF(COUNTIF('Intro &amp; Setup'!$AY$23:$AY$38, $B715)&gt;0, "BH", TEXT($B715, "ddd")))</f>
        <v/>
      </c>
      <c r="AB715" s="61" t="str">
        <f t="shared" si="95"/>
        <v/>
      </c>
      <c r="AD715" s="23" t="str">
        <f t="shared" si="96"/>
        <v/>
      </c>
      <c r="AE715" s="23" t="str">
        <f t="shared" si="97"/>
        <v/>
      </c>
      <c r="AG715" s="23" t="str">
        <f t="shared" si="98"/>
        <v/>
      </c>
    </row>
    <row r="716" spans="1:33" x14ac:dyDescent="0.25">
      <c r="A716" s="5"/>
      <c r="B716" s="115"/>
      <c r="C716" s="116"/>
      <c r="D716" s="117"/>
      <c r="E716" s="118"/>
      <c r="F716" s="118"/>
      <c r="G716" s="119"/>
      <c r="H716" s="120"/>
      <c r="I716" s="120"/>
      <c r="J716" s="121"/>
      <c r="K716" s="5"/>
      <c r="L716" s="133" t="str">
        <f t="shared" ref="L716:L779" si="99">IFERROR(($I716+$J716)/$H716, "")</f>
        <v/>
      </c>
      <c r="M716" s="5"/>
      <c r="N716" s="23" t="str">
        <f>IF($L716="", "", COUNTIF($L$11:$L$2510, "&gt;"&amp;$L716)+1+COUNTIF($L$11:$L716, $L716)-1)</f>
        <v/>
      </c>
      <c r="O716" s="5"/>
      <c r="R716" s="23" t="str">
        <f t="shared" ref="R716:R779" si="100">IF($T716="", "", IF(COUNTIF($T$11:$T$2510, $T716)&gt;1, "X", ""))</f>
        <v/>
      </c>
      <c r="T716" s="20" t="str">
        <f t="shared" ref="T716:T779" si="101">IF(AND($B716="", $C716="", $D716=""), "", CONCATENATE(TEXT($B716, "dd mmm yyyy"), " - ", TEXT($C716, "hh:mm"), " - ", $D716))</f>
        <v/>
      </c>
      <c r="X716" s="23" t="str">
        <f t="shared" ref="X716:X779" si="102">IF($E716="", "", IF(COUNTIF($V$11:$V$20, $E716)=0, "X", ""))</f>
        <v/>
      </c>
      <c r="Z716" s="59" t="str">
        <f t="shared" ref="Z716:Z779" si="103">IF($B716="", "", TEXT($B716, "mmm yyyy"))</f>
        <v/>
      </c>
      <c r="AA716" s="60" t="str">
        <f>IF($B716="", "", IF(COUNTIF('Intro &amp; Setup'!$AY$23:$AY$38, $B716)&gt;0, "BH", TEXT($B716, "ddd")))</f>
        <v/>
      </c>
      <c r="AB716" s="61" t="str">
        <f t="shared" ref="AB716:AB779" si="104">IF($C716="", "", REPLACE(TEXT($C716, "hh:mm"), 4, 2, "00"))</f>
        <v/>
      </c>
      <c r="AD716" s="23" t="str">
        <f t="shared" ref="AD716:AD779" si="105">IF(OR($AB716="", $E716=""), "", CONCATENATE($AB716, " - ", $E716))</f>
        <v/>
      </c>
      <c r="AE716" s="23" t="str">
        <f t="shared" ref="AE716:AE779" si="106">IF(OR($AA716="", $E716=""), "", CONCATENATE($AA716, " - ", $E716))</f>
        <v/>
      </c>
      <c r="AG716" s="23" t="str">
        <f t="shared" ref="AG716:AG779" si="107">IF($B716="", "", IF(OR($B716&lt;$Z$2, $B716&gt;$Z$3), "X", ""))</f>
        <v/>
      </c>
    </row>
    <row r="717" spans="1:33" x14ac:dyDescent="0.25">
      <c r="A717" s="5"/>
      <c r="B717" s="115"/>
      <c r="C717" s="116"/>
      <c r="D717" s="117"/>
      <c r="E717" s="118"/>
      <c r="F717" s="118"/>
      <c r="G717" s="119"/>
      <c r="H717" s="120"/>
      <c r="I717" s="120"/>
      <c r="J717" s="121"/>
      <c r="K717" s="5"/>
      <c r="L717" s="133" t="str">
        <f t="shared" si="99"/>
        <v/>
      </c>
      <c r="M717" s="5"/>
      <c r="N717" s="23" t="str">
        <f>IF($L717="", "", COUNTIF($L$11:$L$2510, "&gt;"&amp;$L717)+1+COUNTIF($L$11:$L717, $L717)-1)</f>
        <v/>
      </c>
      <c r="O717" s="5"/>
      <c r="R717" s="23" t="str">
        <f t="shared" si="100"/>
        <v/>
      </c>
      <c r="T717" s="20" t="str">
        <f t="shared" si="101"/>
        <v/>
      </c>
      <c r="X717" s="23" t="str">
        <f t="shared" si="102"/>
        <v/>
      </c>
      <c r="Z717" s="59" t="str">
        <f t="shared" si="103"/>
        <v/>
      </c>
      <c r="AA717" s="60" t="str">
        <f>IF($B717="", "", IF(COUNTIF('Intro &amp; Setup'!$AY$23:$AY$38, $B717)&gt;0, "BH", TEXT($B717, "ddd")))</f>
        <v/>
      </c>
      <c r="AB717" s="61" t="str">
        <f t="shared" si="104"/>
        <v/>
      </c>
      <c r="AD717" s="23" t="str">
        <f t="shared" si="105"/>
        <v/>
      </c>
      <c r="AE717" s="23" t="str">
        <f t="shared" si="106"/>
        <v/>
      </c>
      <c r="AG717" s="23" t="str">
        <f t="shared" si="107"/>
        <v/>
      </c>
    </row>
    <row r="718" spans="1:33" x14ac:dyDescent="0.25">
      <c r="A718" s="5"/>
      <c r="B718" s="115"/>
      <c r="C718" s="116"/>
      <c r="D718" s="117"/>
      <c r="E718" s="118"/>
      <c r="F718" s="118"/>
      <c r="G718" s="119"/>
      <c r="H718" s="120"/>
      <c r="I718" s="120"/>
      <c r="J718" s="121"/>
      <c r="K718" s="5"/>
      <c r="L718" s="133" t="str">
        <f t="shared" si="99"/>
        <v/>
      </c>
      <c r="M718" s="5"/>
      <c r="N718" s="23" t="str">
        <f>IF($L718="", "", COUNTIF($L$11:$L$2510, "&gt;"&amp;$L718)+1+COUNTIF($L$11:$L718, $L718)-1)</f>
        <v/>
      </c>
      <c r="O718" s="5"/>
      <c r="R718" s="23" t="str">
        <f t="shared" si="100"/>
        <v/>
      </c>
      <c r="T718" s="20" t="str">
        <f t="shared" si="101"/>
        <v/>
      </c>
      <c r="X718" s="23" t="str">
        <f t="shared" si="102"/>
        <v/>
      </c>
      <c r="Z718" s="59" t="str">
        <f t="shared" si="103"/>
        <v/>
      </c>
      <c r="AA718" s="60" t="str">
        <f>IF($B718="", "", IF(COUNTIF('Intro &amp; Setup'!$AY$23:$AY$38, $B718)&gt;0, "BH", TEXT($B718, "ddd")))</f>
        <v/>
      </c>
      <c r="AB718" s="61" t="str">
        <f t="shared" si="104"/>
        <v/>
      </c>
      <c r="AD718" s="23" t="str">
        <f t="shared" si="105"/>
        <v/>
      </c>
      <c r="AE718" s="23" t="str">
        <f t="shared" si="106"/>
        <v/>
      </c>
      <c r="AG718" s="23" t="str">
        <f t="shared" si="107"/>
        <v/>
      </c>
    </row>
    <row r="719" spans="1:33" x14ac:dyDescent="0.25">
      <c r="A719" s="5"/>
      <c r="B719" s="115"/>
      <c r="C719" s="116"/>
      <c r="D719" s="117"/>
      <c r="E719" s="118"/>
      <c r="F719" s="118"/>
      <c r="G719" s="119"/>
      <c r="H719" s="120"/>
      <c r="I719" s="120"/>
      <c r="J719" s="121"/>
      <c r="K719" s="5"/>
      <c r="L719" s="133" t="str">
        <f t="shared" si="99"/>
        <v/>
      </c>
      <c r="M719" s="5"/>
      <c r="N719" s="23" t="str">
        <f>IF($L719="", "", COUNTIF($L$11:$L$2510, "&gt;"&amp;$L719)+1+COUNTIF($L$11:$L719, $L719)-1)</f>
        <v/>
      </c>
      <c r="O719" s="5"/>
      <c r="R719" s="23" t="str">
        <f t="shared" si="100"/>
        <v/>
      </c>
      <c r="T719" s="20" t="str">
        <f t="shared" si="101"/>
        <v/>
      </c>
      <c r="X719" s="23" t="str">
        <f t="shared" si="102"/>
        <v/>
      </c>
      <c r="Z719" s="59" t="str">
        <f t="shared" si="103"/>
        <v/>
      </c>
      <c r="AA719" s="60" t="str">
        <f>IF($B719="", "", IF(COUNTIF('Intro &amp; Setup'!$AY$23:$AY$38, $B719)&gt;0, "BH", TEXT($B719, "ddd")))</f>
        <v/>
      </c>
      <c r="AB719" s="61" t="str">
        <f t="shared" si="104"/>
        <v/>
      </c>
      <c r="AD719" s="23" t="str">
        <f t="shared" si="105"/>
        <v/>
      </c>
      <c r="AE719" s="23" t="str">
        <f t="shared" si="106"/>
        <v/>
      </c>
      <c r="AG719" s="23" t="str">
        <f t="shared" si="107"/>
        <v/>
      </c>
    </row>
    <row r="720" spans="1:33" x14ac:dyDescent="0.25">
      <c r="A720" s="5"/>
      <c r="B720" s="115"/>
      <c r="C720" s="116"/>
      <c r="D720" s="117"/>
      <c r="E720" s="118"/>
      <c r="F720" s="118"/>
      <c r="G720" s="119"/>
      <c r="H720" s="120"/>
      <c r="I720" s="120"/>
      <c r="J720" s="121"/>
      <c r="K720" s="5"/>
      <c r="L720" s="133" t="str">
        <f t="shared" si="99"/>
        <v/>
      </c>
      <c r="M720" s="5"/>
      <c r="N720" s="23" t="str">
        <f>IF($L720="", "", COUNTIF($L$11:$L$2510, "&gt;"&amp;$L720)+1+COUNTIF($L$11:$L720, $L720)-1)</f>
        <v/>
      </c>
      <c r="O720" s="5"/>
      <c r="R720" s="23" t="str">
        <f t="shared" si="100"/>
        <v/>
      </c>
      <c r="T720" s="20" t="str">
        <f t="shared" si="101"/>
        <v/>
      </c>
      <c r="X720" s="23" t="str">
        <f t="shared" si="102"/>
        <v/>
      </c>
      <c r="Z720" s="59" t="str">
        <f t="shared" si="103"/>
        <v/>
      </c>
      <c r="AA720" s="60" t="str">
        <f>IF($B720="", "", IF(COUNTIF('Intro &amp; Setup'!$AY$23:$AY$38, $B720)&gt;0, "BH", TEXT($B720, "ddd")))</f>
        <v/>
      </c>
      <c r="AB720" s="61" t="str">
        <f t="shared" si="104"/>
        <v/>
      </c>
      <c r="AD720" s="23" t="str">
        <f t="shared" si="105"/>
        <v/>
      </c>
      <c r="AE720" s="23" t="str">
        <f t="shared" si="106"/>
        <v/>
      </c>
      <c r="AG720" s="23" t="str">
        <f t="shared" si="107"/>
        <v/>
      </c>
    </row>
    <row r="721" spans="1:33" x14ac:dyDescent="0.25">
      <c r="A721" s="5"/>
      <c r="B721" s="115"/>
      <c r="C721" s="116"/>
      <c r="D721" s="117"/>
      <c r="E721" s="118"/>
      <c r="F721" s="118"/>
      <c r="G721" s="119"/>
      <c r="H721" s="120"/>
      <c r="I721" s="120"/>
      <c r="J721" s="121"/>
      <c r="K721" s="5"/>
      <c r="L721" s="133" t="str">
        <f t="shared" si="99"/>
        <v/>
      </c>
      <c r="M721" s="5"/>
      <c r="N721" s="23" t="str">
        <f>IF($L721="", "", COUNTIF($L$11:$L$2510, "&gt;"&amp;$L721)+1+COUNTIF($L$11:$L721, $L721)-1)</f>
        <v/>
      </c>
      <c r="O721" s="5"/>
      <c r="R721" s="23" t="str">
        <f t="shared" si="100"/>
        <v/>
      </c>
      <c r="T721" s="20" t="str">
        <f t="shared" si="101"/>
        <v/>
      </c>
      <c r="X721" s="23" t="str">
        <f t="shared" si="102"/>
        <v/>
      </c>
      <c r="Z721" s="59" t="str">
        <f t="shared" si="103"/>
        <v/>
      </c>
      <c r="AA721" s="60" t="str">
        <f>IF($B721="", "", IF(COUNTIF('Intro &amp; Setup'!$AY$23:$AY$38, $B721)&gt;0, "BH", TEXT($B721, "ddd")))</f>
        <v/>
      </c>
      <c r="AB721" s="61" t="str">
        <f t="shared" si="104"/>
        <v/>
      </c>
      <c r="AD721" s="23" t="str">
        <f t="shared" si="105"/>
        <v/>
      </c>
      <c r="AE721" s="23" t="str">
        <f t="shared" si="106"/>
        <v/>
      </c>
      <c r="AG721" s="23" t="str">
        <f t="shared" si="107"/>
        <v/>
      </c>
    </row>
    <row r="722" spans="1:33" x14ac:dyDescent="0.25">
      <c r="A722" s="5"/>
      <c r="B722" s="115"/>
      <c r="C722" s="116"/>
      <c r="D722" s="117"/>
      <c r="E722" s="118"/>
      <c r="F722" s="118"/>
      <c r="G722" s="119"/>
      <c r="H722" s="120"/>
      <c r="I722" s="120"/>
      <c r="J722" s="121"/>
      <c r="K722" s="5"/>
      <c r="L722" s="133" t="str">
        <f t="shared" si="99"/>
        <v/>
      </c>
      <c r="M722" s="5"/>
      <c r="N722" s="23" t="str">
        <f>IF($L722="", "", COUNTIF($L$11:$L$2510, "&gt;"&amp;$L722)+1+COUNTIF($L$11:$L722, $L722)-1)</f>
        <v/>
      </c>
      <c r="O722" s="5"/>
      <c r="R722" s="23" t="str">
        <f t="shared" si="100"/>
        <v/>
      </c>
      <c r="T722" s="20" t="str">
        <f t="shared" si="101"/>
        <v/>
      </c>
      <c r="X722" s="23" t="str">
        <f t="shared" si="102"/>
        <v/>
      </c>
      <c r="Z722" s="59" t="str">
        <f t="shared" si="103"/>
        <v/>
      </c>
      <c r="AA722" s="60" t="str">
        <f>IF($B722="", "", IF(COUNTIF('Intro &amp; Setup'!$AY$23:$AY$38, $B722)&gt;0, "BH", TEXT($B722, "ddd")))</f>
        <v/>
      </c>
      <c r="AB722" s="61" t="str">
        <f t="shared" si="104"/>
        <v/>
      </c>
      <c r="AD722" s="23" t="str">
        <f t="shared" si="105"/>
        <v/>
      </c>
      <c r="AE722" s="23" t="str">
        <f t="shared" si="106"/>
        <v/>
      </c>
      <c r="AG722" s="23" t="str">
        <f t="shared" si="107"/>
        <v/>
      </c>
    </row>
    <row r="723" spans="1:33" x14ac:dyDescent="0.25">
      <c r="A723" s="5"/>
      <c r="B723" s="115"/>
      <c r="C723" s="116"/>
      <c r="D723" s="117"/>
      <c r="E723" s="118"/>
      <c r="F723" s="118"/>
      <c r="G723" s="119"/>
      <c r="H723" s="120"/>
      <c r="I723" s="120"/>
      <c r="J723" s="121"/>
      <c r="K723" s="5"/>
      <c r="L723" s="133" t="str">
        <f t="shared" si="99"/>
        <v/>
      </c>
      <c r="M723" s="5"/>
      <c r="N723" s="23" t="str">
        <f>IF($L723="", "", COUNTIF($L$11:$L$2510, "&gt;"&amp;$L723)+1+COUNTIF($L$11:$L723, $L723)-1)</f>
        <v/>
      </c>
      <c r="O723" s="5"/>
      <c r="R723" s="23" t="str">
        <f t="shared" si="100"/>
        <v/>
      </c>
      <c r="T723" s="20" t="str">
        <f t="shared" si="101"/>
        <v/>
      </c>
      <c r="X723" s="23" t="str">
        <f t="shared" si="102"/>
        <v/>
      </c>
      <c r="Z723" s="59" t="str">
        <f t="shared" si="103"/>
        <v/>
      </c>
      <c r="AA723" s="60" t="str">
        <f>IF($B723="", "", IF(COUNTIF('Intro &amp; Setup'!$AY$23:$AY$38, $B723)&gt;0, "BH", TEXT($B723, "ddd")))</f>
        <v/>
      </c>
      <c r="AB723" s="61" t="str">
        <f t="shared" si="104"/>
        <v/>
      </c>
      <c r="AD723" s="23" t="str">
        <f t="shared" si="105"/>
        <v/>
      </c>
      <c r="AE723" s="23" t="str">
        <f t="shared" si="106"/>
        <v/>
      </c>
      <c r="AG723" s="23" t="str">
        <f t="shared" si="107"/>
        <v/>
      </c>
    </row>
    <row r="724" spans="1:33" x14ac:dyDescent="0.25">
      <c r="A724" s="5"/>
      <c r="B724" s="115"/>
      <c r="C724" s="116"/>
      <c r="D724" s="117"/>
      <c r="E724" s="118"/>
      <c r="F724" s="118"/>
      <c r="G724" s="119"/>
      <c r="H724" s="120"/>
      <c r="I724" s="120"/>
      <c r="J724" s="121"/>
      <c r="K724" s="5"/>
      <c r="L724" s="133" t="str">
        <f t="shared" si="99"/>
        <v/>
      </c>
      <c r="M724" s="5"/>
      <c r="N724" s="23" t="str">
        <f>IF($L724="", "", COUNTIF($L$11:$L$2510, "&gt;"&amp;$L724)+1+COUNTIF($L$11:$L724, $L724)-1)</f>
        <v/>
      </c>
      <c r="O724" s="5"/>
      <c r="R724" s="23" t="str">
        <f t="shared" si="100"/>
        <v/>
      </c>
      <c r="T724" s="20" t="str">
        <f t="shared" si="101"/>
        <v/>
      </c>
      <c r="X724" s="23" t="str">
        <f t="shared" si="102"/>
        <v/>
      </c>
      <c r="Z724" s="59" t="str">
        <f t="shared" si="103"/>
        <v/>
      </c>
      <c r="AA724" s="60" t="str">
        <f>IF($B724="", "", IF(COUNTIF('Intro &amp; Setup'!$AY$23:$AY$38, $B724)&gt;0, "BH", TEXT($B724, "ddd")))</f>
        <v/>
      </c>
      <c r="AB724" s="61" t="str">
        <f t="shared" si="104"/>
        <v/>
      </c>
      <c r="AD724" s="23" t="str">
        <f t="shared" si="105"/>
        <v/>
      </c>
      <c r="AE724" s="23" t="str">
        <f t="shared" si="106"/>
        <v/>
      </c>
      <c r="AG724" s="23" t="str">
        <f t="shared" si="107"/>
        <v/>
      </c>
    </row>
    <row r="725" spans="1:33" x14ac:dyDescent="0.25">
      <c r="A725" s="5"/>
      <c r="B725" s="115"/>
      <c r="C725" s="116"/>
      <c r="D725" s="117"/>
      <c r="E725" s="118"/>
      <c r="F725" s="118"/>
      <c r="G725" s="119"/>
      <c r="H725" s="120"/>
      <c r="I725" s="120"/>
      <c r="J725" s="121"/>
      <c r="K725" s="5"/>
      <c r="L725" s="133" t="str">
        <f t="shared" si="99"/>
        <v/>
      </c>
      <c r="M725" s="5"/>
      <c r="N725" s="23" t="str">
        <f>IF($L725="", "", COUNTIF($L$11:$L$2510, "&gt;"&amp;$L725)+1+COUNTIF($L$11:$L725, $L725)-1)</f>
        <v/>
      </c>
      <c r="O725" s="5"/>
      <c r="R725" s="23" t="str">
        <f t="shared" si="100"/>
        <v/>
      </c>
      <c r="T725" s="20" t="str">
        <f t="shared" si="101"/>
        <v/>
      </c>
      <c r="X725" s="23" t="str">
        <f t="shared" si="102"/>
        <v/>
      </c>
      <c r="Z725" s="59" t="str">
        <f t="shared" si="103"/>
        <v/>
      </c>
      <c r="AA725" s="60" t="str">
        <f>IF($B725="", "", IF(COUNTIF('Intro &amp; Setup'!$AY$23:$AY$38, $B725)&gt;0, "BH", TEXT($B725, "ddd")))</f>
        <v/>
      </c>
      <c r="AB725" s="61" t="str">
        <f t="shared" si="104"/>
        <v/>
      </c>
      <c r="AD725" s="23" t="str">
        <f t="shared" si="105"/>
        <v/>
      </c>
      <c r="AE725" s="23" t="str">
        <f t="shared" si="106"/>
        <v/>
      </c>
      <c r="AG725" s="23" t="str">
        <f t="shared" si="107"/>
        <v/>
      </c>
    </row>
    <row r="726" spans="1:33" x14ac:dyDescent="0.25">
      <c r="A726" s="5"/>
      <c r="B726" s="115"/>
      <c r="C726" s="116"/>
      <c r="D726" s="117"/>
      <c r="E726" s="118"/>
      <c r="F726" s="118"/>
      <c r="G726" s="119"/>
      <c r="H726" s="120"/>
      <c r="I726" s="120"/>
      <c r="J726" s="121"/>
      <c r="K726" s="5"/>
      <c r="L726" s="133" t="str">
        <f t="shared" si="99"/>
        <v/>
      </c>
      <c r="M726" s="5"/>
      <c r="N726" s="23" t="str">
        <f>IF($L726="", "", COUNTIF($L$11:$L$2510, "&gt;"&amp;$L726)+1+COUNTIF($L$11:$L726, $L726)-1)</f>
        <v/>
      </c>
      <c r="O726" s="5"/>
      <c r="R726" s="23" t="str">
        <f t="shared" si="100"/>
        <v/>
      </c>
      <c r="T726" s="20" t="str">
        <f t="shared" si="101"/>
        <v/>
      </c>
      <c r="X726" s="23" t="str">
        <f t="shared" si="102"/>
        <v/>
      </c>
      <c r="Z726" s="59" t="str">
        <f t="shared" si="103"/>
        <v/>
      </c>
      <c r="AA726" s="60" t="str">
        <f>IF($B726="", "", IF(COUNTIF('Intro &amp; Setup'!$AY$23:$AY$38, $B726)&gt;0, "BH", TEXT($B726, "ddd")))</f>
        <v/>
      </c>
      <c r="AB726" s="61" t="str">
        <f t="shared" si="104"/>
        <v/>
      </c>
      <c r="AD726" s="23" t="str">
        <f t="shared" si="105"/>
        <v/>
      </c>
      <c r="AE726" s="23" t="str">
        <f t="shared" si="106"/>
        <v/>
      </c>
      <c r="AG726" s="23" t="str">
        <f t="shared" si="107"/>
        <v/>
      </c>
    </row>
    <row r="727" spans="1:33" x14ac:dyDescent="0.25">
      <c r="A727" s="5"/>
      <c r="B727" s="115"/>
      <c r="C727" s="116"/>
      <c r="D727" s="117"/>
      <c r="E727" s="118"/>
      <c r="F727" s="118"/>
      <c r="G727" s="119"/>
      <c r="H727" s="120"/>
      <c r="I727" s="120"/>
      <c r="J727" s="121"/>
      <c r="K727" s="5"/>
      <c r="L727" s="133" t="str">
        <f t="shared" si="99"/>
        <v/>
      </c>
      <c r="M727" s="5"/>
      <c r="N727" s="23" t="str">
        <f>IF($L727="", "", COUNTIF($L$11:$L$2510, "&gt;"&amp;$L727)+1+COUNTIF($L$11:$L727, $L727)-1)</f>
        <v/>
      </c>
      <c r="O727" s="5"/>
      <c r="R727" s="23" t="str">
        <f t="shared" si="100"/>
        <v/>
      </c>
      <c r="T727" s="20" t="str">
        <f t="shared" si="101"/>
        <v/>
      </c>
      <c r="X727" s="23" t="str">
        <f t="shared" si="102"/>
        <v/>
      </c>
      <c r="Z727" s="59" t="str">
        <f t="shared" si="103"/>
        <v/>
      </c>
      <c r="AA727" s="60" t="str">
        <f>IF($B727="", "", IF(COUNTIF('Intro &amp; Setup'!$AY$23:$AY$38, $B727)&gt;0, "BH", TEXT($B727, "ddd")))</f>
        <v/>
      </c>
      <c r="AB727" s="61" t="str">
        <f t="shared" si="104"/>
        <v/>
      </c>
      <c r="AD727" s="23" t="str">
        <f t="shared" si="105"/>
        <v/>
      </c>
      <c r="AE727" s="23" t="str">
        <f t="shared" si="106"/>
        <v/>
      </c>
      <c r="AG727" s="23" t="str">
        <f t="shared" si="107"/>
        <v/>
      </c>
    </row>
    <row r="728" spans="1:33" x14ac:dyDescent="0.25">
      <c r="A728" s="5"/>
      <c r="B728" s="115"/>
      <c r="C728" s="116"/>
      <c r="D728" s="117"/>
      <c r="E728" s="118"/>
      <c r="F728" s="118"/>
      <c r="G728" s="119"/>
      <c r="H728" s="120"/>
      <c r="I728" s="120"/>
      <c r="J728" s="121"/>
      <c r="K728" s="5"/>
      <c r="L728" s="133" t="str">
        <f t="shared" si="99"/>
        <v/>
      </c>
      <c r="M728" s="5"/>
      <c r="N728" s="23" t="str">
        <f>IF($L728="", "", COUNTIF($L$11:$L$2510, "&gt;"&amp;$L728)+1+COUNTIF($L$11:$L728, $L728)-1)</f>
        <v/>
      </c>
      <c r="O728" s="5"/>
      <c r="R728" s="23" t="str">
        <f t="shared" si="100"/>
        <v/>
      </c>
      <c r="T728" s="20" t="str">
        <f t="shared" si="101"/>
        <v/>
      </c>
      <c r="X728" s="23" t="str">
        <f t="shared" si="102"/>
        <v/>
      </c>
      <c r="Z728" s="59" t="str">
        <f t="shared" si="103"/>
        <v/>
      </c>
      <c r="AA728" s="60" t="str">
        <f>IF($B728="", "", IF(COUNTIF('Intro &amp; Setup'!$AY$23:$AY$38, $B728)&gt;0, "BH", TEXT($B728, "ddd")))</f>
        <v/>
      </c>
      <c r="AB728" s="61" t="str">
        <f t="shared" si="104"/>
        <v/>
      </c>
      <c r="AD728" s="23" t="str">
        <f t="shared" si="105"/>
        <v/>
      </c>
      <c r="AE728" s="23" t="str">
        <f t="shared" si="106"/>
        <v/>
      </c>
      <c r="AG728" s="23" t="str">
        <f t="shared" si="107"/>
        <v/>
      </c>
    </row>
    <row r="729" spans="1:33" x14ac:dyDescent="0.25">
      <c r="A729" s="5"/>
      <c r="B729" s="115"/>
      <c r="C729" s="116"/>
      <c r="D729" s="117"/>
      <c r="E729" s="118"/>
      <c r="F729" s="118"/>
      <c r="G729" s="119"/>
      <c r="H729" s="120"/>
      <c r="I729" s="120"/>
      <c r="J729" s="121"/>
      <c r="K729" s="5"/>
      <c r="L729" s="133" t="str">
        <f t="shared" si="99"/>
        <v/>
      </c>
      <c r="M729" s="5"/>
      <c r="N729" s="23" t="str">
        <f>IF($L729="", "", COUNTIF($L$11:$L$2510, "&gt;"&amp;$L729)+1+COUNTIF($L$11:$L729, $L729)-1)</f>
        <v/>
      </c>
      <c r="O729" s="5"/>
      <c r="R729" s="23" t="str">
        <f t="shared" si="100"/>
        <v/>
      </c>
      <c r="T729" s="20" t="str">
        <f t="shared" si="101"/>
        <v/>
      </c>
      <c r="X729" s="23" t="str">
        <f t="shared" si="102"/>
        <v/>
      </c>
      <c r="Z729" s="59" t="str">
        <f t="shared" si="103"/>
        <v/>
      </c>
      <c r="AA729" s="60" t="str">
        <f>IF($B729="", "", IF(COUNTIF('Intro &amp; Setup'!$AY$23:$AY$38, $B729)&gt;0, "BH", TEXT($B729, "ddd")))</f>
        <v/>
      </c>
      <c r="AB729" s="61" t="str">
        <f t="shared" si="104"/>
        <v/>
      </c>
      <c r="AD729" s="23" t="str">
        <f t="shared" si="105"/>
        <v/>
      </c>
      <c r="AE729" s="23" t="str">
        <f t="shared" si="106"/>
        <v/>
      </c>
      <c r="AG729" s="23" t="str">
        <f t="shared" si="107"/>
        <v/>
      </c>
    </row>
    <row r="730" spans="1:33" x14ac:dyDescent="0.25">
      <c r="A730" s="5"/>
      <c r="B730" s="115"/>
      <c r="C730" s="116"/>
      <c r="D730" s="117"/>
      <c r="E730" s="118"/>
      <c r="F730" s="118"/>
      <c r="G730" s="119"/>
      <c r="H730" s="120"/>
      <c r="I730" s="120"/>
      <c r="J730" s="121"/>
      <c r="K730" s="5"/>
      <c r="L730" s="133" t="str">
        <f t="shared" si="99"/>
        <v/>
      </c>
      <c r="M730" s="5"/>
      <c r="N730" s="23" t="str">
        <f>IF($L730="", "", COUNTIF($L$11:$L$2510, "&gt;"&amp;$L730)+1+COUNTIF($L$11:$L730, $L730)-1)</f>
        <v/>
      </c>
      <c r="O730" s="5"/>
      <c r="R730" s="23" t="str">
        <f t="shared" si="100"/>
        <v/>
      </c>
      <c r="T730" s="20" t="str">
        <f t="shared" si="101"/>
        <v/>
      </c>
      <c r="X730" s="23" t="str">
        <f t="shared" si="102"/>
        <v/>
      </c>
      <c r="Z730" s="59" t="str">
        <f t="shared" si="103"/>
        <v/>
      </c>
      <c r="AA730" s="60" t="str">
        <f>IF($B730="", "", IF(COUNTIF('Intro &amp; Setup'!$AY$23:$AY$38, $B730)&gt;0, "BH", TEXT($B730, "ddd")))</f>
        <v/>
      </c>
      <c r="AB730" s="61" t="str">
        <f t="shared" si="104"/>
        <v/>
      </c>
      <c r="AD730" s="23" t="str">
        <f t="shared" si="105"/>
        <v/>
      </c>
      <c r="AE730" s="23" t="str">
        <f t="shared" si="106"/>
        <v/>
      </c>
      <c r="AG730" s="23" t="str">
        <f t="shared" si="107"/>
        <v/>
      </c>
    </row>
    <row r="731" spans="1:33" x14ac:dyDescent="0.25">
      <c r="A731" s="5"/>
      <c r="B731" s="115"/>
      <c r="C731" s="116"/>
      <c r="D731" s="117"/>
      <c r="E731" s="118"/>
      <c r="F731" s="118"/>
      <c r="G731" s="119"/>
      <c r="H731" s="120"/>
      <c r="I731" s="120"/>
      <c r="J731" s="121"/>
      <c r="K731" s="5"/>
      <c r="L731" s="133" t="str">
        <f t="shared" si="99"/>
        <v/>
      </c>
      <c r="M731" s="5"/>
      <c r="N731" s="23" t="str">
        <f>IF($L731="", "", COUNTIF($L$11:$L$2510, "&gt;"&amp;$L731)+1+COUNTIF($L$11:$L731, $L731)-1)</f>
        <v/>
      </c>
      <c r="O731" s="5"/>
      <c r="R731" s="23" t="str">
        <f t="shared" si="100"/>
        <v/>
      </c>
      <c r="T731" s="20" t="str">
        <f t="shared" si="101"/>
        <v/>
      </c>
      <c r="X731" s="23" t="str">
        <f t="shared" si="102"/>
        <v/>
      </c>
      <c r="Z731" s="59" t="str">
        <f t="shared" si="103"/>
        <v/>
      </c>
      <c r="AA731" s="60" t="str">
        <f>IF($B731="", "", IF(COUNTIF('Intro &amp; Setup'!$AY$23:$AY$38, $B731)&gt;0, "BH", TEXT($B731, "ddd")))</f>
        <v/>
      </c>
      <c r="AB731" s="61" t="str">
        <f t="shared" si="104"/>
        <v/>
      </c>
      <c r="AD731" s="23" t="str">
        <f t="shared" si="105"/>
        <v/>
      </c>
      <c r="AE731" s="23" t="str">
        <f t="shared" si="106"/>
        <v/>
      </c>
      <c r="AG731" s="23" t="str">
        <f t="shared" si="107"/>
        <v/>
      </c>
    </row>
    <row r="732" spans="1:33" x14ac:dyDescent="0.25">
      <c r="A732" s="5"/>
      <c r="B732" s="115"/>
      <c r="C732" s="116"/>
      <c r="D732" s="117"/>
      <c r="E732" s="118"/>
      <c r="F732" s="118"/>
      <c r="G732" s="119"/>
      <c r="H732" s="120"/>
      <c r="I732" s="120"/>
      <c r="J732" s="121"/>
      <c r="K732" s="5"/>
      <c r="L732" s="133" t="str">
        <f t="shared" si="99"/>
        <v/>
      </c>
      <c r="M732" s="5"/>
      <c r="N732" s="23" t="str">
        <f>IF($L732="", "", COUNTIF($L$11:$L$2510, "&gt;"&amp;$L732)+1+COUNTIF($L$11:$L732, $L732)-1)</f>
        <v/>
      </c>
      <c r="O732" s="5"/>
      <c r="R732" s="23" t="str">
        <f t="shared" si="100"/>
        <v/>
      </c>
      <c r="T732" s="20" t="str">
        <f t="shared" si="101"/>
        <v/>
      </c>
      <c r="X732" s="23" t="str">
        <f t="shared" si="102"/>
        <v/>
      </c>
      <c r="Z732" s="59" t="str">
        <f t="shared" si="103"/>
        <v/>
      </c>
      <c r="AA732" s="60" t="str">
        <f>IF($B732="", "", IF(COUNTIF('Intro &amp; Setup'!$AY$23:$AY$38, $B732)&gt;0, "BH", TEXT($B732, "ddd")))</f>
        <v/>
      </c>
      <c r="AB732" s="61" t="str">
        <f t="shared" si="104"/>
        <v/>
      </c>
      <c r="AD732" s="23" t="str">
        <f t="shared" si="105"/>
        <v/>
      </c>
      <c r="AE732" s="23" t="str">
        <f t="shared" si="106"/>
        <v/>
      </c>
      <c r="AG732" s="23" t="str">
        <f t="shared" si="107"/>
        <v/>
      </c>
    </row>
    <row r="733" spans="1:33" x14ac:dyDescent="0.25">
      <c r="A733" s="5"/>
      <c r="B733" s="115"/>
      <c r="C733" s="116"/>
      <c r="D733" s="117"/>
      <c r="E733" s="118"/>
      <c r="F733" s="118"/>
      <c r="G733" s="119"/>
      <c r="H733" s="120"/>
      <c r="I733" s="120"/>
      <c r="J733" s="121"/>
      <c r="K733" s="5"/>
      <c r="L733" s="133" t="str">
        <f t="shared" si="99"/>
        <v/>
      </c>
      <c r="M733" s="5"/>
      <c r="N733" s="23" t="str">
        <f>IF($L733="", "", COUNTIF($L$11:$L$2510, "&gt;"&amp;$L733)+1+COUNTIF($L$11:$L733, $L733)-1)</f>
        <v/>
      </c>
      <c r="O733" s="5"/>
      <c r="R733" s="23" t="str">
        <f t="shared" si="100"/>
        <v/>
      </c>
      <c r="T733" s="20" t="str">
        <f t="shared" si="101"/>
        <v/>
      </c>
      <c r="X733" s="23" t="str">
        <f t="shared" si="102"/>
        <v/>
      </c>
      <c r="Z733" s="59" t="str">
        <f t="shared" si="103"/>
        <v/>
      </c>
      <c r="AA733" s="60" t="str">
        <f>IF($B733="", "", IF(COUNTIF('Intro &amp; Setup'!$AY$23:$AY$38, $B733)&gt;0, "BH", TEXT($B733, "ddd")))</f>
        <v/>
      </c>
      <c r="AB733" s="61" t="str">
        <f t="shared" si="104"/>
        <v/>
      </c>
      <c r="AD733" s="23" t="str">
        <f t="shared" si="105"/>
        <v/>
      </c>
      <c r="AE733" s="23" t="str">
        <f t="shared" si="106"/>
        <v/>
      </c>
      <c r="AG733" s="23" t="str">
        <f t="shared" si="107"/>
        <v/>
      </c>
    </row>
    <row r="734" spans="1:33" x14ac:dyDescent="0.25">
      <c r="A734" s="5"/>
      <c r="B734" s="115"/>
      <c r="C734" s="116"/>
      <c r="D734" s="117"/>
      <c r="E734" s="118"/>
      <c r="F734" s="118"/>
      <c r="G734" s="119"/>
      <c r="H734" s="120"/>
      <c r="I734" s="120"/>
      <c r="J734" s="121"/>
      <c r="K734" s="5"/>
      <c r="L734" s="133" t="str">
        <f t="shared" si="99"/>
        <v/>
      </c>
      <c r="M734" s="5"/>
      <c r="N734" s="23" t="str">
        <f>IF($L734="", "", COUNTIF($L$11:$L$2510, "&gt;"&amp;$L734)+1+COUNTIF($L$11:$L734, $L734)-1)</f>
        <v/>
      </c>
      <c r="O734" s="5"/>
      <c r="R734" s="23" t="str">
        <f t="shared" si="100"/>
        <v/>
      </c>
      <c r="T734" s="20" t="str">
        <f t="shared" si="101"/>
        <v/>
      </c>
      <c r="X734" s="23" t="str">
        <f t="shared" si="102"/>
        <v/>
      </c>
      <c r="Z734" s="59" t="str">
        <f t="shared" si="103"/>
        <v/>
      </c>
      <c r="AA734" s="60" t="str">
        <f>IF($B734="", "", IF(COUNTIF('Intro &amp; Setup'!$AY$23:$AY$38, $B734)&gt;0, "BH", TEXT($B734, "ddd")))</f>
        <v/>
      </c>
      <c r="AB734" s="61" t="str">
        <f t="shared" si="104"/>
        <v/>
      </c>
      <c r="AD734" s="23" t="str">
        <f t="shared" si="105"/>
        <v/>
      </c>
      <c r="AE734" s="23" t="str">
        <f t="shared" si="106"/>
        <v/>
      </c>
      <c r="AG734" s="23" t="str">
        <f t="shared" si="107"/>
        <v/>
      </c>
    </row>
    <row r="735" spans="1:33" x14ac:dyDescent="0.25">
      <c r="A735" s="5"/>
      <c r="B735" s="115"/>
      <c r="C735" s="116"/>
      <c r="D735" s="117"/>
      <c r="E735" s="118"/>
      <c r="F735" s="118"/>
      <c r="G735" s="119"/>
      <c r="H735" s="120"/>
      <c r="I735" s="120"/>
      <c r="J735" s="121"/>
      <c r="K735" s="5"/>
      <c r="L735" s="133" t="str">
        <f t="shared" si="99"/>
        <v/>
      </c>
      <c r="M735" s="5"/>
      <c r="N735" s="23" t="str">
        <f>IF($L735="", "", COUNTIF($L$11:$L$2510, "&gt;"&amp;$L735)+1+COUNTIF($L$11:$L735, $L735)-1)</f>
        <v/>
      </c>
      <c r="O735" s="5"/>
      <c r="R735" s="23" t="str">
        <f t="shared" si="100"/>
        <v/>
      </c>
      <c r="T735" s="20" t="str">
        <f t="shared" si="101"/>
        <v/>
      </c>
      <c r="X735" s="23" t="str">
        <f t="shared" si="102"/>
        <v/>
      </c>
      <c r="Z735" s="59" t="str">
        <f t="shared" si="103"/>
        <v/>
      </c>
      <c r="AA735" s="60" t="str">
        <f>IF($B735="", "", IF(COUNTIF('Intro &amp; Setup'!$AY$23:$AY$38, $B735)&gt;0, "BH", TEXT($B735, "ddd")))</f>
        <v/>
      </c>
      <c r="AB735" s="61" t="str">
        <f t="shared" si="104"/>
        <v/>
      </c>
      <c r="AD735" s="23" t="str">
        <f t="shared" si="105"/>
        <v/>
      </c>
      <c r="AE735" s="23" t="str">
        <f t="shared" si="106"/>
        <v/>
      </c>
      <c r="AG735" s="23" t="str">
        <f t="shared" si="107"/>
        <v/>
      </c>
    </row>
    <row r="736" spans="1:33" x14ac:dyDescent="0.25">
      <c r="A736" s="5"/>
      <c r="B736" s="115"/>
      <c r="C736" s="116"/>
      <c r="D736" s="117"/>
      <c r="E736" s="118"/>
      <c r="F736" s="118"/>
      <c r="G736" s="119"/>
      <c r="H736" s="120"/>
      <c r="I736" s="120"/>
      <c r="J736" s="121"/>
      <c r="K736" s="5"/>
      <c r="L736" s="133" t="str">
        <f t="shared" si="99"/>
        <v/>
      </c>
      <c r="M736" s="5"/>
      <c r="N736" s="23" t="str">
        <f>IF($L736="", "", COUNTIF($L$11:$L$2510, "&gt;"&amp;$L736)+1+COUNTIF($L$11:$L736, $L736)-1)</f>
        <v/>
      </c>
      <c r="O736" s="5"/>
      <c r="R736" s="23" t="str">
        <f t="shared" si="100"/>
        <v/>
      </c>
      <c r="T736" s="20" t="str">
        <f t="shared" si="101"/>
        <v/>
      </c>
      <c r="X736" s="23" t="str">
        <f t="shared" si="102"/>
        <v/>
      </c>
      <c r="Z736" s="59" t="str">
        <f t="shared" si="103"/>
        <v/>
      </c>
      <c r="AA736" s="60" t="str">
        <f>IF($B736="", "", IF(COUNTIF('Intro &amp; Setup'!$AY$23:$AY$38, $B736)&gt;0, "BH", TEXT($B736, "ddd")))</f>
        <v/>
      </c>
      <c r="AB736" s="61" t="str">
        <f t="shared" si="104"/>
        <v/>
      </c>
      <c r="AD736" s="23" t="str">
        <f t="shared" si="105"/>
        <v/>
      </c>
      <c r="AE736" s="23" t="str">
        <f t="shared" si="106"/>
        <v/>
      </c>
      <c r="AG736" s="23" t="str">
        <f t="shared" si="107"/>
        <v/>
      </c>
    </row>
    <row r="737" spans="1:33" x14ac:dyDescent="0.25">
      <c r="A737" s="5"/>
      <c r="B737" s="115"/>
      <c r="C737" s="116"/>
      <c r="D737" s="117"/>
      <c r="E737" s="118"/>
      <c r="F737" s="118"/>
      <c r="G737" s="119"/>
      <c r="H737" s="120"/>
      <c r="I737" s="120"/>
      <c r="J737" s="121"/>
      <c r="K737" s="5"/>
      <c r="L737" s="133" t="str">
        <f t="shared" si="99"/>
        <v/>
      </c>
      <c r="M737" s="5"/>
      <c r="N737" s="23" t="str">
        <f>IF($L737="", "", COUNTIF($L$11:$L$2510, "&gt;"&amp;$L737)+1+COUNTIF($L$11:$L737, $L737)-1)</f>
        <v/>
      </c>
      <c r="O737" s="5"/>
      <c r="R737" s="23" t="str">
        <f t="shared" si="100"/>
        <v/>
      </c>
      <c r="T737" s="20" t="str">
        <f t="shared" si="101"/>
        <v/>
      </c>
      <c r="X737" s="23" t="str">
        <f t="shared" si="102"/>
        <v/>
      </c>
      <c r="Z737" s="59" t="str">
        <f t="shared" si="103"/>
        <v/>
      </c>
      <c r="AA737" s="60" t="str">
        <f>IF($B737="", "", IF(COUNTIF('Intro &amp; Setup'!$AY$23:$AY$38, $B737)&gt;0, "BH", TEXT($B737, "ddd")))</f>
        <v/>
      </c>
      <c r="AB737" s="61" t="str">
        <f t="shared" si="104"/>
        <v/>
      </c>
      <c r="AD737" s="23" t="str">
        <f t="shared" si="105"/>
        <v/>
      </c>
      <c r="AE737" s="23" t="str">
        <f t="shared" si="106"/>
        <v/>
      </c>
      <c r="AG737" s="23" t="str">
        <f t="shared" si="107"/>
        <v/>
      </c>
    </row>
    <row r="738" spans="1:33" x14ac:dyDescent="0.25">
      <c r="A738" s="5"/>
      <c r="B738" s="115"/>
      <c r="C738" s="116"/>
      <c r="D738" s="117"/>
      <c r="E738" s="118"/>
      <c r="F738" s="118"/>
      <c r="G738" s="119"/>
      <c r="H738" s="120"/>
      <c r="I738" s="120"/>
      <c r="J738" s="121"/>
      <c r="K738" s="5"/>
      <c r="L738" s="133" t="str">
        <f t="shared" si="99"/>
        <v/>
      </c>
      <c r="M738" s="5"/>
      <c r="N738" s="23" t="str">
        <f>IF($L738="", "", COUNTIF($L$11:$L$2510, "&gt;"&amp;$L738)+1+COUNTIF($L$11:$L738, $L738)-1)</f>
        <v/>
      </c>
      <c r="O738" s="5"/>
      <c r="R738" s="23" t="str">
        <f t="shared" si="100"/>
        <v/>
      </c>
      <c r="T738" s="20" t="str">
        <f t="shared" si="101"/>
        <v/>
      </c>
      <c r="X738" s="23" t="str">
        <f t="shared" si="102"/>
        <v/>
      </c>
      <c r="Z738" s="59" t="str">
        <f t="shared" si="103"/>
        <v/>
      </c>
      <c r="AA738" s="60" t="str">
        <f>IF($B738="", "", IF(COUNTIF('Intro &amp; Setup'!$AY$23:$AY$38, $B738)&gt;0, "BH", TEXT($B738, "ddd")))</f>
        <v/>
      </c>
      <c r="AB738" s="61" t="str">
        <f t="shared" si="104"/>
        <v/>
      </c>
      <c r="AD738" s="23" t="str">
        <f t="shared" si="105"/>
        <v/>
      </c>
      <c r="AE738" s="23" t="str">
        <f t="shared" si="106"/>
        <v/>
      </c>
      <c r="AG738" s="23" t="str">
        <f t="shared" si="107"/>
        <v/>
      </c>
    </row>
    <row r="739" spans="1:33" x14ac:dyDescent="0.25">
      <c r="A739" s="5"/>
      <c r="B739" s="115"/>
      <c r="C739" s="116"/>
      <c r="D739" s="117"/>
      <c r="E739" s="118"/>
      <c r="F739" s="118"/>
      <c r="G739" s="119"/>
      <c r="H739" s="120"/>
      <c r="I739" s="120"/>
      <c r="J739" s="121"/>
      <c r="K739" s="5"/>
      <c r="L739" s="133" t="str">
        <f t="shared" si="99"/>
        <v/>
      </c>
      <c r="M739" s="5"/>
      <c r="N739" s="23" t="str">
        <f>IF($L739="", "", COUNTIF($L$11:$L$2510, "&gt;"&amp;$L739)+1+COUNTIF($L$11:$L739, $L739)-1)</f>
        <v/>
      </c>
      <c r="O739" s="5"/>
      <c r="R739" s="23" t="str">
        <f t="shared" si="100"/>
        <v/>
      </c>
      <c r="T739" s="20" t="str">
        <f t="shared" si="101"/>
        <v/>
      </c>
      <c r="X739" s="23" t="str">
        <f t="shared" si="102"/>
        <v/>
      </c>
      <c r="Z739" s="59" t="str">
        <f t="shared" si="103"/>
        <v/>
      </c>
      <c r="AA739" s="60" t="str">
        <f>IF($B739="", "", IF(COUNTIF('Intro &amp; Setup'!$AY$23:$AY$38, $B739)&gt;0, "BH", TEXT($B739, "ddd")))</f>
        <v/>
      </c>
      <c r="AB739" s="61" t="str">
        <f t="shared" si="104"/>
        <v/>
      </c>
      <c r="AD739" s="23" t="str">
        <f t="shared" si="105"/>
        <v/>
      </c>
      <c r="AE739" s="23" t="str">
        <f t="shared" si="106"/>
        <v/>
      </c>
      <c r="AG739" s="23" t="str">
        <f t="shared" si="107"/>
        <v/>
      </c>
    </row>
    <row r="740" spans="1:33" x14ac:dyDescent="0.25">
      <c r="A740" s="5"/>
      <c r="B740" s="115"/>
      <c r="C740" s="116"/>
      <c r="D740" s="117"/>
      <c r="E740" s="118"/>
      <c r="F740" s="118"/>
      <c r="G740" s="119"/>
      <c r="H740" s="120"/>
      <c r="I740" s="120"/>
      <c r="J740" s="121"/>
      <c r="K740" s="5"/>
      <c r="L740" s="133" t="str">
        <f t="shared" si="99"/>
        <v/>
      </c>
      <c r="M740" s="5"/>
      <c r="N740" s="23" t="str">
        <f>IF($L740="", "", COUNTIF($L$11:$L$2510, "&gt;"&amp;$L740)+1+COUNTIF($L$11:$L740, $L740)-1)</f>
        <v/>
      </c>
      <c r="O740" s="5"/>
      <c r="R740" s="23" t="str">
        <f t="shared" si="100"/>
        <v/>
      </c>
      <c r="T740" s="20" t="str">
        <f t="shared" si="101"/>
        <v/>
      </c>
      <c r="X740" s="23" t="str">
        <f t="shared" si="102"/>
        <v/>
      </c>
      <c r="Z740" s="59" t="str">
        <f t="shared" si="103"/>
        <v/>
      </c>
      <c r="AA740" s="60" t="str">
        <f>IF($B740="", "", IF(COUNTIF('Intro &amp; Setup'!$AY$23:$AY$38, $B740)&gt;0, "BH", TEXT($B740, "ddd")))</f>
        <v/>
      </c>
      <c r="AB740" s="61" t="str">
        <f t="shared" si="104"/>
        <v/>
      </c>
      <c r="AD740" s="23" t="str">
        <f t="shared" si="105"/>
        <v/>
      </c>
      <c r="AE740" s="23" t="str">
        <f t="shared" si="106"/>
        <v/>
      </c>
      <c r="AG740" s="23" t="str">
        <f t="shared" si="107"/>
        <v/>
      </c>
    </row>
    <row r="741" spans="1:33" x14ac:dyDescent="0.25">
      <c r="A741" s="5"/>
      <c r="B741" s="115"/>
      <c r="C741" s="116"/>
      <c r="D741" s="117"/>
      <c r="E741" s="118"/>
      <c r="F741" s="118"/>
      <c r="G741" s="119"/>
      <c r="H741" s="120"/>
      <c r="I741" s="120"/>
      <c r="J741" s="121"/>
      <c r="K741" s="5"/>
      <c r="L741" s="133" t="str">
        <f t="shared" si="99"/>
        <v/>
      </c>
      <c r="M741" s="5"/>
      <c r="N741" s="23" t="str">
        <f>IF($L741="", "", COUNTIF($L$11:$L$2510, "&gt;"&amp;$L741)+1+COUNTIF($L$11:$L741, $L741)-1)</f>
        <v/>
      </c>
      <c r="O741" s="5"/>
      <c r="R741" s="23" t="str">
        <f t="shared" si="100"/>
        <v/>
      </c>
      <c r="T741" s="20" t="str">
        <f t="shared" si="101"/>
        <v/>
      </c>
      <c r="X741" s="23" t="str">
        <f t="shared" si="102"/>
        <v/>
      </c>
      <c r="Z741" s="59" t="str">
        <f t="shared" si="103"/>
        <v/>
      </c>
      <c r="AA741" s="60" t="str">
        <f>IF($B741="", "", IF(COUNTIF('Intro &amp; Setup'!$AY$23:$AY$38, $B741)&gt;0, "BH", TEXT($B741, "ddd")))</f>
        <v/>
      </c>
      <c r="AB741" s="61" t="str">
        <f t="shared" si="104"/>
        <v/>
      </c>
      <c r="AD741" s="23" t="str">
        <f t="shared" si="105"/>
        <v/>
      </c>
      <c r="AE741" s="23" t="str">
        <f t="shared" si="106"/>
        <v/>
      </c>
      <c r="AG741" s="23" t="str">
        <f t="shared" si="107"/>
        <v/>
      </c>
    </row>
    <row r="742" spans="1:33" x14ac:dyDescent="0.25">
      <c r="A742" s="5"/>
      <c r="B742" s="115"/>
      <c r="C742" s="116"/>
      <c r="D742" s="117"/>
      <c r="E742" s="118"/>
      <c r="F742" s="118"/>
      <c r="G742" s="119"/>
      <c r="H742" s="120"/>
      <c r="I742" s="120"/>
      <c r="J742" s="121"/>
      <c r="K742" s="5"/>
      <c r="L742" s="133" t="str">
        <f t="shared" si="99"/>
        <v/>
      </c>
      <c r="M742" s="5"/>
      <c r="N742" s="23" t="str">
        <f>IF($L742="", "", COUNTIF($L$11:$L$2510, "&gt;"&amp;$L742)+1+COUNTIF($L$11:$L742, $L742)-1)</f>
        <v/>
      </c>
      <c r="O742" s="5"/>
      <c r="R742" s="23" t="str">
        <f t="shared" si="100"/>
        <v/>
      </c>
      <c r="T742" s="20" t="str">
        <f t="shared" si="101"/>
        <v/>
      </c>
      <c r="X742" s="23" t="str">
        <f t="shared" si="102"/>
        <v/>
      </c>
      <c r="Z742" s="59" t="str">
        <f t="shared" si="103"/>
        <v/>
      </c>
      <c r="AA742" s="60" t="str">
        <f>IF($B742="", "", IF(COUNTIF('Intro &amp; Setup'!$AY$23:$AY$38, $B742)&gt;0, "BH", TEXT($B742, "ddd")))</f>
        <v/>
      </c>
      <c r="AB742" s="61" t="str">
        <f t="shared" si="104"/>
        <v/>
      </c>
      <c r="AD742" s="23" t="str">
        <f t="shared" si="105"/>
        <v/>
      </c>
      <c r="AE742" s="23" t="str">
        <f t="shared" si="106"/>
        <v/>
      </c>
      <c r="AG742" s="23" t="str">
        <f t="shared" si="107"/>
        <v/>
      </c>
    </row>
    <row r="743" spans="1:33" x14ac:dyDescent="0.25">
      <c r="A743" s="5"/>
      <c r="B743" s="115"/>
      <c r="C743" s="116"/>
      <c r="D743" s="117"/>
      <c r="E743" s="118"/>
      <c r="F743" s="118"/>
      <c r="G743" s="119"/>
      <c r="H743" s="120"/>
      <c r="I743" s="120"/>
      <c r="J743" s="121"/>
      <c r="K743" s="5"/>
      <c r="L743" s="133" t="str">
        <f t="shared" si="99"/>
        <v/>
      </c>
      <c r="M743" s="5"/>
      <c r="N743" s="23" t="str">
        <f>IF($L743="", "", COUNTIF($L$11:$L$2510, "&gt;"&amp;$L743)+1+COUNTIF($L$11:$L743, $L743)-1)</f>
        <v/>
      </c>
      <c r="O743" s="5"/>
      <c r="R743" s="23" t="str">
        <f t="shared" si="100"/>
        <v/>
      </c>
      <c r="T743" s="20" t="str">
        <f t="shared" si="101"/>
        <v/>
      </c>
      <c r="X743" s="23" t="str">
        <f t="shared" si="102"/>
        <v/>
      </c>
      <c r="Z743" s="59" t="str">
        <f t="shared" si="103"/>
        <v/>
      </c>
      <c r="AA743" s="60" t="str">
        <f>IF($B743="", "", IF(COUNTIF('Intro &amp; Setup'!$AY$23:$AY$38, $B743)&gt;0, "BH", TEXT($B743, "ddd")))</f>
        <v/>
      </c>
      <c r="AB743" s="61" t="str">
        <f t="shared" si="104"/>
        <v/>
      </c>
      <c r="AD743" s="23" t="str">
        <f t="shared" si="105"/>
        <v/>
      </c>
      <c r="AE743" s="23" t="str">
        <f t="shared" si="106"/>
        <v/>
      </c>
      <c r="AG743" s="23" t="str">
        <f t="shared" si="107"/>
        <v/>
      </c>
    </row>
    <row r="744" spans="1:33" x14ac:dyDescent="0.25">
      <c r="A744" s="5"/>
      <c r="B744" s="115"/>
      <c r="C744" s="116"/>
      <c r="D744" s="117"/>
      <c r="E744" s="118"/>
      <c r="F744" s="118"/>
      <c r="G744" s="119"/>
      <c r="H744" s="120"/>
      <c r="I744" s="120"/>
      <c r="J744" s="121"/>
      <c r="K744" s="5"/>
      <c r="L744" s="133" t="str">
        <f t="shared" si="99"/>
        <v/>
      </c>
      <c r="M744" s="5"/>
      <c r="N744" s="23" t="str">
        <f>IF($L744="", "", COUNTIF($L$11:$L$2510, "&gt;"&amp;$L744)+1+COUNTIF($L$11:$L744, $L744)-1)</f>
        <v/>
      </c>
      <c r="O744" s="5"/>
      <c r="R744" s="23" t="str">
        <f t="shared" si="100"/>
        <v/>
      </c>
      <c r="T744" s="20" t="str">
        <f t="shared" si="101"/>
        <v/>
      </c>
      <c r="X744" s="23" t="str">
        <f t="shared" si="102"/>
        <v/>
      </c>
      <c r="Z744" s="59" t="str">
        <f t="shared" si="103"/>
        <v/>
      </c>
      <c r="AA744" s="60" t="str">
        <f>IF($B744="", "", IF(COUNTIF('Intro &amp; Setup'!$AY$23:$AY$38, $B744)&gt;0, "BH", TEXT($B744, "ddd")))</f>
        <v/>
      </c>
      <c r="AB744" s="61" t="str">
        <f t="shared" si="104"/>
        <v/>
      </c>
      <c r="AD744" s="23" t="str">
        <f t="shared" si="105"/>
        <v/>
      </c>
      <c r="AE744" s="23" t="str">
        <f t="shared" si="106"/>
        <v/>
      </c>
      <c r="AG744" s="23" t="str">
        <f t="shared" si="107"/>
        <v/>
      </c>
    </row>
    <row r="745" spans="1:33" x14ac:dyDescent="0.25">
      <c r="A745" s="5"/>
      <c r="B745" s="115"/>
      <c r="C745" s="116"/>
      <c r="D745" s="117"/>
      <c r="E745" s="118"/>
      <c r="F745" s="118"/>
      <c r="G745" s="119"/>
      <c r="H745" s="120"/>
      <c r="I745" s="120"/>
      <c r="J745" s="121"/>
      <c r="K745" s="5"/>
      <c r="L745" s="133" t="str">
        <f t="shared" si="99"/>
        <v/>
      </c>
      <c r="M745" s="5"/>
      <c r="N745" s="23" t="str">
        <f>IF($L745="", "", COUNTIF($L$11:$L$2510, "&gt;"&amp;$L745)+1+COUNTIF($L$11:$L745, $L745)-1)</f>
        <v/>
      </c>
      <c r="O745" s="5"/>
      <c r="R745" s="23" t="str">
        <f t="shared" si="100"/>
        <v/>
      </c>
      <c r="T745" s="20" t="str">
        <f t="shared" si="101"/>
        <v/>
      </c>
      <c r="X745" s="23" t="str">
        <f t="shared" si="102"/>
        <v/>
      </c>
      <c r="Z745" s="59" t="str">
        <f t="shared" si="103"/>
        <v/>
      </c>
      <c r="AA745" s="60" t="str">
        <f>IF($B745="", "", IF(COUNTIF('Intro &amp; Setup'!$AY$23:$AY$38, $B745)&gt;0, "BH", TEXT($B745, "ddd")))</f>
        <v/>
      </c>
      <c r="AB745" s="61" t="str">
        <f t="shared" si="104"/>
        <v/>
      </c>
      <c r="AD745" s="23" t="str">
        <f t="shared" si="105"/>
        <v/>
      </c>
      <c r="AE745" s="23" t="str">
        <f t="shared" si="106"/>
        <v/>
      </c>
      <c r="AG745" s="23" t="str">
        <f t="shared" si="107"/>
        <v/>
      </c>
    </row>
    <row r="746" spans="1:33" x14ac:dyDescent="0.25">
      <c r="A746" s="5"/>
      <c r="B746" s="115"/>
      <c r="C746" s="116"/>
      <c r="D746" s="117"/>
      <c r="E746" s="118"/>
      <c r="F746" s="118"/>
      <c r="G746" s="119"/>
      <c r="H746" s="120"/>
      <c r="I746" s="120"/>
      <c r="J746" s="121"/>
      <c r="K746" s="5"/>
      <c r="L746" s="133" t="str">
        <f t="shared" si="99"/>
        <v/>
      </c>
      <c r="M746" s="5"/>
      <c r="N746" s="23" t="str">
        <f>IF($L746="", "", COUNTIF($L$11:$L$2510, "&gt;"&amp;$L746)+1+COUNTIF($L$11:$L746, $L746)-1)</f>
        <v/>
      </c>
      <c r="O746" s="5"/>
      <c r="R746" s="23" t="str">
        <f t="shared" si="100"/>
        <v/>
      </c>
      <c r="T746" s="20" t="str">
        <f t="shared" si="101"/>
        <v/>
      </c>
      <c r="X746" s="23" t="str">
        <f t="shared" si="102"/>
        <v/>
      </c>
      <c r="Z746" s="59" t="str">
        <f t="shared" si="103"/>
        <v/>
      </c>
      <c r="AA746" s="60" t="str">
        <f>IF($B746="", "", IF(COUNTIF('Intro &amp; Setup'!$AY$23:$AY$38, $B746)&gt;0, "BH", TEXT($B746, "ddd")))</f>
        <v/>
      </c>
      <c r="AB746" s="61" t="str">
        <f t="shared" si="104"/>
        <v/>
      </c>
      <c r="AD746" s="23" t="str">
        <f t="shared" si="105"/>
        <v/>
      </c>
      <c r="AE746" s="23" t="str">
        <f t="shared" si="106"/>
        <v/>
      </c>
      <c r="AG746" s="23" t="str">
        <f t="shared" si="107"/>
        <v/>
      </c>
    </row>
    <row r="747" spans="1:33" x14ac:dyDescent="0.25">
      <c r="A747" s="5"/>
      <c r="B747" s="115"/>
      <c r="C747" s="116"/>
      <c r="D747" s="117"/>
      <c r="E747" s="118"/>
      <c r="F747" s="118"/>
      <c r="G747" s="119"/>
      <c r="H747" s="120"/>
      <c r="I747" s="120"/>
      <c r="J747" s="121"/>
      <c r="K747" s="5"/>
      <c r="L747" s="133" t="str">
        <f t="shared" si="99"/>
        <v/>
      </c>
      <c r="M747" s="5"/>
      <c r="N747" s="23" t="str">
        <f>IF($L747="", "", COUNTIF($L$11:$L$2510, "&gt;"&amp;$L747)+1+COUNTIF($L$11:$L747, $L747)-1)</f>
        <v/>
      </c>
      <c r="O747" s="5"/>
      <c r="R747" s="23" t="str">
        <f t="shared" si="100"/>
        <v/>
      </c>
      <c r="T747" s="20" t="str">
        <f t="shared" si="101"/>
        <v/>
      </c>
      <c r="X747" s="23" t="str">
        <f t="shared" si="102"/>
        <v/>
      </c>
      <c r="Z747" s="59" t="str">
        <f t="shared" si="103"/>
        <v/>
      </c>
      <c r="AA747" s="60" t="str">
        <f>IF($B747="", "", IF(COUNTIF('Intro &amp; Setup'!$AY$23:$AY$38, $B747)&gt;0, "BH", TEXT($B747, "ddd")))</f>
        <v/>
      </c>
      <c r="AB747" s="61" t="str">
        <f t="shared" si="104"/>
        <v/>
      </c>
      <c r="AD747" s="23" t="str">
        <f t="shared" si="105"/>
        <v/>
      </c>
      <c r="AE747" s="23" t="str">
        <f t="shared" si="106"/>
        <v/>
      </c>
      <c r="AG747" s="23" t="str">
        <f t="shared" si="107"/>
        <v/>
      </c>
    </row>
    <row r="748" spans="1:33" x14ac:dyDescent="0.25">
      <c r="A748" s="5"/>
      <c r="B748" s="115"/>
      <c r="C748" s="116"/>
      <c r="D748" s="117"/>
      <c r="E748" s="118"/>
      <c r="F748" s="118"/>
      <c r="G748" s="119"/>
      <c r="H748" s="120"/>
      <c r="I748" s="120"/>
      <c r="J748" s="121"/>
      <c r="K748" s="5"/>
      <c r="L748" s="133" t="str">
        <f t="shared" si="99"/>
        <v/>
      </c>
      <c r="M748" s="5"/>
      <c r="N748" s="23" t="str">
        <f>IF($L748="", "", COUNTIF($L$11:$L$2510, "&gt;"&amp;$L748)+1+COUNTIF($L$11:$L748, $L748)-1)</f>
        <v/>
      </c>
      <c r="O748" s="5"/>
      <c r="R748" s="23" t="str">
        <f t="shared" si="100"/>
        <v/>
      </c>
      <c r="T748" s="20" t="str">
        <f t="shared" si="101"/>
        <v/>
      </c>
      <c r="X748" s="23" t="str">
        <f t="shared" si="102"/>
        <v/>
      </c>
      <c r="Z748" s="59" t="str">
        <f t="shared" si="103"/>
        <v/>
      </c>
      <c r="AA748" s="60" t="str">
        <f>IF($B748="", "", IF(COUNTIF('Intro &amp; Setup'!$AY$23:$AY$38, $B748)&gt;0, "BH", TEXT($B748, "ddd")))</f>
        <v/>
      </c>
      <c r="AB748" s="61" t="str">
        <f t="shared" si="104"/>
        <v/>
      </c>
      <c r="AD748" s="23" t="str">
        <f t="shared" si="105"/>
        <v/>
      </c>
      <c r="AE748" s="23" t="str">
        <f t="shared" si="106"/>
        <v/>
      </c>
      <c r="AG748" s="23" t="str">
        <f t="shared" si="107"/>
        <v/>
      </c>
    </row>
    <row r="749" spans="1:33" x14ac:dyDescent="0.25">
      <c r="A749" s="5"/>
      <c r="B749" s="115"/>
      <c r="C749" s="116"/>
      <c r="D749" s="117"/>
      <c r="E749" s="118"/>
      <c r="F749" s="118"/>
      <c r="G749" s="119"/>
      <c r="H749" s="120"/>
      <c r="I749" s="120"/>
      <c r="J749" s="121"/>
      <c r="K749" s="5"/>
      <c r="L749" s="133" t="str">
        <f t="shared" si="99"/>
        <v/>
      </c>
      <c r="M749" s="5"/>
      <c r="N749" s="23" t="str">
        <f>IF($L749="", "", COUNTIF($L$11:$L$2510, "&gt;"&amp;$L749)+1+COUNTIF($L$11:$L749, $L749)-1)</f>
        <v/>
      </c>
      <c r="O749" s="5"/>
      <c r="R749" s="23" t="str">
        <f t="shared" si="100"/>
        <v/>
      </c>
      <c r="T749" s="20" t="str">
        <f t="shared" si="101"/>
        <v/>
      </c>
      <c r="X749" s="23" t="str">
        <f t="shared" si="102"/>
        <v/>
      </c>
      <c r="Z749" s="59" t="str">
        <f t="shared" si="103"/>
        <v/>
      </c>
      <c r="AA749" s="60" t="str">
        <f>IF($B749="", "", IF(COUNTIF('Intro &amp; Setup'!$AY$23:$AY$38, $B749)&gt;0, "BH", TEXT($B749, "ddd")))</f>
        <v/>
      </c>
      <c r="AB749" s="61" t="str">
        <f t="shared" si="104"/>
        <v/>
      </c>
      <c r="AD749" s="23" t="str">
        <f t="shared" si="105"/>
        <v/>
      </c>
      <c r="AE749" s="23" t="str">
        <f t="shared" si="106"/>
        <v/>
      </c>
      <c r="AG749" s="23" t="str">
        <f t="shared" si="107"/>
        <v/>
      </c>
    </row>
    <row r="750" spans="1:33" x14ac:dyDescent="0.25">
      <c r="A750" s="5"/>
      <c r="B750" s="115"/>
      <c r="C750" s="116"/>
      <c r="D750" s="117"/>
      <c r="E750" s="118"/>
      <c r="F750" s="118"/>
      <c r="G750" s="119"/>
      <c r="H750" s="120"/>
      <c r="I750" s="120"/>
      <c r="J750" s="121"/>
      <c r="K750" s="5"/>
      <c r="L750" s="133" t="str">
        <f t="shared" si="99"/>
        <v/>
      </c>
      <c r="M750" s="5"/>
      <c r="N750" s="23" t="str">
        <f>IF($L750="", "", COUNTIF($L$11:$L$2510, "&gt;"&amp;$L750)+1+COUNTIF($L$11:$L750, $L750)-1)</f>
        <v/>
      </c>
      <c r="O750" s="5"/>
      <c r="R750" s="23" t="str">
        <f t="shared" si="100"/>
        <v/>
      </c>
      <c r="T750" s="20" t="str">
        <f t="shared" si="101"/>
        <v/>
      </c>
      <c r="X750" s="23" t="str">
        <f t="shared" si="102"/>
        <v/>
      </c>
      <c r="Z750" s="59" t="str">
        <f t="shared" si="103"/>
        <v/>
      </c>
      <c r="AA750" s="60" t="str">
        <f>IF($B750="", "", IF(COUNTIF('Intro &amp; Setup'!$AY$23:$AY$38, $B750)&gt;0, "BH", TEXT($B750, "ddd")))</f>
        <v/>
      </c>
      <c r="AB750" s="61" t="str">
        <f t="shared" si="104"/>
        <v/>
      </c>
      <c r="AD750" s="23" t="str">
        <f t="shared" si="105"/>
        <v/>
      </c>
      <c r="AE750" s="23" t="str">
        <f t="shared" si="106"/>
        <v/>
      </c>
      <c r="AG750" s="23" t="str">
        <f t="shared" si="107"/>
        <v/>
      </c>
    </row>
    <row r="751" spans="1:33" x14ac:dyDescent="0.25">
      <c r="A751" s="5"/>
      <c r="B751" s="115"/>
      <c r="C751" s="116"/>
      <c r="D751" s="117"/>
      <c r="E751" s="118"/>
      <c r="F751" s="118"/>
      <c r="G751" s="119"/>
      <c r="H751" s="120"/>
      <c r="I751" s="120"/>
      <c r="J751" s="121"/>
      <c r="K751" s="5"/>
      <c r="L751" s="133" t="str">
        <f t="shared" si="99"/>
        <v/>
      </c>
      <c r="M751" s="5"/>
      <c r="N751" s="23" t="str">
        <f>IF($L751="", "", COUNTIF($L$11:$L$2510, "&gt;"&amp;$L751)+1+COUNTIF($L$11:$L751, $L751)-1)</f>
        <v/>
      </c>
      <c r="O751" s="5"/>
      <c r="R751" s="23" t="str">
        <f t="shared" si="100"/>
        <v/>
      </c>
      <c r="T751" s="20" t="str">
        <f t="shared" si="101"/>
        <v/>
      </c>
      <c r="X751" s="23" t="str">
        <f t="shared" si="102"/>
        <v/>
      </c>
      <c r="Z751" s="59" t="str">
        <f t="shared" si="103"/>
        <v/>
      </c>
      <c r="AA751" s="60" t="str">
        <f>IF($B751="", "", IF(COUNTIF('Intro &amp; Setup'!$AY$23:$AY$38, $B751)&gt;0, "BH", TEXT($B751, "ddd")))</f>
        <v/>
      </c>
      <c r="AB751" s="61" t="str">
        <f t="shared" si="104"/>
        <v/>
      </c>
      <c r="AD751" s="23" t="str">
        <f t="shared" si="105"/>
        <v/>
      </c>
      <c r="AE751" s="23" t="str">
        <f t="shared" si="106"/>
        <v/>
      </c>
      <c r="AG751" s="23" t="str">
        <f t="shared" si="107"/>
        <v/>
      </c>
    </row>
    <row r="752" spans="1:33" x14ac:dyDescent="0.25">
      <c r="A752" s="5"/>
      <c r="B752" s="115"/>
      <c r="C752" s="116"/>
      <c r="D752" s="117"/>
      <c r="E752" s="118"/>
      <c r="F752" s="118"/>
      <c r="G752" s="119"/>
      <c r="H752" s="120"/>
      <c r="I752" s="120"/>
      <c r="J752" s="121"/>
      <c r="K752" s="5"/>
      <c r="L752" s="133" t="str">
        <f t="shared" si="99"/>
        <v/>
      </c>
      <c r="M752" s="5"/>
      <c r="N752" s="23" t="str">
        <f>IF($L752="", "", COUNTIF($L$11:$L$2510, "&gt;"&amp;$L752)+1+COUNTIF($L$11:$L752, $L752)-1)</f>
        <v/>
      </c>
      <c r="O752" s="5"/>
      <c r="R752" s="23" t="str">
        <f t="shared" si="100"/>
        <v/>
      </c>
      <c r="T752" s="20" t="str">
        <f t="shared" si="101"/>
        <v/>
      </c>
      <c r="X752" s="23" t="str">
        <f t="shared" si="102"/>
        <v/>
      </c>
      <c r="Z752" s="59" t="str">
        <f t="shared" si="103"/>
        <v/>
      </c>
      <c r="AA752" s="60" t="str">
        <f>IF($B752="", "", IF(COUNTIF('Intro &amp; Setup'!$AY$23:$AY$38, $B752)&gt;0, "BH", TEXT($B752, "ddd")))</f>
        <v/>
      </c>
      <c r="AB752" s="61" t="str">
        <f t="shared" si="104"/>
        <v/>
      </c>
      <c r="AD752" s="23" t="str">
        <f t="shared" si="105"/>
        <v/>
      </c>
      <c r="AE752" s="23" t="str">
        <f t="shared" si="106"/>
        <v/>
      </c>
      <c r="AG752" s="23" t="str">
        <f t="shared" si="107"/>
        <v/>
      </c>
    </row>
    <row r="753" spans="1:33" x14ac:dyDescent="0.25">
      <c r="A753" s="5"/>
      <c r="B753" s="115"/>
      <c r="C753" s="116"/>
      <c r="D753" s="117"/>
      <c r="E753" s="118"/>
      <c r="F753" s="118"/>
      <c r="G753" s="119"/>
      <c r="H753" s="120"/>
      <c r="I753" s="120"/>
      <c r="J753" s="121"/>
      <c r="K753" s="5"/>
      <c r="L753" s="133" t="str">
        <f t="shared" si="99"/>
        <v/>
      </c>
      <c r="M753" s="5"/>
      <c r="N753" s="23" t="str">
        <f>IF($L753="", "", COUNTIF($L$11:$L$2510, "&gt;"&amp;$L753)+1+COUNTIF($L$11:$L753, $L753)-1)</f>
        <v/>
      </c>
      <c r="O753" s="5"/>
      <c r="R753" s="23" t="str">
        <f t="shared" si="100"/>
        <v/>
      </c>
      <c r="T753" s="20" t="str">
        <f t="shared" si="101"/>
        <v/>
      </c>
      <c r="X753" s="23" t="str">
        <f t="shared" si="102"/>
        <v/>
      </c>
      <c r="Z753" s="59" t="str">
        <f t="shared" si="103"/>
        <v/>
      </c>
      <c r="AA753" s="60" t="str">
        <f>IF($B753="", "", IF(COUNTIF('Intro &amp; Setup'!$AY$23:$AY$38, $B753)&gt;0, "BH", TEXT($B753, "ddd")))</f>
        <v/>
      </c>
      <c r="AB753" s="61" t="str">
        <f t="shared" si="104"/>
        <v/>
      </c>
      <c r="AD753" s="23" t="str">
        <f t="shared" si="105"/>
        <v/>
      </c>
      <c r="AE753" s="23" t="str">
        <f t="shared" si="106"/>
        <v/>
      </c>
      <c r="AG753" s="23" t="str">
        <f t="shared" si="107"/>
        <v/>
      </c>
    </row>
    <row r="754" spans="1:33" x14ac:dyDescent="0.25">
      <c r="A754" s="5"/>
      <c r="B754" s="115"/>
      <c r="C754" s="116"/>
      <c r="D754" s="117"/>
      <c r="E754" s="118"/>
      <c r="F754" s="118"/>
      <c r="G754" s="119"/>
      <c r="H754" s="120"/>
      <c r="I754" s="120"/>
      <c r="J754" s="121"/>
      <c r="K754" s="5"/>
      <c r="L754" s="133" t="str">
        <f t="shared" si="99"/>
        <v/>
      </c>
      <c r="M754" s="5"/>
      <c r="N754" s="23" t="str">
        <f>IF($L754="", "", COUNTIF($L$11:$L$2510, "&gt;"&amp;$L754)+1+COUNTIF($L$11:$L754, $L754)-1)</f>
        <v/>
      </c>
      <c r="O754" s="5"/>
      <c r="R754" s="23" t="str">
        <f t="shared" si="100"/>
        <v/>
      </c>
      <c r="T754" s="20" t="str">
        <f t="shared" si="101"/>
        <v/>
      </c>
      <c r="X754" s="23" t="str">
        <f t="shared" si="102"/>
        <v/>
      </c>
      <c r="Z754" s="59" t="str">
        <f t="shared" si="103"/>
        <v/>
      </c>
      <c r="AA754" s="60" t="str">
        <f>IF($B754="", "", IF(COUNTIF('Intro &amp; Setup'!$AY$23:$AY$38, $B754)&gt;0, "BH", TEXT($B754, "ddd")))</f>
        <v/>
      </c>
      <c r="AB754" s="61" t="str">
        <f t="shared" si="104"/>
        <v/>
      </c>
      <c r="AD754" s="23" t="str">
        <f t="shared" si="105"/>
        <v/>
      </c>
      <c r="AE754" s="23" t="str">
        <f t="shared" si="106"/>
        <v/>
      </c>
      <c r="AG754" s="23" t="str">
        <f t="shared" si="107"/>
        <v/>
      </c>
    </row>
    <row r="755" spans="1:33" x14ac:dyDescent="0.25">
      <c r="A755" s="5"/>
      <c r="B755" s="115"/>
      <c r="C755" s="116"/>
      <c r="D755" s="117"/>
      <c r="E755" s="118"/>
      <c r="F755" s="118"/>
      <c r="G755" s="119"/>
      <c r="H755" s="120"/>
      <c r="I755" s="120"/>
      <c r="J755" s="121"/>
      <c r="K755" s="5"/>
      <c r="L755" s="133" t="str">
        <f t="shared" si="99"/>
        <v/>
      </c>
      <c r="M755" s="5"/>
      <c r="N755" s="23" t="str">
        <f>IF($L755="", "", COUNTIF($L$11:$L$2510, "&gt;"&amp;$L755)+1+COUNTIF($L$11:$L755, $L755)-1)</f>
        <v/>
      </c>
      <c r="O755" s="5"/>
      <c r="R755" s="23" t="str">
        <f t="shared" si="100"/>
        <v/>
      </c>
      <c r="T755" s="20" t="str">
        <f t="shared" si="101"/>
        <v/>
      </c>
      <c r="X755" s="23" t="str">
        <f t="shared" si="102"/>
        <v/>
      </c>
      <c r="Z755" s="59" t="str">
        <f t="shared" si="103"/>
        <v/>
      </c>
      <c r="AA755" s="60" t="str">
        <f>IF($B755="", "", IF(COUNTIF('Intro &amp; Setup'!$AY$23:$AY$38, $B755)&gt;0, "BH", TEXT($B755, "ddd")))</f>
        <v/>
      </c>
      <c r="AB755" s="61" t="str">
        <f t="shared" si="104"/>
        <v/>
      </c>
      <c r="AD755" s="23" t="str">
        <f t="shared" si="105"/>
        <v/>
      </c>
      <c r="AE755" s="23" t="str">
        <f t="shared" si="106"/>
        <v/>
      </c>
      <c r="AG755" s="23" t="str">
        <f t="shared" si="107"/>
        <v/>
      </c>
    </row>
    <row r="756" spans="1:33" x14ac:dyDescent="0.25">
      <c r="A756" s="5"/>
      <c r="B756" s="115"/>
      <c r="C756" s="116"/>
      <c r="D756" s="117"/>
      <c r="E756" s="118"/>
      <c r="F756" s="118"/>
      <c r="G756" s="119"/>
      <c r="H756" s="120"/>
      <c r="I756" s="120"/>
      <c r="J756" s="121"/>
      <c r="K756" s="5"/>
      <c r="L756" s="133" t="str">
        <f t="shared" si="99"/>
        <v/>
      </c>
      <c r="M756" s="5"/>
      <c r="N756" s="23" t="str">
        <f>IF($L756="", "", COUNTIF($L$11:$L$2510, "&gt;"&amp;$L756)+1+COUNTIF($L$11:$L756, $L756)-1)</f>
        <v/>
      </c>
      <c r="O756" s="5"/>
      <c r="R756" s="23" t="str">
        <f t="shared" si="100"/>
        <v/>
      </c>
      <c r="T756" s="20" t="str">
        <f t="shared" si="101"/>
        <v/>
      </c>
      <c r="X756" s="23" t="str">
        <f t="shared" si="102"/>
        <v/>
      </c>
      <c r="Z756" s="59" t="str">
        <f t="shared" si="103"/>
        <v/>
      </c>
      <c r="AA756" s="60" t="str">
        <f>IF($B756="", "", IF(COUNTIF('Intro &amp; Setup'!$AY$23:$AY$38, $B756)&gt;0, "BH", TEXT($B756, "ddd")))</f>
        <v/>
      </c>
      <c r="AB756" s="61" t="str">
        <f t="shared" si="104"/>
        <v/>
      </c>
      <c r="AD756" s="23" t="str">
        <f t="shared" si="105"/>
        <v/>
      </c>
      <c r="AE756" s="23" t="str">
        <f t="shared" si="106"/>
        <v/>
      </c>
      <c r="AG756" s="23" t="str">
        <f t="shared" si="107"/>
        <v/>
      </c>
    </row>
    <row r="757" spans="1:33" x14ac:dyDescent="0.25">
      <c r="A757" s="5"/>
      <c r="B757" s="115"/>
      <c r="C757" s="116"/>
      <c r="D757" s="117"/>
      <c r="E757" s="118"/>
      <c r="F757" s="118"/>
      <c r="G757" s="119"/>
      <c r="H757" s="120"/>
      <c r="I757" s="120"/>
      <c r="J757" s="121"/>
      <c r="K757" s="5"/>
      <c r="L757" s="133" t="str">
        <f t="shared" si="99"/>
        <v/>
      </c>
      <c r="M757" s="5"/>
      <c r="N757" s="23" t="str">
        <f>IF($L757="", "", COUNTIF($L$11:$L$2510, "&gt;"&amp;$L757)+1+COUNTIF($L$11:$L757, $L757)-1)</f>
        <v/>
      </c>
      <c r="O757" s="5"/>
      <c r="R757" s="23" t="str">
        <f t="shared" si="100"/>
        <v/>
      </c>
      <c r="T757" s="20" t="str">
        <f t="shared" si="101"/>
        <v/>
      </c>
      <c r="X757" s="23" t="str">
        <f t="shared" si="102"/>
        <v/>
      </c>
      <c r="Z757" s="59" t="str">
        <f t="shared" si="103"/>
        <v/>
      </c>
      <c r="AA757" s="60" t="str">
        <f>IF($B757="", "", IF(COUNTIF('Intro &amp; Setup'!$AY$23:$AY$38, $B757)&gt;0, "BH", TEXT($B757, "ddd")))</f>
        <v/>
      </c>
      <c r="AB757" s="61" t="str">
        <f t="shared" si="104"/>
        <v/>
      </c>
      <c r="AD757" s="23" t="str">
        <f t="shared" si="105"/>
        <v/>
      </c>
      <c r="AE757" s="23" t="str">
        <f t="shared" si="106"/>
        <v/>
      </c>
      <c r="AG757" s="23" t="str">
        <f t="shared" si="107"/>
        <v/>
      </c>
    </row>
    <row r="758" spans="1:33" x14ac:dyDescent="0.25">
      <c r="A758" s="5"/>
      <c r="B758" s="115"/>
      <c r="C758" s="116"/>
      <c r="D758" s="117"/>
      <c r="E758" s="118"/>
      <c r="F758" s="118"/>
      <c r="G758" s="119"/>
      <c r="H758" s="120"/>
      <c r="I758" s="120"/>
      <c r="J758" s="121"/>
      <c r="K758" s="5"/>
      <c r="L758" s="133" t="str">
        <f t="shared" si="99"/>
        <v/>
      </c>
      <c r="M758" s="5"/>
      <c r="N758" s="23" t="str">
        <f>IF($L758="", "", COUNTIF($L$11:$L$2510, "&gt;"&amp;$L758)+1+COUNTIF($L$11:$L758, $L758)-1)</f>
        <v/>
      </c>
      <c r="O758" s="5"/>
      <c r="R758" s="23" t="str">
        <f t="shared" si="100"/>
        <v/>
      </c>
      <c r="T758" s="20" t="str">
        <f t="shared" si="101"/>
        <v/>
      </c>
      <c r="X758" s="23" t="str">
        <f t="shared" si="102"/>
        <v/>
      </c>
      <c r="Z758" s="59" t="str">
        <f t="shared" si="103"/>
        <v/>
      </c>
      <c r="AA758" s="60" t="str">
        <f>IF($B758="", "", IF(COUNTIF('Intro &amp; Setup'!$AY$23:$AY$38, $B758)&gt;0, "BH", TEXT($B758, "ddd")))</f>
        <v/>
      </c>
      <c r="AB758" s="61" t="str">
        <f t="shared" si="104"/>
        <v/>
      </c>
      <c r="AD758" s="23" t="str">
        <f t="shared" si="105"/>
        <v/>
      </c>
      <c r="AE758" s="23" t="str">
        <f t="shared" si="106"/>
        <v/>
      </c>
      <c r="AG758" s="23" t="str">
        <f t="shared" si="107"/>
        <v/>
      </c>
    </row>
    <row r="759" spans="1:33" x14ac:dyDescent="0.25">
      <c r="A759" s="5"/>
      <c r="B759" s="115"/>
      <c r="C759" s="116"/>
      <c r="D759" s="117"/>
      <c r="E759" s="118"/>
      <c r="F759" s="118"/>
      <c r="G759" s="119"/>
      <c r="H759" s="120"/>
      <c r="I759" s="120"/>
      <c r="J759" s="121"/>
      <c r="K759" s="5"/>
      <c r="L759" s="133" t="str">
        <f t="shared" si="99"/>
        <v/>
      </c>
      <c r="M759" s="5"/>
      <c r="N759" s="23" t="str">
        <f>IF($L759="", "", COUNTIF($L$11:$L$2510, "&gt;"&amp;$L759)+1+COUNTIF($L$11:$L759, $L759)-1)</f>
        <v/>
      </c>
      <c r="O759" s="5"/>
      <c r="R759" s="23" t="str">
        <f t="shared" si="100"/>
        <v/>
      </c>
      <c r="T759" s="20" t="str">
        <f t="shared" si="101"/>
        <v/>
      </c>
      <c r="X759" s="23" t="str">
        <f t="shared" si="102"/>
        <v/>
      </c>
      <c r="Z759" s="59" t="str">
        <f t="shared" si="103"/>
        <v/>
      </c>
      <c r="AA759" s="60" t="str">
        <f>IF($B759="", "", IF(COUNTIF('Intro &amp; Setup'!$AY$23:$AY$38, $B759)&gt;0, "BH", TEXT($B759, "ddd")))</f>
        <v/>
      </c>
      <c r="AB759" s="61" t="str">
        <f t="shared" si="104"/>
        <v/>
      </c>
      <c r="AD759" s="23" t="str">
        <f t="shared" si="105"/>
        <v/>
      </c>
      <c r="AE759" s="23" t="str">
        <f t="shared" si="106"/>
        <v/>
      </c>
      <c r="AG759" s="23" t="str">
        <f t="shared" si="107"/>
        <v/>
      </c>
    </row>
    <row r="760" spans="1:33" x14ac:dyDescent="0.25">
      <c r="A760" s="5"/>
      <c r="B760" s="115"/>
      <c r="C760" s="116"/>
      <c r="D760" s="117"/>
      <c r="E760" s="118"/>
      <c r="F760" s="118"/>
      <c r="G760" s="119"/>
      <c r="H760" s="120"/>
      <c r="I760" s="120"/>
      <c r="J760" s="121"/>
      <c r="K760" s="5"/>
      <c r="L760" s="133" t="str">
        <f t="shared" si="99"/>
        <v/>
      </c>
      <c r="M760" s="5"/>
      <c r="N760" s="23" t="str">
        <f>IF($L760="", "", COUNTIF($L$11:$L$2510, "&gt;"&amp;$L760)+1+COUNTIF($L$11:$L760, $L760)-1)</f>
        <v/>
      </c>
      <c r="O760" s="5"/>
      <c r="R760" s="23" t="str">
        <f t="shared" si="100"/>
        <v/>
      </c>
      <c r="T760" s="20" t="str">
        <f t="shared" si="101"/>
        <v/>
      </c>
      <c r="X760" s="23" t="str">
        <f t="shared" si="102"/>
        <v/>
      </c>
      <c r="Z760" s="59" t="str">
        <f t="shared" si="103"/>
        <v/>
      </c>
      <c r="AA760" s="60" t="str">
        <f>IF($B760="", "", IF(COUNTIF('Intro &amp; Setup'!$AY$23:$AY$38, $B760)&gt;0, "BH", TEXT($B760, "ddd")))</f>
        <v/>
      </c>
      <c r="AB760" s="61" t="str">
        <f t="shared" si="104"/>
        <v/>
      </c>
      <c r="AD760" s="23" t="str">
        <f t="shared" si="105"/>
        <v/>
      </c>
      <c r="AE760" s="23" t="str">
        <f t="shared" si="106"/>
        <v/>
      </c>
      <c r="AG760" s="23" t="str">
        <f t="shared" si="107"/>
        <v/>
      </c>
    </row>
    <row r="761" spans="1:33" x14ac:dyDescent="0.25">
      <c r="A761" s="5"/>
      <c r="B761" s="115"/>
      <c r="C761" s="116"/>
      <c r="D761" s="117"/>
      <c r="E761" s="118"/>
      <c r="F761" s="118"/>
      <c r="G761" s="119"/>
      <c r="H761" s="120"/>
      <c r="I761" s="120"/>
      <c r="J761" s="121"/>
      <c r="K761" s="5"/>
      <c r="L761" s="133" t="str">
        <f t="shared" si="99"/>
        <v/>
      </c>
      <c r="M761" s="5"/>
      <c r="N761" s="23" t="str">
        <f>IF($L761="", "", COUNTIF($L$11:$L$2510, "&gt;"&amp;$L761)+1+COUNTIF($L$11:$L761, $L761)-1)</f>
        <v/>
      </c>
      <c r="O761" s="5"/>
      <c r="R761" s="23" t="str">
        <f t="shared" si="100"/>
        <v/>
      </c>
      <c r="T761" s="20" t="str">
        <f t="shared" si="101"/>
        <v/>
      </c>
      <c r="X761" s="23" t="str">
        <f t="shared" si="102"/>
        <v/>
      </c>
      <c r="Z761" s="59" t="str">
        <f t="shared" si="103"/>
        <v/>
      </c>
      <c r="AA761" s="60" t="str">
        <f>IF($B761="", "", IF(COUNTIF('Intro &amp; Setup'!$AY$23:$AY$38, $B761)&gt;0, "BH", TEXT($B761, "ddd")))</f>
        <v/>
      </c>
      <c r="AB761" s="61" t="str">
        <f t="shared" si="104"/>
        <v/>
      </c>
      <c r="AD761" s="23" t="str">
        <f t="shared" si="105"/>
        <v/>
      </c>
      <c r="AE761" s="23" t="str">
        <f t="shared" si="106"/>
        <v/>
      </c>
      <c r="AG761" s="23" t="str">
        <f t="shared" si="107"/>
        <v/>
      </c>
    </row>
    <row r="762" spans="1:33" x14ac:dyDescent="0.25">
      <c r="A762" s="5"/>
      <c r="B762" s="115"/>
      <c r="C762" s="116"/>
      <c r="D762" s="117"/>
      <c r="E762" s="118"/>
      <c r="F762" s="118"/>
      <c r="G762" s="119"/>
      <c r="H762" s="120"/>
      <c r="I762" s="120"/>
      <c r="J762" s="121"/>
      <c r="K762" s="5"/>
      <c r="L762" s="133" t="str">
        <f t="shared" si="99"/>
        <v/>
      </c>
      <c r="M762" s="5"/>
      <c r="N762" s="23" t="str">
        <f>IF($L762="", "", COUNTIF($L$11:$L$2510, "&gt;"&amp;$L762)+1+COUNTIF($L$11:$L762, $L762)-1)</f>
        <v/>
      </c>
      <c r="O762" s="5"/>
      <c r="R762" s="23" t="str">
        <f t="shared" si="100"/>
        <v/>
      </c>
      <c r="T762" s="20" t="str">
        <f t="shared" si="101"/>
        <v/>
      </c>
      <c r="X762" s="23" t="str">
        <f t="shared" si="102"/>
        <v/>
      </c>
      <c r="Z762" s="59" t="str">
        <f t="shared" si="103"/>
        <v/>
      </c>
      <c r="AA762" s="60" t="str">
        <f>IF($B762="", "", IF(COUNTIF('Intro &amp; Setup'!$AY$23:$AY$38, $B762)&gt;0, "BH", TEXT($B762, "ddd")))</f>
        <v/>
      </c>
      <c r="AB762" s="61" t="str">
        <f t="shared" si="104"/>
        <v/>
      </c>
      <c r="AD762" s="23" t="str">
        <f t="shared" si="105"/>
        <v/>
      </c>
      <c r="AE762" s="23" t="str">
        <f t="shared" si="106"/>
        <v/>
      </c>
      <c r="AG762" s="23" t="str">
        <f t="shared" si="107"/>
        <v/>
      </c>
    </row>
    <row r="763" spans="1:33" x14ac:dyDescent="0.25">
      <c r="A763" s="5"/>
      <c r="B763" s="115"/>
      <c r="C763" s="116"/>
      <c r="D763" s="117"/>
      <c r="E763" s="118"/>
      <c r="F763" s="118"/>
      <c r="G763" s="119"/>
      <c r="H763" s="120"/>
      <c r="I763" s="120"/>
      <c r="J763" s="121"/>
      <c r="K763" s="5"/>
      <c r="L763" s="133" t="str">
        <f t="shared" si="99"/>
        <v/>
      </c>
      <c r="M763" s="5"/>
      <c r="N763" s="23" t="str">
        <f>IF($L763="", "", COUNTIF($L$11:$L$2510, "&gt;"&amp;$L763)+1+COUNTIF($L$11:$L763, $L763)-1)</f>
        <v/>
      </c>
      <c r="O763" s="5"/>
      <c r="R763" s="23" t="str">
        <f t="shared" si="100"/>
        <v/>
      </c>
      <c r="T763" s="20" t="str">
        <f t="shared" si="101"/>
        <v/>
      </c>
      <c r="X763" s="23" t="str">
        <f t="shared" si="102"/>
        <v/>
      </c>
      <c r="Z763" s="59" t="str">
        <f t="shared" si="103"/>
        <v/>
      </c>
      <c r="AA763" s="60" t="str">
        <f>IF($B763="", "", IF(COUNTIF('Intro &amp; Setup'!$AY$23:$AY$38, $B763)&gt;0, "BH", TEXT($B763, "ddd")))</f>
        <v/>
      </c>
      <c r="AB763" s="61" t="str">
        <f t="shared" si="104"/>
        <v/>
      </c>
      <c r="AD763" s="23" t="str">
        <f t="shared" si="105"/>
        <v/>
      </c>
      <c r="AE763" s="23" t="str">
        <f t="shared" si="106"/>
        <v/>
      </c>
      <c r="AG763" s="23" t="str">
        <f t="shared" si="107"/>
        <v/>
      </c>
    </row>
    <row r="764" spans="1:33" x14ac:dyDescent="0.25">
      <c r="A764" s="5"/>
      <c r="B764" s="115"/>
      <c r="C764" s="116"/>
      <c r="D764" s="117"/>
      <c r="E764" s="118"/>
      <c r="F764" s="118"/>
      <c r="G764" s="119"/>
      <c r="H764" s="120"/>
      <c r="I764" s="120"/>
      <c r="J764" s="121"/>
      <c r="K764" s="5"/>
      <c r="L764" s="133" t="str">
        <f t="shared" si="99"/>
        <v/>
      </c>
      <c r="M764" s="5"/>
      <c r="N764" s="23" t="str">
        <f>IF($L764="", "", COUNTIF($L$11:$L$2510, "&gt;"&amp;$L764)+1+COUNTIF($L$11:$L764, $L764)-1)</f>
        <v/>
      </c>
      <c r="O764" s="5"/>
      <c r="R764" s="23" t="str">
        <f t="shared" si="100"/>
        <v/>
      </c>
      <c r="T764" s="20" t="str">
        <f t="shared" si="101"/>
        <v/>
      </c>
      <c r="X764" s="23" t="str">
        <f t="shared" si="102"/>
        <v/>
      </c>
      <c r="Z764" s="59" t="str">
        <f t="shared" si="103"/>
        <v/>
      </c>
      <c r="AA764" s="60" t="str">
        <f>IF($B764="", "", IF(COUNTIF('Intro &amp; Setup'!$AY$23:$AY$38, $B764)&gt;0, "BH", TEXT($B764, "ddd")))</f>
        <v/>
      </c>
      <c r="AB764" s="61" t="str">
        <f t="shared" si="104"/>
        <v/>
      </c>
      <c r="AD764" s="23" t="str">
        <f t="shared" si="105"/>
        <v/>
      </c>
      <c r="AE764" s="23" t="str">
        <f t="shared" si="106"/>
        <v/>
      </c>
      <c r="AG764" s="23" t="str">
        <f t="shared" si="107"/>
        <v/>
      </c>
    </row>
    <row r="765" spans="1:33" x14ac:dyDescent="0.25">
      <c r="A765" s="5"/>
      <c r="B765" s="115"/>
      <c r="C765" s="116"/>
      <c r="D765" s="117"/>
      <c r="E765" s="118"/>
      <c r="F765" s="118"/>
      <c r="G765" s="119"/>
      <c r="H765" s="120"/>
      <c r="I765" s="120"/>
      <c r="J765" s="121"/>
      <c r="K765" s="5"/>
      <c r="L765" s="133" t="str">
        <f t="shared" si="99"/>
        <v/>
      </c>
      <c r="M765" s="5"/>
      <c r="N765" s="23" t="str">
        <f>IF($L765="", "", COUNTIF($L$11:$L$2510, "&gt;"&amp;$L765)+1+COUNTIF($L$11:$L765, $L765)-1)</f>
        <v/>
      </c>
      <c r="O765" s="5"/>
      <c r="R765" s="23" t="str">
        <f t="shared" si="100"/>
        <v/>
      </c>
      <c r="T765" s="20" t="str">
        <f t="shared" si="101"/>
        <v/>
      </c>
      <c r="X765" s="23" t="str">
        <f t="shared" si="102"/>
        <v/>
      </c>
      <c r="Z765" s="59" t="str">
        <f t="shared" si="103"/>
        <v/>
      </c>
      <c r="AA765" s="60" t="str">
        <f>IF($B765="", "", IF(COUNTIF('Intro &amp; Setup'!$AY$23:$AY$38, $B765)&gt;0, "BH", TEXT($B765, "ddd")))</f>
        <v/>
      </c>
      <c r="AB765" s="61" t="str">
        <f t="shared" si="104"/>
        <v/>
      </c>
      <c r="AD765" s="23" t="str">
        <f t="shared" si="105"/>
        <v/>
      </c>
      <c r="AE765" s="23" t="str">
        <f t="shared" si="106"/>
        <v/>
      </c>
      <c r="AG765" s="23" t="str">
        <f t="shared" si="107"/>
        <v/>
      </c>
    </row>
    <row r="766" spans="1:33" x14ac:dyDescent="0.25">
      <c r="A766" s="5"/>
      <c r="B766" s="115"/>
      <c r="C766" s="116"/>
      <c r="D766" s="117"/>
      <c r="E766" s="118"/>
      <c r="F766" s="118"/>
      <c r="G766" s="119"/>
      <c r="H766" s="120"/>
      <c r="I766" s="120"/>
      <c r="J766" s="121"/>
      <c r="K766" s="5"/>
      <c r="L766" s="133" t="str">
        <f t="shared" si="99"/>
        <v/>
      </c>
      <c r="M766" s="5"/>
      <c r="N766" s="23" t="str">
        <f>IF($L766="", "", COUNTIF($L$11:$L$2510, "&gt;"&amp;$L766)+1+COUNTIF($L$11:$L766, $L766)-1)</f>
        <v/>
      </c>
      <c r="O766" s="5"/>
      <c r="R766" s="23" t="str">
        <f t="shared" si="100"/>
        <v/>
      </c>
      <c r="T766" s="20" t="str">
        <f t="shared" si="101"/>
        <v/>
      </c>
      <c r="X766" s="23" t="str">
        <f t="shared" si="102"/>
        <v/>
      </c>
      <c r="Z766" s="59" t="str">
        <f t="shared" si="103"/>
        <v/>
      </c>
      <c r="AA766" s="60" t="str">
        <f>IF($B766="", "", IF(COUNTIF('Intro &amp; Setup'!$AY$23:$AY$38, $B766)&gt;0, "BH", TEXT($B766, "ddd")))</f>
        <v/>
      </c>
      <c r="AB766" s="61" t="str">
        <f t="shared" si="104"/>
        <v/>
      </c>
      <c r="AD766" s="23" t="str">
        <f t="shared" si="105"/>
        <v/>
      </c>
      <c r="AE766" s="23" t="str">
        <f t="shared" si="106"/>
        <v/>
      </c>
      <c r="AG766" s="23" t="str">
        <f t="shared" si="107"/>
        <v/>
      </c>
    </row>
    <row r="767" spans="1:33" x14ac:dyDescent="0.25">
      <c r="A767" s="5"/>
      <c r="B767" s="115"/>
      <c r="C767" s="116"/>
      <c r="D767" s="117"/>
      <c r="E767" s="118"/>
      <c r="F767" s="118"/>
      <c r="G767" s="119"/>
      <c r="H767" s="120"/>
      <c r="I767" s="120"/>
      <c r="J767" s="121"/>
      <c r="K767" s="5"/>
      <c r="L767" s="133" t="str">
        <f t="shared" si="99"/>
        <v/>
      </c>
      <c r="M767" s="5"/>
      <c r="N767" s="23" t="str">
        <f>IF($L767="", "", COUNTIF($L$11:$L$2510, "&gt;"&amp;$L767)+1+COUNTIF($L$11:$L767, $L767)-1)</f>
        <v/>
      </c>
      <c r="O767" s="5"/>
      <c r="R767" s="23" t="str">
        <f t="shared" si="100"/>
        <v/>
      </c>
      <c r="T767" s="20" t="str">
        <f t="shared" si="101"/>
        <v/>
      </c>
      <c r="X767" s="23" t="str">
        <f t="shared" si="102"/>
        <v/>
      </c>
      <c r="Z767" s="59" t="str">
        <f t="shared" si="103"/>
        <v/>
      </c>
      <c r="AA767" s="60" t="str">
        <f>IF($B767="", "", IF(COUNTIF('Intro &amp; Setup'!$AY$23:$AY$38, $B767)&gt;0, "BH", TEXT($B767, "ddd")))</f>
        <v/>
      </c>
      <c r="AB767" s="61" t="str">
        <f t="shared" si="104"/>
        <v/>
      </c>
      <c r="AD767" s="23" t="str">
        <f t="shared" si="105"/>
        <v/>
      </c>
      <c r="AE767" s="23" t="str">
        <f t="shared" si="106"/>
        <v/>
      </c>
      <c r="AG767" s="23" t="str">
        <f t="shared" si="107"/>
        <v/>
      </c>
    </row>
    <row r="768" spans="1:33" x14ac:dyDescent="0.25">
      <c r="A768" s="5"/>
      <c r="B768" s="115"/>
      <c r="C768" s="116"/>
      <c r="D768" s="117"/>
      <c r="E768" s="118"/>
      <c r="F768" s="118"/>
      <c r="G768" s="119"/>
      <c r="H768" s="120"/>
      <c r="I768" s="120"/>
      <c r="J768" s="121"/>
      <c r="K768" s="5"/>
      <c r="L768" s="133" t="str">
        <f t="shared" si="99"/>
        <v/>
      </c>
      <c r="M768" s="5"/>
      <c r="N768" s="23" t="str">
        <f>IF($L768="", "", COUNTIF($L$11:$L$2510, "&gt;"&amp;$L768)+1+COUNTIF($L$11:$L768, $L768)-1)</f>
        <v/>
      </c>
      <c r="O768" s="5"/>
      <c r="R768" s="23" t="str">
        <f t="shared" si="100"/>
        <v/>
      </c>
      <c r="T768" s="20" t="str">
        <f t="shared" si="101"/>
        <v/>
      </c>
      <c r="X768" s="23" t="str">
        <f t="shared" si="102"/>
        <v/>
      </c>
      <c r="Z768" s="59" t="str">
        <f t="shared" si="103"/>
        <v/>
      </c>
      <c r="AA768" s="60" t="str">
        <f>IF($B768="", "", IF(COUNTIF('Intro &amp; Setup'!$AY$23:$AY$38, $B768)&gt;0, "BH", TEXT($B768, "ddd")))</f>
        <v/>
      </c>
      <c r="AB768" s="61" t="str">
        <f t="shared" si="104"/>
        <v/>
      </c>
      <c r="AD768" s="23" t="str">
        <f t="shared" si="105"/>
        <v/>
      </c>
      <c r="AE768" s="23" t="str">
        <f t="shared" si="106"/>
        <v/>
      </c>
      <c r="AG768" s="23" t="str">
        <f t="shared" si="107"/>
        <v/>
      </c>
    </row>
    <row r="769" spans="1:33" x14ac:dyDescent="0.25">
      <c r="A769" s="5"/>
      <c r="B769" s="115"/>
      <c r="C769" s="116"/>
      <c r="D769" s="117"/>
      <c r="E769" s="118"/>
      <c r="F769" s="118"/>
      <c r="G769" s="119"/>
      <c r="H769" s="120"/>
      <c r="I769" s="120"/>
      <c r="J769" s="121"/>
      <c r="K769" s="5"/>
      <c r="L769" s="133" t="str">
        <f t="shared" si="99"/>
        <v/>
      </c>
      <c r="M769" s="5"/>
      <c r="N769" s="23" t="str">
        <f>IF($L769="", "", COUNTIF($L$11:$L$2510, "&gt;"&amp;$L769)+1+COUNTIF($L$11:$L769, $L769)-1)</f>
        <v/>
      </c>
      <c r="O769" s="5"/>
      <c r="R769" s="23" t="str">
        <f t="shared" si="100"/>
        <v/>
      </c>
      <c r="T769" s="20" t="str">
        <f t="shared" si="101"/>
        <v/>
      </c>
      <c r="X769" s="23" t="str">
        <f t="shared" si="102"/>
        <v/>
      </c>
      <c r="Z769" s="59" t="str">
        <f t="shared" si="103"/>
        <v/>
      </c>
      <c r="AA769" s="60" t="str">
        <f>IF($B769="", "", IF(COUNTIF('Intro &amp; Setup'!$AY$23:$AY$38, $B769)&gt;0, "BH", TEXT($B769, "ddd")))</f>
        <v/>
      </c>
      <c r="AB769" s="61" t="str">
        <f t="shared" si="104"/>
        <v/>
      </c>
      <c r="AD769" s="23" t="str">
        <f t="shared" si="105"/>
        <v/>
      </c>
      <c r="AE769" s="23" t="str">
        <f t="shared" si="106"/>
        <v/>
      </c>
      <c r="AG769" s="23" t="str">
        <f t="shared" si="107"/>
        <v/>
      </c>
    </row>
    <row r="770" spans="1:33" x14ac:dyDescent="0.25">
      <c r="A770" s="5"/>
      <c r="B770" s="115"/>
      <c r="C770" s="116"/>
      <c r="D770" s="117"/>
      <c r="E770" s="118"/>
      <c r="F770" s="118"/>
      <c r="G770" s="119"/>
      <c r="H770" s="120"/>
      <c r="I770" s="120"/>
      <c r="J770" s="121"/>
      <c r="K770" s="5"/>
      <c r="L770" s="133" t="str">
        <f t="shared" si="99"/>
        <v/>
      </c>
      <c r="M770" s="5"/>
      <c r="N770" s="23" t="str">
        <f>IF($L770="", "", COUNTIF($L$11:$L$2510, "&gt;"&amp;$L770)+1+COUNTIF($L$11:$L770, $L770)-1)</f>
        <v/>
      </c>
      <c r="O770" s="5"/>
      <c r="R770" s="23" t="str">
        <f t="shared" si="100"/>
        <v/>
      </c>
      <c r="T770" s="20" t="str">
        <f t="shared" si="101"/>
        <v/>
      </c>
      <c r="X770" s="23" t="str">
        <f t="shared" si="102"/>
        <v/>
      </c>
      <c r="Z770" s="59" t="str">
        <f t="shared" si="103"/>
        <v/>
      </c>
      <c r="AA770" s="60" t="str">
        <f>IF($B770="", "", IF(COUNTIF('Intro &amp; Setup'!$AY$23:$AY$38, $B770)&gt;0, "BH", TEXT($B770, "ddd")))</f>
        <v/>
      </c>
      <c r="AB770" s="61" t="str">
        <f t="shared" si="104"/>
        <v/>
      </c>
      <c r="AD770" s="23" t="str">
        <f t="shared" si="105"/>
        <v/>
      </c>
      <c r="AE770" s="23" t="str">
        <f t="shared" si="106"/>
        <v/>
      </c>
      <c r="AG770" s="23" t="str">
        <f t="shared" si="107"/>
        <v/>
      </c>
    </row>
    <row r="771" spans="1:33" x14ac:dyDescent="0.25">
      <c r="A771" s="5"/>
      <c r="B771" s="115"/>
      <c r="C771" s="116"/>
      <c r="D771" s="117"/>
      <c r="E771" s="118"/>
      <c r="F771" s="118"/>
      <c r="G771" s="119"/>
      <c r="H771" s="120"/>
      <c r="I771" s="120"/>
      <c r="J771" s="121"/>
      <c r="K771" s="5"/>
      <c r="L771" s="133" t="str">
        <f t="shared" si="99"/>
        <v/>
      </c>
      <c r="M771" s="5"/>
      <c r="N771" s="23" t="str">
        <f>IF($L771="", "", COUNTIF($L$11:$L$2510, "&gt;"&amp;$L771)+1+COUNTIF($L$11:$L771, $L771)-1)</f>
        <v/>
      </c>
      <c r="O771" s="5"/>
      <c r="R771" s="23" t="str">
        <f t="shared" si="100"/>
        <v/>
      </c>
      <c r="T771" s="20" t="str">
        <f t="shared" si="101"/>
        <v/>
      </c>
      <c r="X771" s="23" t="str">
        <f t="shared" si="102"/>
        <v/>
      </c>
      <c r="Z771" s="59" t="str">
        <f t="shared" si="103"/>
        <v/>
      </c>
      <c r="AA771" s="60" t="str">
        <f>IF($B771="", "", IF(COUNTIF('Intro &amp; Setup'!$AY$23:$AY$38, $B771)&gt;0, "BH", TEXT($B771, "ddd")))</f>
        <v/>
      </c>
      <c r="AB771" s="61" t="str">
        <f t="shared" si="104"/>
        <v/>
      </c>
      <c r="AD771" s="23" t="str">
        <f t="shared" si="105"/>
        <v/>
      </c>
      <c r="AE771" s="23" t="str">
        <f t="shared" si="106"/>
        <v/>
      </c>
      <c r="AG771" s="23" t="str">
        <f t="shared" si="107"/>
        <v/>
      </c>
    </row>
    <row r="772" spans="1:33" x14ac:dyDescent="0.25">
      <c r="A772" s="5"/>
      <c r="B772" s="115"/>
      <c r="C772" s="116"/>
      <c r="D772" s="117"/>
      <c r="E772" s="118"/>
      <c r="F772" s="118"/>
      <c r="G772" s="119"/>
      <c r="H772" s="120"/>
      <c r="I772" s="120"/>
      <c r="J772" s="121"/>
      <c r="K772" s="5"/>
      <c r="L772" s="133" t="str">
        <f t="shared" si="99"/>
        <v/>
      </c>
      <c r="M772" s="5"/>
      <c r="N772" s="23" t="str">
        <f>IF($L772="", "", COUNTIF($L$11:$L$2510, "&gt;"&amp;$L772)+1+COUNTIF($L$11:$L772, $L772)-1)</f>
        <v/>
      </c>
      <c r="O772" s="5"/>
      <c r="R772" s="23" t="str">
        <f t="shared" si="100"/>
        <v/>
      </c>
      <c r="T772" s="20" t="str">
        <f t="shared" si="101"/>
        <v/>
      </c>
      <c r="X772" s="23" t="str">
        <f t="shared" si="102"/>
        <v/>
      </c>
      <c r="Z772" s="59" t="str">
        <f t="shared" si="103"/>
        <v/>
      </c>
      <c r="AA772" s="60" t="str">
        <f>IF($B772="", "", IF(COUNTIF('Intro &amp; Setup'!$AY$23:$AY$38, $B772)&gt;0, "BH", TEXT($B772, "ddd")))</f>
        <v/>
      </c>
      <c r="AB772" s="61" t="str">
        <f t="shared" si="104"/>
        <v/>
      </c>
      <c r="AD772" s="23" t="str">
        <f t="shared" si="105"/>
        <v/>
      </c>
      <c r="AE772" s="23" t="str">
        <f t="shared" si="106"/>
        <v/>
      </c>
      <c r="AG772" s="23" t="str">
        <f t="shared" si="107"/>
        <v/>
      </c>
    </row>
    <row r="773" spans="1:33" x14ac:dyDescent="0.25">
      <c r="A773" s="5"/>
      <c r="B773" s="115"/>
      <c r="C773" s="116"/>
      <c r="D773" s="117"/>
      <c r="E773" s="118"/>
      <c r="F773" s="118"/>
      <c r="G773" s="119"/>
      <c r="H773" s="120"/>
      <c r="I773" s="120"/>
      <c r="J773" s="121"/>
      <c r="K773" s="5"/>
      <c r="L773" s="133" t="str">
        <f t="shared" si="99"/>
        <v/>
      </c>
      <c r="M773" s="5"/>
      <c r="N773" s="23" t="str">
        <f>IF($L773="", "", COUNTIF($L$11:$L$2510, "&gt;"&amp;$L773)+1+COUNTIF($L$11:$L773, $L773)-1)</f>
        <v/>
      </c>
      <c r="O773" s="5"/>
      <c r="R773" s="23" t="str">
        <f t="shared" si="100"/>
        <v/>
      </c>
      <c r="T773" s="20" t="str">
        <f t="shared" si="101"/>
        <v/>
      </c>
      <c r="X773" s="23" t="str">
        <f t="shared" si="102"/>
        <v/>
      </c>
      <c r="Z773" s="59" t="str">
        <f t="shared" si="103"/>
        <v/>
      </c>
      <c r="AA773" s="60" t="str">
        <f>IF($B773="", "", IF(COUNTIF('Intro &amp; Setup'!$AY$23:$AY$38, $B773)&gt;0, "BH", TEXT($B773, "ddd")))</f>
        <v/>
      </c>
      <c r="AB773" s="61" t="str">
        <f t="shared" si="104"/>
        <v/>
      </c>
      <c r="AD773" s="23" t="str">
        <f t="shared" si="105"/>
        <v/>
      </c>
      <c r="AE773" s="23" t="str">
        <f t="shared" si="106"/>
        <v/>
      </c>
      <c r="AG773" s="23" t="str">
        <f t="shared" si="107"/>
        <v/>
      </c>
    </row>
    <row r="774" spans="1:33" x14ac:dyDescent="0.25">
      <c r="A774" s="5"/>
      <c r="B774" s="115"/>
      <c r="C774" s="116"/>
      <c r="D774" s="117"/>
      <c r="E774" s="118"/>
      <c r="F774" s="118"/>
      <c r="G774" s="119"/>
      <c r="H774" s="120"/>
      <c r="I774" s="120"/>
      <c r="J774" s="121"/>
      <c r="K774" s="5"/>
      <c r="L774" s="133" t="str">
        <f t="shared" si="99"/>
        <v/>
      </c>
      <c r="M774" s="5"/>
      <c r="N774" s="23" t="str">
        <f>IF($L774="", "", COUNTIF($L$11:$L$2510, "&gt;"&amp;$L774)+1+COUNTIF($L$11:$L774, $L774)-1)</f>
        <v/>
      </c>
      <c r="O774" s="5"/>
      <c r="R774" s="23" t="str">
        <f t="shared" si="100"/>
        <v/>
      </c>
      <c r="T774" s="20" t="str">
        <f t="shared" si="101"/>
        <v/>
      </c>
      <c r="X774" s="23" t="str">
        <f t="shared" si="102"/>
        <v/>
      </c>
      <c r="Z774" s="59" t="str">
        <f t="shared" si="103"/>
        <v/>
      </c>
      <c r="AA774" s="60" t="str">
        <f>IF($B774="", "", IF(COUNTIF('Intro &amp; Setup'!$AY$23:$AY$38, $B774)&gt;0, "BH", TEXT($B774, "ddd")))</f>
        <v/>
      </c>
      <c r="AB774" s="61" t="str">
        <f t="shared" si="104"/>
        <v/>
      </c>
      <c r="AD774" s="23" t="str">
        <f t="shared" si="105"/>
        <v/>
      </c>
      <c r="AE774" s="23" t="str">
        <f t="shared" si="106"/>
        <v/>
      </c>
      <c r="AG774" s="23" t="str">
        <f t="shared" si="107"/>
        <v/>
      </c>
    </row>
    <row r="775" spans="1:33" x14ac:dyDescent="0.25">
      <c r="A775" s="5"/>
      <c r="B775" s="115"/>
      <c r="C775" s="116"/>
      <c r="D775" s="117"/>
      <c r="E775" s="118"/>
      <c r="F775" s="118"/>
      <c r="G775" s="119"/>
      <c r="H775" s="120"/>
      <c r="I775" s="120"/>
      <c r="J775" s="121"/>
      <c r="K775" s="5"/>
      <c r="L775" s="133" t="str">
        <f t="shared" si="99"/>
        <v/>
      </c>
      <c r="M775" s="5"/>
      <c r="N775" s="23" t="str">
        <f>IF($L775="", "", COUNTIF($L$11:$L$2510, "&gt;"&amp;$L775)+1+COUNTIF($L$11:$L775, $L775)-1)</f>
        <v/>
      </c>
      <c r="O775" s="5"/>
      <c r="R775" s="23" t="str">
        <f t="shared" si="100"/>
        <v/>
      </c>
      <c r="T775" s="20" t="str">
        <f t="shared" si="101"/>
        <v/>
      </c>
      <c r="X775" s="23" t="str">
        <f t="shared" si="102"/>
        <v/>
      </c>
      <c r="Z775" s="59" t="str">
        <f t="shared" si="103"/>
        <v/>
      </c>
      <c r="AA775" s="60" t="str">
        <f>IF($B775="", "", IF(COUNTIF('Intro &amp; Setup'!$AY$23:$AY$38, $B775)&gt;0, "BH", TEXT($B775, "ddd")))</f>
        <v/>
      </c>
      <c r="AB775" s="61" t="str">
        <f t="shared" si="104"/>
        <v/>
      </c>
      <c r="AD775" s="23" t="str">
        <f t="shared" si="105"/>
        <v/>
      </c>
      <c r="AE775" s="23" t="str">
        <f t="shared" si="106"/>
        <v/>
      </c>
      <c r="AG775" s="23" t="str">
        <f t="shared" si="107"/>
        <v/>
      </c>
    </row>
    <row r="776" spans="1:33" x14ac:dyDescent="0.25">
      <c r="A776" s="5"/>
      <c r="B776" s="115"/>
      <c r="C776" s="116"/>
      <c r="D776" s="117"/>
      <c r="E776" s="118"/>
      <c r="F776" s="118"/>
      <c r="G776" s="119"/>
      <c r="H776" s="120"/>
      <c r="I776" s="120"/>
      <c r="J776" s="121"/>
      <c r="K776" s="5"/>
      <c r="L776" s="133" t="str">
        <f t="shared" si="99"/>
        <v/>
      </c>
      <c r="M776" s="5"/>
      <c r="N776" s="23" t="str">
        <f>IF($L776="", "", COUNTIF($L$11:$L$2510, "&gt;"&amp;$L776)+1+COUNTIF($L$11:$L776, $L776)-1)</f>
        <v/>
      </c>
      <c r="O776" s="5"/>
      <c r="R776" s="23" t="str">
        <f t="shared" si="100"/>
        <v/>
      </c>
      <c r="T776" s="20" t="str">
        <f t="shared" si="101"/>
        <v/>
      </c>
      <c r="X776" s="23" t="str">
        <f t="shared" si="102"/>
        <v/>
      </c>
      <c r="Z776" s="59" t="str">
        <f t="shared" si="103"/>
        <v/>
      </c>
      <c r="AA776" s="60" t="str">
        <f>IF($B776="", "", IF(COUNTIF('Intro &amp; Setup'!$AY$23:$AY$38, $B776)&gt;0, "BH", TEXT($B776, "ddd")))</f>
        <v/>
      </c>
      <c r="AB776" s="61" t="str">
        <f t="shared" si="104"/>
        <v/>
      </c>
      <c r="AD776" s="23" t="str">
        <f t="shared" si="105"/>
        <v/>
      </c>
      <c r="AE776" s="23" t="str">
        <f t="shared" si="106"/>
        <v/>
      </c>
      <c r="AG776" s="23" t="str">
        <f t="shared" si="107"/>
        <v/>
      </c>
    </row>
    <row r="777" spans="1:33" x14ac:dyDescent="0.25">
      <c r="A777" s="5"/>
      <c r="B777" s="115"/>
      <c r="C777" s="116"/>
      <c r="D777" s="117"/>
      <c r="E777" s="118"/>
      <c r="F777" s="118"/>
      <c r="G777" s="119"/>
      <c r="H777" s="120"/>
      <c r="I777" s="120"/>
      <c r="J777" s="121"/>
      <c r="K777" s="5"/>
      <c r="L777" s="133" t="str">
        <f t="shared" si="99"/>
        <v/>
      </c>
      <c r="M777" s="5"/>
      <c r="N777" s="23" t="str">
        <f>IF($L777="", "", COUNTIF($L$11:$L$2510, "&gt;"&amp;$L777)+1+COUNTIF($L$11:$L777, $L777)-1)</f>
        <v/>
      </c>
      <c r="O777" s="5"/>
      <c r="R777" s="23" t="str">
        <f t="shared" si="100"/>
        <v/>
      </c>
      <c r="T777" s="20" t="str">
        <f t="shared" si="101"/>
        <v/>
      </c>
      <c r="X777" s="23" t="str">
        <f t="shared" si="102"/>
        <v/>
      </c>
      <c r="Z777" s="59" t="str">
        <f t="shared" si="103"/>
        <v/>
      </c>
      <c r="AA777" s="60" t="str">
        <f>IF($B777="", "", IF(COUNTIF('Intro &amp; Setup'!$AY$23:$AY$38, $B777)&gt;0, "BH", TEXT($B777, "ddd")))</f>
        <v/>
      </c>
      <c r="AB777" s="61" t="str">
        <f t="shared" si="104"/>
        <v/>
      </c>
      <c r="AD777" s="23" t="str">
        <f t="shared" si="105"/>
        <v/>
      </c>
      <c r="AE777" s="23" t="str">
        <f t="shared" si="106"/>
        <v/>
      </c>
      <c r="AG777" s="23" t="str">
        <f t="shared" si="107"/>
        <v/>
      </c>
    </row>
    <row r="778" spans="1:33" x14ac:dyDescent="0.25">
      <c r="A778" s="5"/>
      <c r="B778" s="115"/>
      <c r="C778" s="116"/>
      <c r="D778" s="117"/>
      <c r="E778" s="118"/>
      <c r="F778" s="118"/>
      <c r="G778" s="119"/>
      <c r="H778" s="120"/>
      <c r="I778" s="120"/>
      <c r="J778" s="121"/>
      <c r="K778" s="5"/>
      <c r="L778" s="133" t="str">
        <f t="shared" si="99"/>
        <v/>
      </c>
      <c r="M778" s="5"/>
      <c r="N778" s="23" t="str">
        <f>IF($L778="", "", COUNTIF($L$11:$L$2510, "&gt;"&amp;$L778)+1+COUNTIF($L$11:$L778, $L778)-1)</f>
        <v/>
      </c>
      <c r="O778" s="5"/>
      <c r="R778" s="23" t="str">
        <f t="shared" si="100"/>
        <v/>
      </c>
      <c r="T778" s="20" t="str">
        <f t="shared" si="101"/>
        <v/>
      </c>
      <c r="X778" s="23" t="str">
        <f t="shared" si="102"/>
        <v/>
      </c>
      <c r="Z778" s="59" t="str">
        <f t="shared" si="103"/>
        <v/>
      </c>
      <c r="AA778" s="60" t="str">
        <f>IF($B778="", "", IF(COUNTIF('Intro &amp; Setup'!$AY$23:$AY$38, $B778)&gt;0, "BH", TEXT($B778, "ddd")))</f>
        <v/>
      </c>
      <c r="AB778" s="61" t="str">
        <f t="shared" si="104"/>
        <v/>
      </c>
      <c r="AD778" s="23" t="str">
        <f t="shared" si="105"/>
        <v/>
      </c>
      <c r="AE778" s="23" t="str">
        <f t="shared" si="106"/>
        <v/>
      </c>
      <c r="AG778" s="23" t="str">
        <f t="shared" si="107"/>
        <v/>
      </c>
    </row>
    <row r="779" spans="1:33" x14ac:dyDescent="0.25">
      <c r="A779" s="5"/>
      <c r="B779" s="115"/>
      <c r="C779" s="116"/>
      <c r="D779" s="117"/>
      <c r="E779" s="118"/>
      <c r="F779" s="118"/>
      <c r="G779" s="119"/>
      <c r="H779" s="120"/>
      <c r="I779" s="120"/>
      <c r="J779" s="121"/>
      <c r="K779" s="5"/>
      <c r="L779" s="133" t="str">
        <f t="shared" si="99"/>
        <v/>
      </c>
      <c r="M779" s="5"/>
      <c r="N779" s="23" t="str">
        <f>IF($L779="", "", COUNTIF($L$11:$L$2510, "&gt;"&amp;$L779)+1+COUNTIF($L$11:$L779, $L779)-1)</f>
        <v/>
      </c>
      <c r="O779" s="5"/>
      <c r="R779" s="23" t="str">
        <f t="shared" si="100"/>
        <v/>
      </c>
      <c r="T779" s="20" t="str">
        <f t="shared" si="101"/>
        <v/>
      </c>
      <c r="X779" s="23" t="str">
        <f t="shared" si="102"/>
        <v/>
      </c>
      <c r="Z779" s="59" t="str">
        <f t="shared" si="103"/>
        <v/>
      </c>
      <c r="AA779" s="60" t="str">
        <f>IF($B779="", "", IF(COUNTIF('Intro &amp; Setup'!$AY$23:$AY$38, $B779)&gt;0, "BH", TEXT($B779, "ddd")))</f>
        <v/>
      </c>
      <c r="AB779" s="61" t="str">
        <f t="shared" si="104"/>
        <v/>
      </c>
      <c r="AD779" s="23" t="str">
        <f t="shared" si="105"/>
        <v/>
      </c>
      <c r="AE779" s="23" t="str">
        <f t="shared" si="106"/>
        <v/>
      </c>
      <c r="AG779" s="23" t="str">
        <f t="shared" si="107"/>
        <v/>
      </c>
    </row>
    <row r="780" spans="1:33" x14ac:dyDescent="0.25">
      <c r="A780" s="5"/>
      <c r="B780" s="115"/>
      <c r="C780" s="116"/>
      <c r="D780" s="117"/>
      <c r="E780" s="118"/>
      <c r="F780" s="118"/>
      <c r="G780" s="119"/>
      <c r="H780" s="120"/>
      <c r="I780" s="120"/>
      <c r="J780" s="121"/>
      <c r="K780" s="5"/>
      <c r="L780" s="133" t="str">
        <f t="shared" ref="L780:L843" si="108">IFERROR(($I780+$J780)/$H780, "")</f>
        <v/>
      </c>
      <c r="M780" s="5"/>
      <c r="N780" s="23" t="str">
        <f>IF($L780="", "", COUNTIF($L$11:$L$2510, "&gt;"&amp;$L780)+1+COUNTIF($L$11:$L780, $L780)-1)</f>
        <v/>
      </c>
      <c r="O780" s="5"/>
      <c r="R780" s="23" t="str">
        <f t="shared" ref="R780:R843" si="109">IF($T780="", "", IF(COUNTIF($T$11:$T$2510, $T780)&gt;1, "X", ""))</f>
        <v/>
      </c>
      <c r="T780" s="20" t="str">
        <f t="shared" ref="T780:T843" si="110">IF(AND($B780="", $C780="", $D780=""), "", CONCATENATE(TEXT($B780, "dd mmm yyyy"), " - ", TEXT($C780, "hh:mm"), " - ", $D780))</f>
        <v/>
      </c>
      <c r="X780" s="23" t="str">
        <f t="shared" ref="X780:X843" si="111">IF($E780="", "", IF(COUNTIF($V$11:$V$20, $E780)=0, "X", ""))</f>
        <v/>
      </c>
      <c r="Z780" s="59" t="str">
        <f t="shared" ref="Z780:Z843" si="112">IF($B780="", "", TEXT($B780, "mmm yyyy"))</f>
        <v/>
      </c>
      <c r="AA780" s="60" t="str">
        <f>IF($B780="", "", IF(COUNTIF('Intro &amp; Setup'!$AY$23:$AY$38, $B780)&gt;0, "BH", TEXT($B780, "ddd")))</f>
        <v/>
      </c>
      <c r="AB780" s="61" t="str">
        <f t="shared" ref="AB780:AB843" si="113">IF($C780="", "", REPLACE(TEXT($C780, "hh:mm"), 4, 2, "00"))</f>
        <v/>
      </c>
      <c r="AD780" s="23" t="str">
        <f t="shared" ref="AD780:AD843" si="114">IF(OR($AB780="", $E780=""), "", CONCATENATE($AB780, " - ", $E780))</f>
        <v/>
      </c>
      <c r="AE780" s="23" t="str">
        <f t="shared" ref="AE780:AE843" si="115">IF(OR($AA780="", $E780=""), "", CONCATENATE($AA780, " - ", $E780))</f>
        <v/>
      </c>
      <c r="AG780" s="23" t="str">
        <f t="shared" ref="AG780:AG843" si="116">IF($B780="", "", IF(OR($B780&lt;$Z$2, $B780&gt;$Z$3), "X", ""))</f>
        <v/>
      </c>
    </row>
    <row r="781" spans="1:33" x14ac:dyDescent="0.25">
      <c r="A781" s="5"/>
      <c r="B781" s="115"/>
      <c r="C781" s="116"/>
      <c r="D781" s="117"/>
      <c r="E781" s="118"/>
      <c r="F781" s="118"/>
      <c r="G781" s="119"/>
      <c r="H781" s="120"/>
      <c r="I781" s="120"/>
      <c r="J781" s="121"/>
      <c r="K781" s="5"/>
      <c r="L781" s="133" t="str">
        <f t="shared" si="108"/>
        <v/>
      </c>
      <c r="M781" s="5"/>
      <c r="N781" s="23" t="str">
        <f>IF($L781="", "", COUNTIF($L$11:$L$2510, "&gt;"&amp;$L781)+1+COUNTIF($L$11:$L781, $L781)-1)</f>
        <v/>
      </c>
      <c r="O781" s="5"/>
      <c r="R781" s="23" t="str">
        <f t="shared" si="109"/>
        <v/>
      </c>
      <c r="T781" s="20" t="str">
        <f t="shared" si="110"/>
        <v/>
      </c>
      <c r="X781" s="23" t="str">
        <f t="shared" si="111"/>
        <v/>
      </c>
      <c r="Z781" s="59" t="str">
        <f t="shared" si="112"/>
        <v/>
      </c>
      <c r="AA781" s="60" t="str">
        <f>IF($B781="", "", IF(COUNTIF('Intro &amp; Setup'!$AY$23:$AY$38, $B781)&gt;0, "BH", TEXT($B781, "ddd")))</f>
        <v/>
      </c>
      <c r="AB781" s="61" t="str">
        <f t="shared" si="113"/>
        <v/>
      </c>
      <c r="AD781" s="23" t="str">
        <f t="shared" si="114"/>
        <v/>
      </c>
      <c r="AE781" s="23" t="str">
        <f t="shared" si="115"/>
        <v/>
      </c>
      <c r="AG781" s="23" t="str">
        <f t="shared" si="116"/>
        <v/>
      </c>
    </row>
    <row r="782" spans="1:33" x14ac:dyDescent="0.25">
      <c r="A782" s="5"/>
      <c r="B782" s="115"/>
      <c r="C782" s="116"/>
      <c r="D782" s="117"/>
      <c r="E782" s="118"/>
      <c r="F782" s="118"/>
      <c r="G782" s="119"/>
      <c r="H782" s="120"/>
      <c r="I782" s="120"/>
      <c r="J782" s="121"/>
      <c r="K782" s="5"/>
      <c r="L782" s="133" t="str">
        <f t="shared" si="108"/>
        <v/>
      </c>
      <c r="M782" s="5"/>
      <c r="N782" s="23" t="str">
        <f>IF($L782="", "", COUNTIF($L$11:$L$2510, "&gt;"&amp;$L782)+1+COUNTIF($L$11:$L782, $L782)-1)</f>
        <v/>
      </c>
      <c r="O782" s="5"/>
      <c r="R782" s="23" t="str">
        <f t="shared" si="109"/>
        <v/>
      </c>
      <c r="T782" s="20" t="str">
        <f t="shared" si="110"/>
        <v/>
      </c>
      <c r="X782" s="23" t="str">
        <f t="shared" si="111"/>
        <v/>
      </c>
      <c r="Z782" s="59" t="str">
        <f t="shared" si="112"/>
        <v/>
      </c>
      <c r="AA782" s="60" t="str">
        <f>IF($B782="", "", IF(COUNTIF('Intro &amp; Setup'!$AY$23:$AY$38, $B782)&gt;0, "BH", TEXT($B782, "ddd")))</f>
        <v/>
      </c>
      <c r="AB782" s="61" t="str">
        <f t="shared" si="113"/>
        <v/>
      </c>
      <c r="AD782" s="23" t="str">
        <f t="shared" si="114"/>
        <v/>
      </c>
      <c r="AE782" s="23" t="str">
        <f t="shared" si="115"/>
        <v/>
      </c>
      <c r="AG782" s="23" t="str">
        <f t="shared" si="116"/>
        <v/>
      </c>
    </row>
    <row r="783" spans="1:33" x14ac:dyDescent="0.25">
      <c r="A783" s="5"/>
      <c r="B783" s="115"/>
      <c r="C783" s="116"/>
      <c r="D783" s="117"/>
      <c r="E783" s="118"/>
      <c r="F783" s="118"/>
      <c r="G783" s="119"/>
      <c r="H783" s="120"/>
      <c r="I783" s="120"/>
      <c r="J783" s="121"/>
      <c r="K783" s="5"/>
      <c r="L783" s="133" t="str">
        <f t="shared" si="108"/>
        <v/>
      </c>
      <c r="M783" s="5"/>
      <c r="N783" s="23" t="str">
        <f>IF($L783="", "", COUNTIF($L$11:$L$2510, "&gt;"&amp;$L783)+1+COUNTIF($L$11:$L783, $L783)-1)</f>
        <v/>
      </c>
      <c r="O783" s="5"/>
      <c r="R783" s="23" t="str">
        <f t="shared" si="109"/>
        <v/>
      </c>
      <c r="T783" s="20" t="str">
        <f t="shared" si="110"/>
        <v/>
      </c>
      <c r="X783" s="23" t="str">
        <f t="shared" si="111"/>
        <v/>
      </c>
      <c r="Z783" s="59" t="str">
        <f t="shared" si="112"/>
        <v/>
      </c>
      <c r="AA783" s="60" t="str">
        <f>IF($B783="", "", IF(COUNTIF('Intro &amp; Setup'!$AY$23:$AY$38, $B783)&gt;0, "BH", TEXT($B783, "ddd")))</f>
        <v/>
      </c>
      <c r="AB783" s="61" t="str">
        <f t="shared" si="113"/>
        <v/>
      </c>
      <c r="AD783" s="23" t="str">
        <f t="shared" si="114"/>
        <v/>
      </c>
      <c r="AE783" s="23" t="str">
        <f t="shared" si="115"/>
        <v/>
      </c>
      <c r="AG783" s="23" t="str">
        <f t="shared" si="116"/>
        <v/>
      </c>
    </row>
    <row r="784" spans="1:33" x14ac:dyDescent="0.25">
      <c r="A784" s="5"/>
      <c r="B784" s="115"/>
      <c r="C784" s="116"/>
      <c r="D784" s="117"/>
      <c r="E784" s="118"/>
      <c r="F784" s="118"/>
      <c r="G784" s="119"/>
      <c r="H784" s="120"/>
      <c r="I784" s="120"/>
      <c r="J784" s="121"/>
      <c r="K784" s="5"/>
      <c r="L784" s="133" t="str">
        <f t="shared" si="108"/>
        <v/>
      </c>
      <c r="M784" s="5"/>
      <c r="N784" s="23" t="str">
        <f>IF($L784="", "", COUNTIF($L$11:$L$2510, "&gt;"&amp;$L784)+1+COUNTIF($L$11:$L784, $L784)-1)</f>
        <v/>
      </c>
      <c r="O784" s="5"/>
      <c r="R784" s="23" t="str">
        <f t="shared" si="109"/>
        <v/>
      </c>
      <c r="T784" s="20" t="str">
        <f t="shared" si="110"/>
        <v/>
      </c>
      <c r="X784" s="23" t="str">
        <f t="shared" si="111"/>
        <v/>
      </c>
      <c r="Z784" s="59" t="str">
        <f t="shared" si="112"/>
        <v/>
      </c>
      <c r="AA784" s="60" t="str">
        <f>IF($B784="", "", IF(COUNTIF('Intro &amp; Setup'!$AY$23:$AY$38, $B784)&gt;0, "BH", TEXT($B784, "ddd")))</f>
        <v/>
      </c>
      <c r="AB784" s="61" t="str">
        <f t="shared" si="113"/>
        <v/>
      </c>
      <c r="AD784" s="23" t="str">
        <f t="shared" si="114"/>
        <v/>
      </c>
      <c r="AE784" s="23" t="str">
        <f t="shared" si="115"/>
        <v/>
      </c>
      <c r="AG784" s="23" t="str">
        <f t="shared" si="116"/>
        <v/>
      </c>
    </row>
    <row r="785" spans="1:33" x14ac:dyDescent="0.25">
      <c r="A785" s="5"/>
      <c r="B785" s="115"/>
      <c r="C785" s="116"/>
      <c r="D785" s="117"/>
      <c r="E785" s="118"/>
      <c r="F785" s="118"/>
      <c r="G785" s="119"/>
      <c r="H785" s="120"/>
      <c r="I785" s="120"/>
      <c r="J785" s="121"/>
      <c r="K785" s="5"/>
      <c r="L785" s="133" t="str">
        <f t="shared" si="108"/>
        <v/>
      </c>
      <c r="M785" s="5"/>
      <c r="N785" s="23" t="str">
        <f>IF($L785="", "", COUNTIF($L$11:$L$2510, "&gt;"&amp;$L785)+1+COUNTIF($L$11:$L785, $L785)-1)</f>
        <v/>
      </c>
      <c r="O785" s="5"/>
      <c r="R785" s="23" t="str">
        <f t="shared" si="109"/>
        <v/>
      </c>
      <c r="T785" s="20" t="str">
        <f t="shared" si="110"/>
        <v/>
      </c>
      <c r="X785" s="23" t="str">
        <f t="shared" si="111"/>
        <v/>
      </c>
      <c r="Z785" s="59" t="str">
        <f t="shared" si="112"/>
        <v/>
      </c>
      <c r="AA785" s="60" t="str">
        <f>IF($B785="", "", IF(COUNTIF('Intro &amp; Setup'!$AY$23:$AY$38, $B785)&gt;0, "BH", TEXT($B785, "ddd")))</f>
        <v/>
      </c>
      <c r="AB785" s="61" t="str">
        <f t="shared" si="113"/>
        <v/>
      </c>
      <c r="AD785" s="23" t="str">
        <f t="shared" si="114"/>
        <v/>
      </c>
      <c r="AE785" s="23" t="str">
        <f t="shared" si="115"/>
        <v/>
      </c>
      <c r="AG785" s="23" t="str">
        <f t="shared" si="116"/>
        <v/>
      </c>
    </row>
    <row r="786" spans="1:33" x14ac:dyDescent="0.25">
      <c r="A786" s="5"/>
      <c r="B786" s="115"/>
      <c r="C786" s="116"/>
      <c r="D786" s="117"/>
      <c r="E786" s="118"/>
      <c r="F786" s="118"/>
      <c r="G786" s="119"/>
      <c r="H786" s="120"/>
      <c r="I786" s="120"/>
      <c r="J786" s="121"/>
      <c r="K786" s="5"/>
      <c r="L786" s="133" t="str">
        <f t="shared" si="108"/>
        <v/>
      </c>
      <c r="M786" s="5"/>
      <c r="N786" s="23" t="str">
        <f>IF($L786="", "", COUNTIF($L$11:$L$2510, "&gt;"&amp;$L786)+1+COUNTIF($L$11:$L786, $L786)-1)</f>
        <v/>
      </c>
      <c r="O786" s="5"/>
      <c r="R786" s="23" t="str">
        <f t="shared" si="109"/>
        <v/>
      </c>
      <c r="T786" s="20" t="str">
        <f t="shared" si="110"/>
        <v/>
      </c>
      <c r="X786" s="23" t="str">
        <f t="shared" si="111"/>
        <v/>
      </c>
      <c r="Z786" s="59" t="str">
        <f t="shared" si="112"/>
        <v/>
      </c>
      <c r="AA786" s="60" t="str">
        <f>IF($B786="", "", IF(COUNTIF('Intro &amp; Setup'!$AY$23:$AY$38, $B786)&gt;0, "BH", TEXT($B786, "ddd")))</f>
        <v/>
      </c>
      <c r="AB786" s="61" t="str">
        <f t="shared" si="113"/>
        <v/>
      </c>
      <c r="AD786" s="23" t="str">
        <f t="shared" si="114"/>
        <v/>
      </c>
      <c r="AE786" s="23" t="str">
        <f t="shared" si="115"/>
        <v/>
      </c>
      <c r="AG786" s="23" t="str">
        <f t="shared" si="116"/>
        <v/>
      </c>
    </row>
    <row r="787" spans="1:33" x14ac:dyDescent="0.25">
      <c r="A787" s="5"/>
      <c r="B787" s="115"/>
      <c r="C787" s="116"/>
      <c r="D787" s="117"/>
      <c r="E787" s="118"/>
      <c r="F787" s="118"/>
      <c r="G787" s="119"/>
      <c r="H787" s="120"/>
      <c r="I787" s="120"/>
      <c r="J787" s="121"/>
      <c r="K787" s="5"/>
      <c r="L787" s="133" t="str">
        <f t="shared" si="108"/>
        <v/>
      </c>
      <c r="M787" s="5"/>
      <c r="N787" s="23" t="str">
        <f>IF($L787="", "", COUNTIF($L$11:$L$2510, "&gt;"&amp;$L787)+1+COUNTIF($L$11:$L787, $L787)-1)</f>
        <v/>
      </c>
      <c r="O787" s="5"/>
      <c r="R787" s="23" t="str">
        <f t="shared" si="109"/>
        <v/>
      </c>
      <c r="T787" s="20" t="str">
        <f t="shared" si="110"/>
        <v/>
      </c>
      <c r="X787" s="23" t="str">
        <f t="shared" si="111"/>
        <v/>
      </c>
      <c r="Z787" s="59" t="str">
        <f t="shared" si="112"/>
        <v/>
      </c>
      <c r="AA787" s="60" t="str">
        <f>IF($B787="", "", IF(COUNTIF('Intro &amp; Setup'!$AY$23:$AY$38, $B787)&gt;0, "BH", TEXT($B787, "ddd")))</f>
        <v/>
      </c>
      <c r="AB787" s="61" t="str">
        <f t="shared" si="113"/>
        <v/>
      </c>
      <c r="AD787" s="23" t="str">
        <f t="shared" si="114"/>
        <v/>
      </c>
      <c r="AE787" s="23" t="str">
        <f t="shared" si="115"/>
        <v/>
      </c>
      <c r="AG787" s="23" t="str">
        <f t="shared" si="116"/>
        <v/>
      </c>
    </row>
    <row r="788" spans="1:33" x14ac:dyDescent="0.25">
      <c r="A788" s="5"/>
      <c r="B788" s="115"/>
      <c r="C788" s="116"/>
      <c r="D788" s="117"/>
      <c r="E788" s="118"/>
      <c r="F788" s="118"/>
      <c r="G788" s="119"/>
      <c r="H788" s="120"/>
      <c r="I788" s="120"/>
      <c r="J788" s="121"/>
      <c r="K788" s="5"/>
      <c r="L788" s="133" t="str">
        <f t="shared" si="108"/>
        <v/>
      </c>
      <c r="M788" s="5"/>
      <c r="N788" s="23" t="str">
        <f>IF($L788="", "", COUNTIF($L$11:$L$2510, "&gt;"&amp;$L788)+1+COUNTIF($L$11:$L788, $L788)-1)</f>
        <v/>
      </c>
      <c r="O788" s="5"/>
      <c r="R788" s="23" t="str">
        <f t="shared" si="109"/>
        <v/>
      </c>
      <c r="T788" s="20" t="str">
        <f t="shared" si="110"/>
        <v/>
      </c>
      <c r="X788" s="23" t="str">
        <f t="shared" si="111"/>
        <v/>
      </c>
      <c r="Z788" s="59" t="str">
        <f t="shared" si="112"/>
        <v/>
      </c>
      <c r="AA788" s="60" t="str">
        <f>IF($B788="", "", IF(COUNTIF('Intro &amp; Setup'!$AY$23:$AY$38, $B788)&gt;0, "BH", TEXT($B788, "ddd")))</f>
        <v/>
      </c>
      <c r="AB788" s="61" t="str">
        <f t="shared" si="113"/>
        <v/>
      </c>
      <c r="AD788" s="23" t="str">
        <f t="shared" si="114"/>
        <v/>
      </c>
      <c r="AE788" s="23" t="str">
        <f t="shared" si="115"/>
        <v/>
      </c>
      <c r="AG788" s="23" t="str">
        <f t="shared" si="116"/>
        <v/>
      </c>
    </row>
    <row r="789" spans="1:33" x14ac:dyDescent="0.25">
      <c r="A789" s="5"/>
      <c r="B789" s="115"/>
      <c r="C789" s="116"/>
      <c r="D789" s="117"/>
      <c r="E789" s="118"/>
      <c r="F789" s="118"/>
      <c r="G789" s="119"/>
      <c r="H789" s="120"/>
      <c r="I789" s="120"/>
      <c r="J789" s="121"/>
      <c r="K789" s="5"/>
      <c r="L789" s="133" t="str">
        <f t="shared" si="108"/>
        <v/>
      </c>
      <c r="M789" s="5"/>
      <c r="N789" s="23" t="str">
        <f>IF($L789="", "", COUNTIF($L$11:$L$2510, "&gt;"&amp;$L789)+1+COUNTIF($L$11:$L789, $L789)-1)</f>
        <v/>
      </c>
      <c r="O789" s="5"/>
      <c r="R789" s="23" t="str">
        <f t="shared" si="109"/>
        <v/>
      </c>
      <c r="T789" s="20" t="str">
        <f t="shared" si="110"/>
        <v/>
      </c>
      <c r="X789" s="23" t="str">
        <f t="shared" si="111"/>
        <v/>
      </c>
      <c r="Z789" s="59" t="str">
        <f t="shared" si="112"/>
        <v/>
      </c>
      <c r="AA789" s="60" t="str">
        <f>IF($B789="", "", IF(COUNTIF('Intro &amp; Setup'!$AY$23:$AY$38, $B789)&gt;0, "BH", TEXT($B789, "ddd")))</f>
        <v/>
      </c>
      <c r="AB789" s="61" t="str">
        <f t="shared" si="113"/>
        <v/>
      </c>
      <c r="AD789" s="23" t="str">
        <f t="shared" si="114"/>
        <v/>
      </c>
      <c r="AE789" s="23" t="str">
        <f t="shared" si="115"/>
        <v/>
      </c>
      <c r="AG789" s="23" t="str">
        <f t="shared" si="116"/>
        <v/>
      </c>
    </row>
    <row r="790" spans="1:33" x14ac:dyDescent="0.25">
      <c r="A790" s="5"/>
      <c r="B790" s="115"/>
      <c r="C790" s="116"/>
      <c r="D790" s="117"/>
      <c r="E790" s="118"/>
      <c r="F790" s="118"/>
      <c r="G790" s="119"/>
      <c r="H790" s="120"/>
      <c r="I790" s="120"/>
      <c r="J790" s="121"/>
      <c r="K790" s="5"/>
      <c r="L790" s="133" t="str">
        <f t="shared" si="108"/>
        <v/>
      </c>
      <c r="M790" s="5"/>
      <c r="N790" s="23" t="str">
        <f>IF($L790="", "", COUNTIF($L$11:$L$2510, "&gt;"&amp;$L790)+1+COUNTIF($L$11:$L790, $L790)-1)</f>
        <v/>
      </c>
      <c r="O790" s="5"/>
      <c r="R790" s="23" t="str">
        <f t="shared" si="109"/>
        <v/>
      </c>
      <c r="T790" s="20" t="str">
        <f t="shared" si="110"/>
        <v/>
      </c>
      <c r="X790" s="23" t="str">
        <f t="shared" si="111"/>
        <v/>
      </c>
      <c r="Z790" s="59" t="str">
        <f t="shared" si="112"/>
        <v/>
      </c>
      <c r="AA790" s="60" t="str">
        <f>IF($B790="", "", IF(COUNTIF('Intro &amp; Setup'!$AY$23:$AY$38, $B790)&gt;0, "BH", TEXT($B790, "ddd")))</f>
        <v/>
      </c>
      <c r="AB790" s="61" t="str">
        <f t="shared" si="113"/>
        <v/>
      </c>
      <c r="AD790" s="23" t="str">
        <f t="shared" si="114"/>
        <v/>
      </c>
      <c r="AE790" s="23" t="str">
        <f t="shared" si="115"/>
        <v/>
      </c>
      <c r="AG790" s="23" t="str">
        <f t="shared" si="116"/>
        <v/>
      </c>
    </row>
    <row r="791" spans="1:33" x14ac:dyDescent="0.25">
      <c r="A791" s="5"/>
      <c r="B791" s="115"/>
      <c r="C791" s="116"/>
      <c r="D791" s="117"/>
      <c r="E791" s="118"/>
      <c r="F791" s="118"/>
      <c r="G791" s="119"/>
      <c r="H791" s="120"/>
      <c r="I791" s="120"/>
      <c r="J791" s="121"/>
      <c r="K791" s="5"/>
      <c r="L791" s="133" t="str">
        <f t="shared" si="108"/>
        <v/>
      </c>
      <c r="M791" s="5"/>
      <c r="N791" s="23" t="str">
        <f>IF($L791="", "", COUNTIF($L$11:$L$2510, "&gt;"&amp;$L791)+1+COUNTIF($L$11:$L791, $L791)-1)</f>
        <v/>
      </c>
      <c r="O791" s="5"/>
      <c r="R791" s="23" t="str">
        <f t="shared" si="109"/>
        <v/>
      </c>
      <c r="T791" s="20" t="str">
        <f t="shared" si="110"/>
        <v/>
      </c>
      <c r="X791" s="23" t="str">
        <f t="shared" si="111"/>
        <v/>
      </c>
      <c r="Z791" s="59" t="str">
        <f t="shared" si="112"/>
        <v/>
      </c>
      <c r="AA791" s="60" t="str">
        <f>IF($B791="", "", IF(COUNTIF('Intro &amp; Setup'!$AY$23:$AY$38, $B791)&gt;0, "BH", TEXT($B791, "ddd")))</f>
        <v/>
      </c>
      <c r="AB791" s="61" t="str">
        <f t="shared" si="113"/>
        <v/>
      </c>
      <c r="AD791" s="23" t="str">
        <f t="shared" si="114"/>
        <v/>
      </c>
      <c r="AE791" s="23" t="str">
        <f t="shared" si="115"/>
        <v/>
      </c>
      <c r="AG791" s="23" t="str">
        <f t="shared" si="116"/>
        <v/>
      </c>
    </row>
    <row r="792" spans="1:33" x14ac:dyDescent="0.25">
      <c r="A792" s="5"/>
      <c r="B792" s="115"/>
      <c r="C792" s="116"/>
      <c r="D792" s="117"/>
      <c r="E792" s="118"/>
      <c r="F792" s="118"/>
      <c r="G792" s="119"/>
      <c r="H792" s="120"/>
      <c r="I792" s="120"/>
      <c r="J792" s="121"/>
      <c r="K792" s="5"/>
      <c r="L792" s="133" t="str">
        <f t="shared" si="108"/>
        <v/>
      </c>
      <c r="M792" s="5"/>
      <c r="N792" s="23" t="str">
        <f>IF($L792="", "", COUNTIF($L$11:$L$2510, "&gt;"&amp;$L792)+1+COUNTIF($L$11:$L792, $L792)-1)</f>
        <v/>
      </c>
      <c r="O792" s="5"/>
      <c r="R792" s="23" t="str">
        <f t="shared" si="109"/>
        <v/>
      </c>
      <c r="T792" s="20" t="str">
        <f t="shared" si="110"/>
        <v/>
      </c>
      <c r="X792" s="23" t="str">
        <f t="shared" si="111"/>
        <v/>
      </c>
      <c r="Z792" s="59" t="str">
        <f t="shared" si="112"/>
        <v/>
      </c>
      <c r="AA792" s="60" t="str">
        <f>IF($B792="", "", IF(COUNTIF('Intro &amp; Setup'!$AY$23:$AY$38, $B792)&gt;0, "BH", TEXT($B792, "ddd")))</f>
        <v/>
      </c>
      <c r="AB792" s="61" t="str">
        <f t="shared" si="113"/>
        <v/>
      </c>
      <c r="AD792" s="23" t="str">
        <f t="shared" si="114"/>
        <v/>
      </c>
      <c r="AE792" s="23" t="str">
        <f t="shared" si="115"/>
        <v/>
      </c>
      <c r="AG792" s="23" t="str">
        <f t="shared" si="116"/>
        <v/>
      </c>
    </row>
    <row r="793" spans="1:33" x14ac:dyDescent="0.25">
      <c r="A793" s="5"/>
      <c r="B793" s="115"/>
      <c r="C793" s="116"/>
      <c r="D793" s="117"/>
      <c r="E793" s="118"/>
      <c r="F793" s="118"/>
      <c r="G793" s="119"/>
      <c r="H793" s="120"/>
      <c r="I793" s="120"/>
      <c r="J793" s="121"/>
      <c r="K793" s="5"/>
      <c r="L793" s="133" t="str">
        <f t="shared" si="108"/>
        <v/>
      </c>
      <c r="M793" s="5"/>
      <c r="N793" s="23" t="str">
        <f>IF($L793="", "", COUNTIF($L$11:$L$2510, "&gt;"&amp;$L793)+1+COUNTIF($L$11:$L793, $L793)-1)</f>
        <v/>
      </c>
      <c r="O793" s="5"/>
      <c r="R793" s="23" t="str">
        <f t="shared" si="109"/>
        <v/>
      </c>
      <c r="T793" s="20" t="str">
        <f t="shared" si="110"/>
        <v/>
      </c>
      <c r="X793" s="23" t="str">
        <f t="shared" si="111"/>
        <v/>
      </c>
      <c r="Z793" s="59" t="str">
        <f t="shared" si="112"/>
        <v/>
      </c>
      <c r="AA793" s="60" t="str">
        <f>IF($B793="", "", IF(COUNTIF('Intro &amp; Setup'!$AY$23:$AY$38, $B793)&gt;0, "BH", TEXT($B793, "ddd")))</f>
        <v/>
      </c>
      <c r="AB793" s="61" t="str">
        <f t="shared" si="113"/>
        <v/>
      </c>
      <c r="AD793" s="23" t="str">
        <f t="shared" si="114"/>
        <v/>
      </c>
      <c r="AE793" s="23" t="str">
        <f t="shared" si="115"/>
        <v/>
      </c>
      <c r="AG793" s="23" t="str">
        <f t="shared" si="116"/>
        <v/>
      </c>
    </row>
    <row r="794" spans="1:33" x14ac:dyDescent="0.25">
      <c r="A794" s="5"/>
      <c r="B794" s="115"/>
      <c r="C794" s="116"/>
      <c r="D794" s="117"/>
      <c r="E794" s="118"/>
      <c r="F794" s="118"/>
      <c r="G794" s="119"/>
      <c r="H794" s="120"/>
      <c r="I794" s="120"/>
      <c r="J794" s="121"/>
      <c r="K794" s="5"/>
      <c r="L794" s="133" t="str">
        <f t="shared" si="108"/>
        <v/>
      </c>
      <c r="M794" s="5"/>
      <c r="N794" s="23" t="str">
        <f>IF($L794="", "", COUNTIF($L$11:$L$2510, "&gt;"&amp;$L794)+1+COUNTIF($L$11:$L794, $L794)-1)</f>
        <v/>
      </c>
      <c r="O794" s="5"/>
      <c r="R794" s="23" t="str">
        <f t="shared" si="109"/>
        <v/>
      </c>
      <c r="T794" s="20" t="str">
        <f t="shared" si="110"/>
        <v/>
      </c>
      <c r="X794" s="23" t="str">
        <f t="shared" si="111"/>
        <v/>
      </c>
      <c r="Z794" s="59" t="str">
        <f t="shared" si="112"/>
        <v/>
      </c>
      <c r="AA794" s="60" t="str">
        <f>IF($B794="", "", IF(COUNTIF('Intro &amp; Setup'!$AY$23:$AY$38, $B794)&gt;0, "BH", TEXT($B794, "ddd")))</f>
        <v/>
      </c>
      <c r="AB794" s="61" t="str">
        <f t="shared" si="113"/>
        <v/>
      </c>
      <c r="AD794" s="23" t="str">
        <f t="shared" si="114"/>
        <v/>
      </c>
      <c r="AE794" s="23" t="str">
        <f t="shared" si="115"/>
        <v/>
      </c>
      <c r="AG794" s="23" t="str">
        <f t="shared" si="116"/>
        <v/>
      </c>
    </row>
    <row r="795" spans="1:33" x14ac:dyDescent="0.25">
      <c r="A795" s="5"/>
      <c r="B795" s="115"/>
      <c r="C795" s="116"/>
      <c r="D795" s="117"/>
      <c r="E795" s="118"/>
      <c r="F795" s="118"/>
      <c r="G795" s="119"/>
      <c r="H795" s="120"/>
      <c r="I795" s="120"/>
      <c r="J795" s="121"/>
      <c r="K795" s="5"/>
      <c r="L795" s="133" t="str">
        <f t="shared" si="108"/>
        <v/>
      </c>
      <c r="M795" s="5"/>
      <c r="N795" s="23" t="str">
        <f>IF($L795="", "", COUNTIF($L$11:$L$2510, "&gt;"&amp;$L795)+1+COUNTIF($L$11:$L795, $L795)-1)</f>
        <v/>
      </c>
      <c r="O795" s="5"/>
      <c r="R795" s="23" t="str">
        <f t="shared" si="109"/>
        <v/>
      </c>
      <c r="T795" s="20" t="str">
        <f t="shared" si="110"/>
        <v/>
      </c>
      <c r="X795" s="23" t="str">
        <f t="shared" si="111"/>
        <v/>
      </c>
      <c r="Z795" s="59" t="str">
        <f t="shared" si="112"/>
        <v/>
      </c>
      <c r="AA795" s="60" t="str">
        <f>IF($B795="", "", IF(COUNTIF('Intro &amp; Setup'!$AY$23:$AY$38, $B795)&gt;0, "BH", TEXT($B795, "ddd")))</f>
        <v/>
      </c>
      <c r="AB795" s="61" t="str">
        <f t="shared" si="113"/>
        <v/>
      </c>
      <c r="AD795" s="23" t="str">
        <f t="shared" si="114"/>
        <v/>
      </c>
      <c r="AE795" s="23" t="str">
        <f t="shared" si="115"/>
        <v/>
      </c>
      <c r="AG795" s="23" t="str">
        <f t="shared" si="116"/>
        <v/>
      </c>
    </row>
    <row r="796" spans="1:33" x14ac:dyDescent="0.25">
      <c r="A796" s="5"/>
      <c r="B796" s="115"/>
      <c r="C796" s="116"/>
      <c r="D796" s="117"/>
      <c r="E796" s="118"/>
      <c r="F796" s="118"/>
      <c r="G796" s="119"/>
      <c r="H796" s="120"/>
      <c r="I796" s="120"/>
      <c r="J796" s="121"/>
      <c r="K796" s="5"/>
      <c r="L796" s="133" t="str">
        <f t="shared" si="108"/>
        <v/>
      </c>
      <c r="M796" s="5"/>
      <c r="N796" s="23" t="str">
        <f>IF($L796="", "", COUNTIF($L$11:$L$2510, "&gt;"&amp;$L796)+1+COUNTIF($L$11:$L796, $L796)-1)</f>
        <v/>
      </c>
      <c r="O796" s="5"/>
      <c r="R796" s="23" t="str">
        <f t="shared" si="109"/>
        <v/>
      </c>
      <c r="T796" s="20" t="str">
        <f t="shared" si="110"/>
        <v/>
      </c>
      <c r="X796" s="23" t="str">
        <f t="shared" si="111"/>
        <v/>
      </c>
      <c r="Z796" s="59" t="str">
        <f t="shared" si="112"/>
        <v/>
      </c>
      <c r="AA796" s="60" t="str">
        <f>IF($B796="", "", IF(COUNTIF('Intro &amp; Setup'!$AY$23:$AY$38, $B796)&gt;0, "BH", TEXT($B796, "ddd")))</f>
        <v/>
      </c>
      <c r="AB796" s="61" t="str">
        <f t="shared" si="113"/>
        <v/>
      </c>
      <c r="AD796" s="23" t="str">
        <f t="shared" si="114"/>
        <v/>
      </c>
      <c r="AE796" s="23" t="str">
        <f t="shared" si="115"/>
        <v/>
      </c>
      <c r="AG796" s="23" t="str">
        <f t="shared" si="116"/>
        <v/>
      </c>
    </row>
    <row r="797" spans="1:33" x14ac:dyDescent="0.25">
      <c r="A797" s="5"/>
      <c r="B797" s="115"/>
      <c r="C797" s="116"/>
      <c r="D797" s="117"/>
      <c r="E797" s="118"/>
      <c r="F797" s="118"/>
      <c r="G797" s="119"/>
      <c r="H797" s="120"/>
      <c r="I797" s="120"/>
      <c r="J797" s="121"/>
      <c r="K797" s="5"/>
      <c r="L797" s="133" t="str">
        <f t="shared" si="108"/>
        <v/>
      </c>
      <c r="M797" s="5"/>
      <c r="N797" s="23" t="str">
        <f>IF($L797="", "", COUNTIF($L$11:$L$2510, "&gt;"&amp;$L797)+1+COUNTIF($L$11:$L797, $L797)-1)</f>
        <v/>
      </c>
      <c r="O797" s="5"/>
      <c r="R797" s="23" t="str">
        <f t="shared" si="109"/>
        <v/>
      </c>
      <c r="T797" s="20" t="str">
        <f t="shared" si="110"/>
        <v/>
      </c>
      <c r="X797" s="23" t="str">
        <f t="shared" si="111"/>
        <v/>
      </c>
      <c r="Z797" s="59" t="str">
        <f t="shared" si="112"/>
        <v/>
      </c>
      <c r="AA797" s="60" t="str">
        <f>IF($B797="", "", IF(COUNTIF('Intro &amp; Setup'!$AY$23:$AY$38, $B797)&gt;0, "BH", TEXT($B797, "ddd")))</f>
        <v/>
      </c>
      <c r="AB797" s="61" t="str">
        <f t="shared" si="113"/>
        <v/>
      </c>
      <c r="AD797" s="23" t="str">
        <f t="shared" si="114"/>
        <v/>
      </c>
      <c r="AE797" s="23" t="str">
        <f t="shared" si="115"/>
        <v/>
      </c>
      <c r="AG797" s="23" t="str">
        <f t="shared" si="116"/>
        <v/>
      </c>
    </row>
    <row r="798" spans="1:33" x14ac:dyDescent="0.25">
      <c r="A798" s="5"/>
      <c r="B798" s="115"/>
      <c r="C798" s="116"/>
      <c r="D798" s="117"/>
      <c r="E798" s="118"/>
      <c r="F798" s="118"/>
      <c r="G798" s="119"/>
      <c r="H798" s="120"/>
      <c r="I798" s="120"/>
      <c r="J798" s="121"/>
      <c r="K798" s="5"/>
      <c r="L798" s="133" t="str">
        <f t="shared" si="108"/>
        <v/>
      </c>
      <c r="M798" s="5"/>
      <c r="N798" s="23" t="str">
        <f>IF($L798="", "", COUNTIF($L$11:$L$2510, "&gt;"&amp;$L798)+1+COUNTIF($L$11:$L798, $L798)-1)</f>
        <v/>
      </c>
      <c r="O798" s="5"/>
      <c r="R798" s="23" t="str">
        <f t="shared" si="109"/>
        <v/>
      </c>
      <c r="T798" s="20" t="str">
        <f t="shared" si="110"/>
        <v/>
      </c>
      <c r="X798" s="23" t="str">
        <f t="shared" si="111"/>
        <v/>
      </c>
      <c r="Z798" s="59" t="str">
        <f t="shared" si="112"/>
        <v/>
      </c>
      <c r="AA798" s="60" t="str">
        <f>IF($B798="", "", IF(COUNTIF('Intro &amp; Setup'!$AY$23:$AY$38, $B798)&gt;0, "BH", TEXT($B798, "ddd")))</f>
        <v/>
      </c>
      <c r="AB798" s="61" t="str">
        <f t="shared" si="113"/>
        <v/>
      </c>
      <c r="AD798" s="23" t="str">
        <f t="shared" si="114"/>
        <v/>
      </c>
      <c r="AE798" s="23" t="str">
        <f t="shared" si="115"/>
        <v/>
      </c>
      <c r="AG798" s="23" t="str">
        <f t="shared" si="116"/>
        <v/>
      </c>
    </row>
    <row r="799" spans="1:33" x14ac:dyDescent="0.25">
      <c r="A799" s="5"/>
      <c r="B799" s="115"/>
      <c r="C799" s="116"/>
      <c r="D799" s="117"/>
      <c r="E799" s="118"/>
      <c r="F799" s="118"/>
      <c r="G799" s="119"/>
      <c r="H799" s="120"/>
      <c r="I799" s="120"/>
      <c r="J799" s="121"/>
      <c r="K799" s="5"/>
      <c r="L799" s="133" t="str">
        <f t="shared" si="108"/>
        <v/>
      </c>
      <c r="M799" s="5"/>
      <c r="N799" s="23" t="str">
        <f>IF($L799="", "", COUNTIF($L$11:$L$2510, "&gt;"&amp;$L799)+1+COUNTIF($L$11:$L799, $L799)-1)</f>
        <v/>
      </c>
      <c r="O799" s="5"/>
      <c r="R799" s="23" t="str">
        <f t="shared" si="109"/>
        <v/>
      </c>
      <c r="T799" s="20" t="str">
        <f t="shared" si="110"/>
        <v/>
      </c>
      <c r="X799" s="23" t="str">
        <f t="shared" si="111"/>
        <v/>
      </c>
      <c r="Z799" s="59" t="str">
        <f t="shared" si="112"/>
        <v/>
      </c>
      <c r="AA799" s="60" t="str">
        <f>IF($B799="", "", IF(COUNTIF('Intro &amp; Setup'!$AY$23:$AY$38, $B799)&gt;0, "BH", TEXT($B799, "ddd")))</f>
        <v/>
      </c>
      <c r="AB799" s="61" t="str">
        <f t="shared" si="113"/>
        <v/>
      </c>
      <c r="AD799" s="23" t="str">
        <f t="shared" si="114"/>
        <v/>
      </c>
      <c r="AE799" s="23" t="str">
        <f t="shared" si="115"/>
        <v/>
      </c>
      <c r="AG799" s="23" t="str">
        <f t="shared" si="116"/>
        <v/>
      </c>
    </row>
    <row r="800" spans="1:33" x14ac:dyDescent="0.25">
      <c r="A800" s="5"/>
      <c r="B800" s="115"/>
      <c r="C800" s="116"/>
      <c r="D800" s="117"/>
      <c r="E800" s="118"/>
      <c r="F800" s="118"/>
      <c r="G800" s="119"/>
      <c r="H800" s="120"/>
      <c r="I800" s="120"/>
      <c r="J800" s="121"/>
      <c r="K800" s="5"/>
      <c r="L800" s="133" t="str">
        <f t="shared" si="108"/>
        <v/>
      </c>
      <c r="M800" s="5"/>
      <c r="N800" s="23" t="str">
        <f>IF($L800="", "", COUNTIF($L$11:$L$2510, "&gt;"&amp;$L800)+1+COUNTIF($L$11:$L800, $L800)-1)</f>
        <v/>
      </c>
      <c r="O800" s="5"/>
      <c r="R800" s="23" t="str">
        <f t="shared" si="109"/>
        <v/>
      </c>
      <c r="T800" s="20" t="str">
        <f t="shared" si="110"/>
        <v/>
      </c>
      <c r="X800" s="23" t="str">
        <f t="shared" si="111"/>
        <v/>
      </c>
      <c r="Z800" s="59" t="str">
        <f t="shared" si="112"/>
        <v/>
      </c>
      <c r="AA800" s="60" t="str">
        <f>IF($B800="", "", IF(COUNTIF('Intro &amp; Setup'!$AY$23:$AY$38, $B800)&gt;0, "BH", TEXT($B800, "ddd")))</f>
        <v/>
      </c>
      <c r="AB800" s="61" t="str">
        <f t="shared" si="113"/>
        <v/>
      </c>
      <c r="AD800" s="23" t="str">
        <f t="shared" si="114"/>
        <v/>
      </c>
      <c r="AE800" s="23" t="str">
        <f t="shared" si="115"/>
        <v/>
      </c>
      <c r="AG800" s="23" t="str">
        <f t="shared" si="116"/>
        <v/>
      </c>
    </row>
    <row r="801" spans="1:33" x14ac:dyDescent="0.25">
      <c r="A801" s="5"/>
      <c r="B801" s="115"/>
      <c r="C801" s="116"/>
      <c r="D801" s="117"/>
      <c r="E801" s="118"/>
      <c r="F801" s="118"/>
      <c r="G801" s="119"/>
      <c r="H801" s="120"/>
      <c r="I801" s="120"/>
      <c r="J801" s="121"/>
      <c r="K801" s="5"/>
      <c r="L801" s="133" t="str">
        <f t="shared" si="108"/>
        <v/>
      </c>
      <c r="M801" s="5"/>
      <c r="N801" s="23" t="str">
        <f>IF($L801="", "", COUNTIF($L$11:$L$2510, "&gt;"&amp;$L801)+1+COUNTIF($L$11:$L801, $L801)-1)</f>
        <v/>
      </c>
      <c r="O801" s="5"/>
      <c r="R801" s="23" t="str">
        <f t="shared" si="109"/>
        <v/>
      </c>
      <c r="T801" s="20" t="str">
        <f t="shared" si="110"/>
        <v/>
      </c>
      <c r="X801" s="23" t="str">
        <f t="shared" si="111"/>
        <v/>
      </c>
      <c r="Z801" s="59" t="str">
        <f t="shared" si="112"/>
        <v/>
      </c>
      <c r="AA801" s="60" t="str">
        <f>IF($B801="", "", IF(COUNTIF('Intro &amp; Setup'!$AY$23:$AY$38, $B801)&gt;0, "BH", TEXT($B801, "ddd")))</f>
        <v/>
      </c>
      <c r="AB801" s="61" t="str">
        <f t="shared" si="113"/>
        <v/>
      </c>
      <c r="AD801" s="23" t="str">
        <f t="shared" si="114"/>
        <v/>
      </c>
      <c r="AE801" s="23" t="str">
        <f t="shared" si="115"/>
        <v/>
      </c>
      <c r="AG801" s="23" t="str">
        <f t="shared" si="116"/>
        <v/>
      </c>
    </row>
    <row r="802" spans="1:33" x14ac:dyDescent="0.25">
      <c r="A802" s="5"/>
      <c r="B802" s="115"/>
      <c r="C802" s="116"/>
      <c r="D802" s="117"/>
      <c r="E802" s="118"/>
      <c r="F802" s="118"/>
      <c r="G802" s="119"/>
      <c r="H802" s="120"/>
      <c r="I802" s="120"/>
      <c r="J802" s="121"/>
      <c r="K802" s="5"/>
      <c r="L802" s="133" t="str">
        <f t="shared" si="108"/>
        <v/>
      </c>
      <c r="M802" s="5"/>
      <c r="N802" s="23" t="str">
        <f>IF($L802="", "", COUNTIF($L$11:$L$2510, "&gt;"&amp;$L802)+1+COUNTIF($L$11:$L802, $L802)-1)</f>
        <v/>
      </c>
      <c r="O802" s="5"/>
      <c r="R802" s="23" t="str">
        <f t="shared" si="109"/>
        <v/>
      </c>
      <c r="T802" s="20" t="str">
        <f t="shared" si="110"/>
        <v/>
      </c>
      <c r="X802" s="23" t="str">
        <f t="shared" si="111"/>
        <v/>
      </c>
      <c r="Z802" s="59" t="str">
        <f t="shared" si="112"/>
        <v/>
      </c>
      <c r="AA802" s="60" t="str">
        <f>IF($B802="", "", IF(COUNTIF('Intro &amp; Setup'!$AY$23:$AY$38, $B802)&gt;0, "BH", TEXT($B802, "ddd")))</f>
        <v/>
      </c>
      <c r="AB802" s="61" t="str">
        <f t="shared" si="113"/>
        <v/>
      </c>
      <c r="AD802" s="23" t="str">
        <f t="shared" si="114"/>
        <v/>
      </c>
      <c r="AE802" s="23" t="str">
        <f t="shared" si="115"/>
        <v/>
      </c>
      <c r="AG802" s="23" t="str">
        <f t="shared" si="116"/>
        <v/>
      </c>
    </row>
    <row r="803" spans="1:33" x14ac:dyDescent="0.25">
      <c r="A803" s="5"/>
      <c r="B803" s="115"/>
      <c r="C803" s="116"/>
      <c r="D803" s="117"/>
      <c r="E803" s="118"/>
      <c r="F803" s="118"/>
      <c r="G803" s="119"/>
      <c r="H803" s="120"/>
      <c r="I803" s="120"/>
      <c r="J803" s="121"/>
      <c r="K803" s="5"/>
      <c r="L803" s="133" t="str">
        <f t="shared" si="108"/>
        <v/>
      </c>
      <c r="M803" s="5"/>
      <c r="N803" s="23" t="str">
        <f>IF($L803="", "", COUNTIF($L$11:$L$2510, "&gt;"&amp;$L803)+1+COUNTIF($L$11:$L803, $L803)-1)</f>
        <v/>
      </c>
      <c r="O803" s="5"/>
      <c r="R803" s="23" t="str">
        <f t="shared" si="109"/>
        <v/>
      </c>
      <c r="T803" s="20" t="str">
        <f t="shared" si="110"/>
        <v/>
      </c>
      <c r="X803" s="23" t="str">
        <f t="shared" si="111"/>
        <v/>
      </c>
      <c r="Z803" s="59" t="str">
        <f t="shared" si="112"/>
        <v/>
      </c>
      <c r="AA803" s="60" t="str">
        <f>IF($B803="", "", IF(COUNTIF('Intro &amp; Setup'!$AY$23:$AY$38, $B803)&gt;0, "BH", TEXT($B803, "ddd")))</f>
        <v/>
      </c>
      <c r="AB803" s="61" t="str">
        <f t="shared" si="113"/>
        <v/>
      </c>
      <c r="AD803" s="23" t="str">
        <f t="shared" si="114"/>
        <v/>
      </c>
      <c r="AE803" s="23" t="str">
        <f t="shared" si="115"/>
        <v/>
      </c>
      <c r="AG803" s="23" t="str">
        <f t="shared" si="116"/>
        <v/>
      </c>
    </row>
    <row r="804" spans="1:33" x14ac:dyDescent="0.25">
      <c r="A804" s="5"/>
      <c r="B804" s="115"/>
      <c r="C804" s="116"/>
      <c r="D804" s="117"/>
      <c r="E804" s="118"/>
      <c r="F804" s="118"/>
      <c r="G804" s="119"/>
      <c r="H804" s="120"/>
      <c r="I804" s="120"/>
      <c r="J804" s="121"/>
      <c r="K804" s="5"/>
      <c r="L804" s="133" t="str">
        <f t="shared" si="108"/>
        <v/>
      </c>
      <c r="M804" s="5"/>
      <c r="N804" s="23" t="str">
        <f>IF($L804="", "", COUNTIF($L$11:$L$2510, "&gt;"&amp;$L804)+1+COUNTIF($L$11:$L804, $L804)-1)</f>
        <v/>
      </c>
      <c r="O804" s="5"/>
      <c r="R804" s="23" t="str">
        <f t="shared" si="109"/>
        <v/>
      </c>
      <c r="T804" s="20" t="str">
        <f t="shared" si="110"/>
        <v/>
      </c>
      <c r="X804" s="23" t="str">
        <f t="shared" si="111"/>
        <v/>
      </c>
      <c r="Z804" s="59" t="str">
        <f t="shared" si="112"/>
        <v/>
      </c>
      <c r="AA804" s="60" t="str">
        <f>IF($B804="", "", IF(COUNTIF('Intro &amp; Setup'!$AY$23:$AY$38, $B804)&gt;0, "BH", TEXT($B804, "ddd")))</f>
        <v/>
      </c>
      <c r="AB804" s="61" t="str">
        <f t="shared" si="113"/>
        <v/>
      </c>
      <c r="AD804" s="23" t="str">
        <f t="shared" si="114"/>
        <v/>
      </c>
      <c r="AE804" s="23" t="str">
        <f t="shared" si="115"/>
        <v/>
      </c>
      <c r="AG804" s="23" t="str">
        <f t="shared" si="116"/>
        <v/>
      </c>
    </row>
    <row r="805" spans="1:33" x14ac:dyDescent="0.25">
      <c r="A805" s="5"/>
      <c r="B805" s="115"/>
      <c r="C805" s="116"/>
      <c r="D805" s="117"/>
      <c r="E805" s="118"/>
      <c r="F805" s="118"/>
      <c r="G805" s="119"/>
      <c r="H805" s="120"/>
      <c r="I805" s="120"/>
      <c r="J805" s="121"/>
      <c r="K805" s="5"/>
      <c r="L805" s="133" t="str">
        <f t="shared" si="108"/>
        <v/>
      </c>
      <c r="M805" s="5"/>
      <c r="N805" s="23" t="str">
        <f>IF($L805="", "", COUNTIF($L$11:$L$2510, "&gt;"&amp;$L805)+1+COUNTIF($L$11:$L805, $L805)-1)</f>
        <v/>
      </c>
      <c r="O805" s="5"/>
      <c r="R805" s="23" t="str">
        <f t="shared" si="109"/>
        <v/>
      </c>
      <c r="T805" s="20" t="str">
        <f t="shared" si="110"/>
        <v/>
      </c>
      <c r="X805" s="23" t="str">
        <f t="shared" si="111"/>
        <v/>
      </c>
      <c r="Z805" s="59" t="str">
        <f t="shared" si="112"/>
        <v/>
      </c>
      <c r="AA805" s="60" t="str">
        <f>IF($B805="", "", IF(COUNTIF('Intro &amp; Setup'!$AY$23:$AY$38, $B805)&gt;0, "BH", TEXT($B805, "ddd")))</f>
        <v/>
      </c>
      <c r="AB805" s="61" t="str">
        <f t="shared" si="113"/>
        <v/>
      </c>
      <c r="AD805" s="23" t="str">
        <f t="shared" si="114"/>
        <v/>
      </c>
      <c r="AE805" s="23" t="str">
        <f t="shared" si="115"/>
        <v/>
      </c>
      <c r="AG805" s="23" t="str">
        <f t="shared" si="116"/>
        <v/>
      </c>
    </row>
    <row r="806" spans="1:33" x14ac:dyDescent="0.25">
      <c r="A806" s="5"/>
      <c r="B806" s="115"/>
      <c r="C806" s="116"/>
      <c r="D806" s="117"/>
      <c r="E806" s="118"/>
      <c r="F806" s="118"/>
      <c r="G806" s="119"/>
      <c r="H806" s="120"/>
      <c r="I806" s="120"/>
      <c r="J806" s="121"/>
      <c r="K806" s="5"/>
      <c r="L806" s="133" t="str">
        <f t="shared" si="108"/>
        <v/>
      </c>
      <c r="M806" s="5"/>
      <c r="N806" s="23" t="str">
        <f>IF($L806="", "", COUNTIF($L$11:$L$2510, "&gt;"&amp;$L806)+1+COUNTIF($L$11:$L806, $L806)-1)</f>
        <v/>
      </c>
      <c r="O806" s="5"/>
      <c r="R806" s="23" t="str">
        <f t="shared" si="109"/>
        <v/>
      </c>
      <c r="T806" s="20" t="str">
        <f t="shared" si="110"/>
        <v/>
      </c>
      <c r="X806" s="23" t="str">
        <f t="shared" si="111"/>
        <v/>
      </c>
      <c r="Z806" s="59" t="str">
        <f t="shared" si="112"/>
        <v/>
      </c>
      <c r="AA806" s="60" t="str">
        <f>IF($B806="", "", IF(COUNTIF('Intro &amp; Setup'!$AY$23:$AY$38, $B806)&gt;0, "BH", TEXT($B806, "ddd")))</f>
        <v/>
      </c>
      <c r="AB806" s="61" t="str">
        <f t="shared" si="113"/>
        <v/>
      </c>
      <c r="AD806" s="23" t="str">
        <f t="shared" si="114"/>
        <v/>
      </c>
      <c r="AE806" s="23" t="str">
        <f t="shared" si="115"/>
        <v/>
      </c>
      <c r="AG806" s="23" t="str">
        <f t="shared" si="116"/>
        <v/>
      </c>
    </row>
    <row r="807" spans="1:33" x14ac:dyDescent="0.25">
      <c r="A807" s="5"/>
      <c r="B807" s="115"/>
      <c r="C807" s="116"/>
      <c r="D807" s="117"/>
      <c r="E807" s="118"/>
      <c r="F807" s="118"/>
      <c r="G807" s="119"/>
      <c r="H807" s="120"/>
      <c r="I807" s="120"/>
      <c r="J807" s="121"/>
      <c r="K807" s="5"/>
      <c r="L807" s="133" t="str">
        <f t="shared" si="108"/>
        <v/>
      </c>
      <c r="M807" s="5"/>
      <c r="N807" s="23" t="str">
        <f>IF($L807="", "", COUNTIF($L$11:$L$2510, "&gt;"&amp;$L807)+1+COUNTIF($L$11:$L807, $L807)-1)</f>
        <v/>
      </c>
      <c r="O807" s="5"/>
      <c r="R807" s="23" t="str">
        <f t="shared" si="109"/>
        <v/>
      </c>
      <c r="T807" s="20" t="str">
        <f t="shared" si="110"/>
        <v/>
      </c>
      <c r="X807" s="23" t="str">
        <f t="shared" si="111"/>
        <v/>
      </c>
      <c r="Z807" s="59" t="str">
        <f t="shared" si="112"/>
        <v/>
      </c>
      <c r="AA807" s="60" t="str">
        <f>IF($B807="", "", IF(COUNTIF('Intro &amp; Setup'!$AY$23:$AY$38, $B807)&gt;0, "BH", TEXT($B807, "ddd")))</f>
        <v/>
      </c>
      <c r="AB807" s="61" t="str">
        <f t="shared" si="113"/>
        <v/>
      </c>
      <c r="AD807" s="23" t="str">
        <f t="shared" si="114"/>
        <v/>
      </c>
      <c r="AE807" s="23" t="str">
        <f t="shared" si="115"/>
        <v/>
      </c>
      <c r="AG807" s="23" t="str">
        <f t="shared" si="116"/>
        <v/>
      </c>
    </row>
    <row r="808" spans="1:33" x14ac:dyDescent="0.25">
      <c r="A808" s="5"/>
      <c r="B808" s="115"/>
      <c r="C808" s="116"/>
      <c r="D808" s="117"/>
      <c r="E808" s="118"/>
      <c r="F808" s="118"/>
      <c r="G808" s="119"/>
      <c r="H808" s="120"/>
      <c r="I808" s="120"/>
      <c r="J808" s="121"/>
      <c r="K808" s="5"/>
      <c r="L808" s="133" t="str">
        <f t="shared" si="108"/>
        <v/>
      </c>
      <c r="M808" s="5"/>
      <c r="N808" s="23" t="str">
        <f>IF($L808="", "", COUNTIF($L$11:$L$2510, "&gt;"&amp;$L808)+1+COUNTIF($L$11:$L808, $L808)-1)</f>
        <v/>
      </c>
      <c r="O808" s="5"/>
      <c r="R808" s="23" t="str">
        <f t="shared" si="109"/>
        <v/>
      </c>
      <c r="T808" s="20" t="str">
        <f t="shared" si="110"/>
        <v/>
      </c>
      <c r="X808" s="23" t="str">
        <f t="shared" si="111"/>
        <v/>
      </c>
      <c r="Z808" s="59" t="str">
        <f t="shared" si="112"/>
        <v/>
      </c>
      <c r="AA808" s="60" t="str">
        <f>IF($B808="", "", IF(COUNTIF('Intro &amp; Setup'!$AY$23:$AY$38, $B808)&gt;0, "BH", TEXT($B808, "ddd")))</f>
        <v/>
      </c>
      <c r="AB808" s="61" t="str">
        <f t="shared" si="113"/>
        <v/>
      </c>
      <c r="AD808" s="23" t="str">
        <f t="shared" si="114"/>
        <v/>
      </c>
      <c r="AE808" s="23" t="str">
        <f t="shared" si="115"/>
        <v/>
      </c>
      <c r="AG808" s="23" t="str">
        <f t="shared" si="116"/>
        <v/>
      </c>
    </row>
    <row r="809" spans="1:33" x14ac:dyDescent="0.25">
      <c r="A809" s="5"/>
      <c r="B809" s="115"/>
      <c r="C809" s="116"/>
      <c r="D809" s="117"/>
      <c r="E809" s="118"/>
      <c r="F809" s="118"/>
      <c r="G809" s="119"/>
      <c r="H809" s="120"/>
      <c r="I809" s="120"/>
      <c r="J809" s="121"/>
      <c r="K809" s="5"/>
      <c r="L809" s="133" t="str">
        <f t="shared" si="108"/>
        <v/>
      </c>
      <c r="M809" s="5"/>
      <c r="N809" s="23" t="str">
        <f>IF($L809="", "", COUNTIF($L$11:$L$2510, "&gt;"&amp;$L809)+1+COUNTIF($L$11:$L809, $L809)-1)</f>
        <v/>
      </c>
      <c r="O809" s="5"/>
      <c r="R809" s="23" t="str">
        <f t="shared" si="109"/>
        <v/>
      </c>
      <c r="T809" s="20" t="str">
        <f t="shared" si="110"/>
        <v/>
      </c>
      <c r="X809" s="23" t="str">
        <f t="shared" si="111"/>
        <v/>
      </c>
      <c r="Z809" s="59" t="str">
        <f t="shared" si="112"/>
        <v/>
      </c>
      <c r="AA809" s="60" t="str">
        <f>IF($B809="", "", IF(COUNTIF('Intro &amp; Setup'!$AY$23:$AY$38, $B809)&gt;0, "BH", TEXT($B809, "ddd")))</f>
        <v/>
      </c>
      <c r="AB809" s="61" t="str">
        <f t="shared" si="113"/>
        <v/>
      </c>
      <c r="AD809" s="23" t="str">
        <f t="shared" si="114"/>
        <v/>
      </c>
      <c r="AE809" s="23" t="str">
        <f t="shared" si="115"/>
        <v/>
      </c>
      <c r="AG809" s="23" t="str">
        <f t="shared" si="116"/>
        <v/>
      </c>
    </row>
    <row r="810" spans="1:33" x14ac:dyDescent="0.25">
      <c r="A810" s="5"/>
      <c r="B810" s="115"/>
      <c r="C810" s="116"/>
      <c r="D810" s="117"/>
      <c r="E810" s="118"/>
      <c r="F810" s="118"/>
      <c r="G810" s="119"/>
      <c r="H810" s="120"/>
      <c r="I810" s="120"/>
      <c r="J810" s="121"/>
      <c r="K810" s="5"/>
      <c r="L810" s="133" t="str">
        <f t="shared" si="108"/>
        <v/>
      </c>
      <c r="M810" s="5"/>
      <c r="N810" s="23" t="str">
        <f>IF($L810="", "", COUNTIF($L$11:$L$2510, "&gt;"&amp;$L810)+1+COUNTIF($L$11:$L810, $L810)-1)</f>
        <v/>
      </c>
      <c r="O810" s="5"/>
      <c r="R810" s="23" t="str">
        <f t="shared" si="109"/>
        <v/>
      </c>
      <c r="T810" s="20" t="str">
        <f t="shared" si="110"/>
        <v/>
      </c>
      <c r="X810" s="23" t="str">
        <f t="shared" si="111"/>
        <v/>
      </c>
      <c r="Z810" s="59" t="str">
        <f t="shared" si="112"/>
        <v/>
      </c>
      <c r="AA810" s="60" t="str">
        <f>IF($B810="", "", IF(COUNTIF('Intro &amp; Setup'!$AY$23:$AY$38, $B810)&gt;0, "BH", TEXT($B810, "ddd")))</f>
        <v/>
      </c>
      <c r="AB810" s="61" t="str">
        <f t="shared" si="113"/>
        <v/>
      </c>
      <c r="AD810" s="23" t="str">
        <f t="shared" si="114"/>
        <v/>
      </c>
      <c r="AE810" s="23" t="str">
        <f t="shared" si="115"/>
        <v/>
      </c>
      <c r="AG810" s="23" t="str">
        <f t="shared" si="116"/>
        <v/>
      </c>
    </row>
    <row r="811" spans="1:33" x14ac:dyDescent="0.25">
      <c r="A811" s="5"/>
      <c r="B811" s="115"/>
      <c r="C811" s="116"/>
      <c r="D811" s="117"/>
      <c r="E811" s="118"/>
      <c r="F811" s="118"/>
      <c r="G811" s="119"/>
      <c r="H811" s="120"/>
      <c r="I811" s="120"/>
      <c r="J811" s="121"/>
      <c r="K811" s="5"/>
      <c r="L811" s="133" t="str">
        <f t="shared" si="108"/>
        <v/>
      </c>
      <c r="M811" s="5"/>
      <c r="N811" s="23" t="str">
        <f>IF($L811="", "", COUNTIF($L$11:$L$2510, "&gt;"&amp;$L811)+1+COUNTIF($L$11:$L811, $L811)-1)</f>
        <v/>
      </c>
      <c r="O811" s="5"/>
      <c r="R811" s="23" t="str">
        <f t="shared" si="109"/>
        <v/>
      </c>
      <c r="T811" s="20" t="str">
        <f t="shared" si="110"/>
        <v/>
      </c>
      <c r="X811" s="23" t="str">
        <f t="shared" si="111"/>
        <v/>
      </c>
      <c r="Z811" s="59" t="str">
        <f t="shared" si="112"/>
        <v/>
      </c>
      <c r="AA811" s="60" t="str">
        <f>IF($B811="", "", IF(COUNTIF('Intro &amp; Setup'!$AY$23:$AY$38, $B811)&gt;0, "BH", TEXT($B811, "ddd")))</f>
        <v/>
      </c>
      <c r="AB811" s="61" t="str">
        <f t="shared" si="113"/>
        <v/>
      </c>
      <c r="AD811" s="23" t="str">
        <f t="shared" si="114"/>
        <v/>
      </c>
      <c r="AE811" s="23" t="str">
        <f t="shared" si="115"/>
        <v/>
      </c>
      <c r="AG811" s="23" t="str">
        <f t="shared" si="116"/>
        <v/>
      </c>
    </row>
    <row r="812" spans="1:33" x14ac:dyDescent="0.25">
      <c r="A812" s="5"/>
      <c r="B812" s="115"/>
      <c r="C812" s="116"/>
      <c r="D812" s="117"/>
      <c r="E812" s="118"/>
      <c r="F812" s="118"/>
      <c r="G812" s="119"/>
      <c r="H812" s="120"/>
      <c r="I812" s="120"/>
      <c r="J812" s="121"/>
      <c r="K812" s="5"/>
      <c r="L812" s="133" t="str">
        <f t="shared" si="108"/>
        <v/>
      </c>
      <c r="M812" s="5"/>
      <c r="N812" s="23" t="str">
        <f>IF($L812="", "", COUNTIF($L$11:$L$2510, "&gt;"&amp;$L812)+1+COUNTIF($L$11:$L812, $L812)-1)</f>
        <v/>
      </c>
      <c r="O812" s="5"/>
      <c r="R812" s="23" t="str">
        <f t="shared" si="109"/>
        <v/>
      </c>
      <c r="T812" s="20" t="str">
        <f t="shared" si="110"/>
        <v/>
      </c>
      <c r="X812" s="23" t="str">
        <f t="shared" si="111"/>
        <v/>
      </c>
      <c r="Z812" s="59" t="str">
        <f t="shared" si="112"/>
        <v/>
      </c>
      <c r="AA812" s="60" t="str">
        <f>IF($B812="", "", IF(COUNTIF('Intro &amp; Setup'!$AY$23:$AY$38, $B812)&gt;0, "BH", TEXT($B812, "ddd")))</f>
        <v/>
      </c>
      <c r="AB812" s="61" t="str">
        <f t="shared" si="113"/>
        <v/>
      </c>
      <c r="AD812" s="23" t="str">
        <f t="shared" si="114"/>
        <v/>
      </c>
      <c r="AE812" s="23" t="str">
        <f t="shared" si="115"/>
        <v/>
      </c>
      <c r="AG812" s="23" t="str">
        <f t="shared" si="116"/>
        <v/>
      </c>
    </row>
    <row r="813" spans="1:33" x14ac:dyDescent="0.25">
      <c r="A813" s="5"/>
      <c r="B813" s="115"/>
      <c r="C813" s="116"/>
      <c r="D813" s="117"/>
      <c r="E813" s="118"/>
      <c r="F813" s="118"/>
      <c r="G813" s="119"/>
      <c r="H813" s="120"/>
      <c r="I813" s="120"/>
      <c r="J813" s="121"/>
      <c r="K813" s="5"/>
      <c r="L813" s="133" t="str">
        <f t="shared" si="108"/>
        <v/>
      </c>
      <c r="M813" s="5"/>
      <c r="N813" s="23" t="str">
        <f>IF($L813="", "", COUNTIF($L$11:$L$2510, "&gt;"&amp;$L813)+1+COUNTIF($L$11:$L813, $L813)-1)</f>
        <v/>
      </c>
      <c r="O813" s="5"/>
      <c r="R813" s="23" t="str">
        <f t="shared" si="109"/>
        <v/>
      </c>
      <c r="T813" s="20" t="str">
        <f t="shared" si="110"/>
        <v/>
      </c>
      <c r="X813" s="23" t="str">
        <f t="shared" si="111"/>
        <v/>
      </c>
      <c r="Z813" s="59" t="str">
        <f t="shared" si="112"/>
        <v/>
      </c>
      <c r="AA813" s="60" t="str">
        <f>IF($B813="", "", IF(COUNTIF('Intro &amp; Setup'!$AY$23:$AY$38, $B813)&gt;0, "BH", TEXT($B813, "ddd")))</f>
        <v/>
      </c>
      <c r="AB813" s="61" t="str">
        <f t="shared" si="113"/>
        <v/>
      </c>
      <c r="AD813" s="23" t="str">
        <f t="shared" si="114"/>
        <v/>
      </c>
      <c r="AE813" s="23" t="str">
        <f t="shared" si="115"/>
        <v/>
      </c>
      <c r="AG813" s="23" t="str">
        <f t="shared" si="116"/>
        <v/>
      </c>
    </row>
    <row r="814" spans="1:33" x14ac:dyDescent="0.25">
      <c r="A814" s="5"/>
      <c r="B814" s="115"/>
      <c r="C814" s="116"/>
      <c r="D814" s="117"/>
      <c r="E814" s="118"/>
      <c r="F814" s="118"/>
      <c r="G814" s="119"/>
      <c r="H814" s="120"/>
      <c r="I814" s="120"/>
      <c r="J814" s="121"/>
      <c r="K814" s="5"/>
      <c r="L814" s="133" t="str">
        <f t="shared" si="108"/>
        <v/>
      </c>
      <c r="M814" s="5"/>
      <c r="N814" s="23" t="str">
        <f>IF($L814="", "", COUNTIF($L$11:$L$2510, "&gt;"&amp;$L814)+1+COUNTIF($L$11:$L814, $L814)-1)</f>
        <v/>
      </c>
      <c r="O814" s="5"/>
      <c r="R814" s="23" t="str">
        <f t="shared" si="109"/>
        <v/>
      </c>
      <c r="T814" s="20" t="str">
        <f t="shared" si="110"/>
        <v/>
      </c>
      <c r="X814" s="23" t="str">
        <f t="shared" si="111"/>
        <v/>
      </c>
      <c r="Z814" s="59" t="str">
        <f t="shared" si="112"/>
        <v/>
      </c>
      <c r="AA814" s="60" t="str">
        <f>IF($B814="", "", IF(COUNTIF('Intro &amp; Setup'!$AY$23:$AY$38, $B814)&gt;0, "BH", TEXT($B814, "ddd")))</f>
        <v/>
      </c>
      <c r="AB814" s="61" t="str">
        <f t="shared" si="113"/>
        <v/>
      </c>
      <c r="AD814" s="23" t="str">
        <f t="shared" si="114"/>
        <v/>
      </c>
      <c r="AE814" s="23" t="str">
        <f t="shared" si="115"/>
        <v/>
      </c>
      <c r="AG814" s="23" t="str">
        <f t="shared" si="116"/>
        <v/>
      </c>
    </row>
    <row r="815" spans="1:33" x14ac:dyDescent="0.25">
      <c r="A815" s="5"/>
      <c r="B815" s="115"/>
      <c r="C815" s="116"/>
      <c r="D815" s="117"/>
      <c r="E815" s="118"/>
      <c r="F815" s="118"/>
      <c r="G815" s="119"/>
      <c r="H815" s="120"/>
      <c r="I815" s="120"/>
      <c r="J815" s="121"/>
      <c r="K815" s="5"/>
      <c r="L815" s="133" t="str">
        <f t="shared" si="108"/>
        <v/>
      </c>
      <c r="M815" s="5"/>
      <c r="N815" s="23" t="str">
        <f>IF($L815="", "", COUNTIF($L$11:$L$2510, "&gt;"&amp;$L815)+1+COUNTIF($L$11:$L815, $L815)-1)</f>
        <v/>
      </c>
      <c r="O815" s="5"/>
      <c r="R815" s="23" t="str">
        <f t="shared" si="109"/>
        <v/>
      </c>
      <c r="T815" s="20" t="str">
        <f t="shared" si="110"/>
        <v/>
      </c>
      <c r="X815" s="23" t="str">
        <f t="shared" si="111"/>
        <v/>
      </c>
      <c r="Z815" s="59" t="str">
        <f t="shared" si="112"/>
        <v/>
      </c>
      <c r="AA815" s="60" t="str">
        <f>IF($B815="", "", IF(COUNTIF('Intro &amp; Setup'!$AY$23:$AY$38, $B815)&gt;0, "BH", TEXT($B815, "ddd")))</f>
        <v/>
      </c>
      <c r="AB815" s="61" t="str">
        <f t="shared" si="113"/>
        <v/>
      </c>
      <c r="AD815" s="23" t="str">
        <f t="shared" si="114"/>
        <v/>
      </c>
      <c r="AE815" s="23" t="str">
        <f t="shared" si="115"/>
        <v/>
      </c>
      <c r="AG815" s="23" t="str">
        <f t="shared" si="116"/>
        <v/>
      </c>
    </row>
    <row r="816" spans="1:33" x14ac:dyDescent="0.25">
      <c r="A816" s="5"/>
      <c r="B816" s="115"/>
      <c r="C816" s="116"/>
      <c r="D816" s="117"/>
      <c r="E816" s="118"/>
      <c r="F816" s="118"/>
      <c r="G816" s="119"/>
      <c r="H816" s="120"/>
      <c r="I816" s="120"/>
      <c r="J816" s="121"/>
      <c r="K816" s="5"/>
      <c r="L816" s="133" t="str">
        <f t="shared" si="108"/>
        <v/>
      </c>
      <c r="M816" s="5"/>
      <c r="N816" s="23" t="str">
        <f>IF($L816="", "", COUNTIF($L$11:$L$2510, "&gt;"&amp;$L816)+1+COUNTIF($L$11:$L816, $L816)-1)</f>
        <v/>
      </c>
      <c r="O816" s="5"/>
      <c r="R816" s="23" t="str">
        <f t="shared" si="109"/>
        <v/>
      </c>
      <c r="T816" s="20" t="str">
        <f t="shared" si="110"/>
        <v/>
      </c>
      <c r="X816" s="23" t="str">
        <f t="shared" si="111"/>
        <v/>
      </c>
      <c r="Z816" s="59" t="str">
        <f t="shared" si="112"/>
        <v/>
      </c>
      <c r="AA816" s="60" t="str">
        <f>IF($B816="", "", IF(COUNTIF('Intro &amp; Setup'!$AY$23:$AY$38, $B816)&gt;0, "BH", TEXT($B816, "ddd")))</f>
        <v/>
      </c>
      <c r="AB816" s="61" t="str">
        <f t="shared" si="113"/>
        <v/>
      </c>
      <c r="AD816" s="23" t="str">
        <f t="shared" si="114"/>
        <v/>
      </c>
      <c r="AE816" s="23" t="str">
        <f t="shared" si="115"/>
        <v/>
      </c>
      <c r="AG816" s="23" t="str">
        <f t="shared" si="116"/>
        <v/>
      </c>
    </row>
    <row r="817" spans="1:33" x14ac:dyDescent="0.25">
      <c r="A817" s="5"/>
      <c r="B817" s="115"/>
      <c r="C817" s="116"/>
      <c r="D817" s="117"/>
      <c r="E817" s="118"/>
      <c r="F817" s="118"/>
      <c r="G817" s="119"/>
      <c r="H817" s="120"/>
      <c r="I817" s="120"/>
      <c r="J817" s="121"/>
      <c r="K817" s="5"/>
      <c r="L817" s="133" t="str">
        <f t="shared" si="108"/>
        <v/>
      </c>
      <c r="M817" s="5"/>
      <c r="N817" s="23" t="str">
        <f>IF($L817="", "", COUNTIF($L$11:$L$2510, "&gt;"&amp;$L817)+1+COUNTIF($L$11:$L817, $L817)-1)</f>
        <v/>
      </c>
      <c r="O817" s="5"/>
      <c r="R817" s="23" t="str">
        <f t="shared" si="109"/>
        <v/>
      </c>
      <c r="T817" s="20" t="str">
        <f t="shared" si="110"/>
        <v/>
      </c>
      <c r="X817" s="23" t="str">
        <f t="shared" si="111"/>
        <v/>
      </c>
      <c r="Z817" s="59" t="str">
        <f t="shared" si="112"/>
        <v/>
      </c>
      <c r="AA817" s="60" t="str">
        <f>IF($B817="", "", IF(COUNTIF('Intro &amp; Setup'!$AY$23:$AY$38, $B817)&gt;0, "BH", TEXT($B817, "ddd")))</f>
        <v/>
      </c>
      <c r="AB817" s="61" t="str">
        <f t="shared" si="113"/>
        <v/>
      </c>
      <c r="AD817" s="23" t="str">
        <f t="shared" si="114"/>
        <v/>
      </c>
      <c r="AE817" s="23" t="str">
        <f t="shared" si="115"/>
        <v/>
      </c>
      <c r="AG817" s="23" t="str">
        <f t="shared" si="116"/>
        <v/>
      </c>
    </row>
    <row r="818" spans="1:33" x14ac:dyDescent="0.25">
      <c r="A818" s="5"/>
      <c r="B818" s="115"/>
      <c r="C818" s="116"/>
      <c r="D818" s="117"/>
      <c r="E818" s="118"/>
      <c r="F818" s="118"/>
      <c r="G818" s="119"/>
      <c r="H818" s="120"/>
      <c r="I818" s="120"/>
      <c r="J818" s="121"/>
      <c r="K818" s="5"/>
      <c r="L818" s="133" t="str">
        <f t="shared" si="108"/>
        <v/>
      </c>
      <c r="M818" s="5"/>
      <c r="N818" s="23" t="str">
        <f>IF($L818="", "", COUNTIF($L$11:$L$2510, "&gt;"&amp;$L818)+1+COUNTIF($L$11:$L818, $L818)-1)</f>
        <v/>
      </c>
      <c r="O818" s="5"/>
      <c r="R818" s="23" t="str">
        <f t="shared" si="109"/>
        <v/>
      </c>
      <c r="T818" s="20" t="str">
        <f t="shared" si="110"/>
        <v/>
      </c>
      <c r="X818" s="23" t="str">
        <f t="shared" si="111"/>
        <v/>
      </c>
      <c r="Z818" s="59" t="str">
        <f t="shared" si="112"/>
        <v/>
      </c>
      <c r="AA818" s="60" t="str">
        <f>IF($B818="", "", IF(COUNTIF('Intro &amp; Setup'!$AY$23:$AY$38, $B818)&gt;0, "BH", TEXT($B818, "ddd")))</f>
        <v/>
      </c>
      <c r="AB818" s="61" t="str">
        <f t="shared" si="113"/>
        <v/>
      </c>
      <c r="AD818" s="23" t="str">
        <f t="shared" si="114"/>
        <v/>
      </c>
      <c r="AE818" s="23" t="str">
        <f t="shared" si="115"/>
        <v/>
      </c>
      <c r="AG818" s="23" t="str">
        <f t="shared" si="116"/>
        <v/>
      </c>
    </row>
    <row r="819" spans="1:33" x14ac:dyDescent="0.25">
      <c r="A819" s="5"/>
      <c r="B819" s="115"/>
      <c r="C819" s="116"/>
      <c r="D819" s="117"/>
      <c r="E819" s="118"/>
      <c r="F819" s="118"/>
      <c r="G819" s="119"/>
      <c r="H819" s="120"/>
      <c r="I819" s="120"/>
      <c r="J819" s="121"/>
      <c r="K819" s="5"/>
      <c r="L819" s="133" t="str">
        <f t="shared" si="108"/>
        <v/>
      </c>
      <c r="M819" s="5"/>
      <c r="N819" s="23" t="str">
        <f>IF($L819="", "", COUNTIF($L$11:$L$2510, "&gt;"&amp;$L819)+1+COUNTIF($L$11:$L819, $L819)-1)</f>
        <v/>
      </c>
      <c r="O819" s="5"/>
      <c r="R819" s="23" t="str">
        <f t="shared" si="109"/>
        <v/>
      </c>
      <c r="T819" s="20" t="str">
        <f t="shared" si="110"/>
        <v/>
      </c>
      <c r="X819" s="23" t="str">
        <f t="shared" si="111"/>
        <v/>
      </c>
      <c r="Z819" s="59" t="str">
        <f t="shared" si="112"/>
        <v/>
      </c>
      <c r="AA819" s="60" t="str">
        <f>IF($B819="", "", IF(COUNTIF('Intro &amp; Setup'!$AY$23:$AY$38, $B819)&gt;0, "BH", TEXT($B819, "ddd")))</f>
        <v/>
      </c>
      <c r="AB819" s="61" t="str">
        <f t="shared" si="113"/>
        <v/>
      </c>
      <c r="AD819" s="23" t="str">
        <f t="shared" si="114"/>
        <v/>
      </c>
      <c r="AE819" s="23" t="str">
        <f t="shared" si="115"/>
        <v/>
      </c>
      <c r="AG819" s="23" t="str">
        <f t="shared" si="116"/>
        <v/>
      </c>
    </row>
    <row r="820" spans="1:33" x14ac:dyDescent="0.25">
      <c r="A820" s="5"/>
      <c r="B820" s="115"/>
      <c r="C820" s="116"/>
      <c r="D820" s="117"/>
      <c r="E820" s="118"/>
      <c r="F820" s="118"/>
      <c r="G820" s="119"/>
      <c r="H820" s="120"/>
      <c r="I820" s="120"/>
      <c r="J820" s="121"/>
      <c r="K820" s="5"/>
      <c r="L820" s="133" t="str">
        <f t="shared" si="108"/>
        <v/>
      </c>
      <c r="M820" s="5"/>
      <c r="N820" s="23" t="str">
        <f>IF($L820="", "", COUNTIF($L$11:$L$2510, "&gt;"&amp;$L820)+1+COUNTIF($L$11:$L820, $L820)-1)</f>
        <v/>
      </c>
      <c r="O820" s="5"/>
      <c r="R820" s="23" t="str">
        <f t="shared" si="109"/>
        <v/>
      </c>
      <c r="T820" s="20" t="str">
        <f t="shared" si="110"/>
        <v/>
      </c>
      <c r="X820" s="23" t="str">
        <f t="shared" si="111"/>
        <v/>
      </c>
      <c r="Z820" s="59" t="str">
        <f t="shared" si="112"/>
        <v/>
      </c>
      <c r="AA820" s="60" t="str">
        <f>IF($B820="", "", IF(COUNTIF('Intro &amp; Setup'!$AY$23:$AY$38, $B820)&gt;0, "BH", TEXT($B820, "ddd")))</f>
        <v/>
      </c>
      <c r="AB820" s="61" t="str">
        <f t="shared" si="113"/>
        <v/>
      </c>
      <c r="AD820" s="23" t="str">
        <f t="shared" si="114"/>
        <v/>
      </c>
      <c r="AE820" s="23" t="str">
        <f t="shared" si="115"/>
        <v/>
      </c>
      <c r="AG820" s="23" t="str">
        <f t="shared" si="116"/>
        <v/>
      </c>
    </row>
    <row r="821" spans="1:33" x14ac:dyDescent="0.25">
      <c r="A821" s="5"/>
      <c r="B821" s="115"/>
      <c r="C821" s="116"/>
      <c r="D821" s="117"/>
      <c r="E821" s="118"/>
      <c r="F821" s="118"/>
      <c r="G821" s="119"/>
      <c r="H821" s="120"/>
      <c r="I821" s="120"/>
      <c r="J821" s="121"/>
      <c r="K821" s="5"/>
      <c r="L821" s="133" t="str">
        <f t="shared" si="108"/>
        <v/>
      </c>
      <c r="M821" s="5"/>
      <c r="N821" s="23" t="str">
        <f>IF($L821="", "", COUNTIF($L$11:$L$2510, "&gt;"&amp;$L821)+1+COUNTIF($L$11:$L821, $L821)-1)</f>
        <v/>
      </c>
      <c r="O821" s="5"/>
      <c r="R821" s="23" t="str">
        <f t="shared" si="109"/>
        <v/>
      </c>
      <c r="T821" s="20" t="str">
        <f t="shared" si="110"/>
        <v/>
      </c>
      <c r="X821" s="23" t="str">
        <f t="shared" si="111"/>
        <v/>
      </c>
      <c r="Z821" s="59" t="str">
        <f t="shared" si="112"/>
        <v/>
      </c>
      <c r="AA821" s="60" t="str">
        <f>IF($B821="", "", IF(COUNTIF('Intro &amp; Setup'!$AY$23:$AY$38, $B821)&gt;0, "BH", TEXT($B821, "ddd")))</f>
        <v/>
      </c>
      <c r="AB821" s="61" t="str">
        <f t="shared" si="113"/>
        <v/>
      </c>
      <c r="AD821" s="23" t="str">
        <f t="shared" si="114"/>
        <v/>
      </c>
      <c r="AE821" s="23" t="str">
        <f t="shared" si="115"/>
        <v/>
      </c>
      <c r="AG821" s="23" t="str">
        <f t="shared" si="116"/>
        <v/>
      </c>
    </row>
    <row r="822" spans="1:33" x14ac:dyDescent="0.25">
      <c r="A822" s="5"/>
      <c r="B822" s="115"/>
      <c r="C822" s="116"/>
      <c r="D822" s="117"/>
      <c r="E822" s="118"/>
      <c r="F822" s="118"/>
      <c r="G822" s="119"/>
      <c r="H822" s="120"/>
      <c r="I822" s="120"/>
      <c r="J822" s="121"/>
      <c r="K822" s="5"/>
      <c r="L822" s="133" t="str">
        <f t="shared" si="108"/>
        <v/>
      </c>
      <c r="M822" s="5"/>
      <c r="N822" s="23" t="str">
        <f>IF($L822="", "", COUNTIF($L$11:$L$2510, "&gt;"&amp;$L822)+1+COUNTIF($L$11:$L822, $L822)-1)</f>
        <v/>
      </c>
      <c r="O822" s="5"/>
      <c r="R822" s="23" t="str">
        <f t="shared" si="109"/>
        <v/>
      </c>
      <c r="T822" s="20" t="str">
        <f t="shared" si="110"/>
        <v/>
      </c>
      <c r="X822" s="23" t="str">
        <f t="shared" si="111"/>
        <v/>
      </c>
      <c r="Z822" s="59" t="str">
        <f t="shared" si="112"/>
        <v/>
      </c>
      <c r="AA822" s="60" t="str">
        <f>IF($B822="", "", IF(COUNTIF('Intro &amp; Setup'!$AY$23:$AY$38, $B822)&gt;0, "BH", TEXT($B822, "ddd")))</f>
        <v/>
      </c>
      <c r="AB822" s="61" t="str">
        <f t="shared" si="113"/>
        <v/>
      </c>
      <c r="AD822" s="23" t="str">
        <f t="shared" si="114"/>
        <v/>
      </c>
      <c r="AE822" s="23" t="str">
        <f t="shared" si="115"/>
        <v/>
      </c>
      <c r="AG822" s="23" t="str">
        <f t="shared" si="116"/>
        <v/>
      </c>
    </row>
    <row r="823" spans="1:33" x14ac:dyDescent="0.25">
      <c r="A823" s="5"/>
      <c r="B823" s="115"/>
      <c r="C823" s="116"/>
      <c r="D823" s="117"/>
      <c r="E823" s="118"/>
      <c r="F823" s="118"/>
      <c r="G823" s="119"/>
      <c r="H823" s="120"/>
      <c r="I823" s="120"/>
      <c r="J823" s="121"/>
      <c r="K823" s="5"/>
      <c r="L823" s="133" t="str">
        <f t="shared" si="108"/>
        <v/>
      </c>
      <c r="M823" s="5"/>
      <c r="N823" s="23" t="str">
        <f>IF($L823="", "", COUNTIF($L$11:$L$2510, "&gt;"&amp;$L823)+1+COUNTIF($L$11:$L823, $L823)-1)</f>
        <v/>
      </c>
      <c r="O823" s="5"/>
      <c r="R823" s="23" t="str">
        <f t="shared" si="109"/>
        <v/>
      </c>
      <c r="T823" s="20" t="str">
        <f t="shared" si="110"/>
        <v/>
      </c>
      <c r="X823" s="23" t="str">
        <f t="shared" si="111"/>
        <v/>
      </c>
      <c r="Z823" s="59" t="str">
        <f t="shared" si="112"/>
        <v/>
      </c>
      <c r="AA823" s="60" t="str">
        <f>IF($B823="", "", IF(COUNTIF('Intro &amp; Setup'!$AY$23:$AY$38, $B823)&gt;0, "BH", TEXT($B823, "ddd")))</f>
        <v/>
      </c>
      <c r="AB823" s="61" t="str">
        <f t="shared" si="113"/>
        <v/>
      </c>
      <c r="AD823" s="23" t="str">
        <f t="shared" si="114"/>
        <v/>
      </c>
      <c r="AE823" s="23" t="str">
        <f t="shared" si="115"/>
        <v/>
      </c>
      <c r="AG823" s="23" t="str">
        <f t="shared" si="116"/>
        <v/>
      </c>
    </row>
    <row r="824" spans="1:33" x14ac:dyDescent="0.25">
      <c r="A824" s="5"/>
      <c r="B824" s="115"/>
      <c r="C824" s="116"/>
      <c r="D824" s="117"/>
      <c r="E824" s="118"/>
      <c r="F824" s="118"/>
      <c r="G824" s="119"/>
      <c r="H824" s="120"/>
      <c r="I824" s="120"/>
      <c r="J824" s="121"/>
      <c r="K824" s="5"/>
      <c r="L824" s="133" t="str">
        <f t="shared" si="108"/>
        <v/>
      </c>
      <c r="M824" s="5"/>
      <c r="N824" s="23" t="str">
        <f>IF($L824="", "", COUNTIF($L$11:$L$2510, "&gt;"&amp;$L824)+1+COUNTIF($L$11:$L824, $L824)-1)</f>
        <v/>
      </c>
      <c r="O824" s="5"/>
      <c r="R824" s="23" t="str">
        <f t="shared" si="109"/>
        <v/>
      </c>
      <c r="T824" s="20" t="str">
        <f t="shared" si="110"/>
        <v/>
      </c>
      <c r="X824" s="23" t="str">
        <f t="shared" si="111"/>
        <v/>
      </c>
      <c r="Z824" s="59" t="str">
        <f t="shared" si="112"/>
        <v/>
      </c>
      <c r="AA824" s="60" t="str">
        <f>IF($B824="", "", IF(COUNTIF('Intro &amp; Setup'!$AY$23:$AY$38, $B824)&gt;0, "BH", TEXT($B824, "ddd")))</f>
        <v/>
      </c>
      <c r="AB824" s="61" t="str">
        <f t="shared" si="113"/>
        <v/>
      </c>
      <c r="AD824" s="23" t="str">
        <f t="shared" si="114"/>
        <v/>
      </c>
      <c r="AE824" s="23" t="str">
        <f t="shared" si="115"/>
        <v/>
      </c>
      <c r="AG824" s="23" t="str">
        <f t="shared" si="116"/>
        <v/>
      </c>
    </row>
    <row r="825" spans="1:33" x14ac:dyDescent="0.25">
      <c r="A825" s="5"/>
      <c r="B825" s="115"/>
      <c r="C825" s="116"/>
      <c r="D825" s="117"/>
      <c r="E825" s="118"/>
      <c r="F825" s="118"/>
      <c r="G825" s="119"/>
      <c r="H825" s="120"/>
      <c r="I825" s="120"/>
      <c r="J825" s="121"/>
      <c r="K825" s="5"/>
      <c r="L825" s="133" t="str">
        <f t="shared" si="108"/>
        <v/>
      </c>
      <c r="M825" s="5"/>
      <c r="N825" s="23" t="str">
        <f>IF($L825="", "", COUNTIF($L$11:$L$2510, "&gt;"&amp;$L825)+1+COUNTIF($L$11:$L825, $L825)-1)</f>
        <v/>
      </c>
      <c r="O825" s="5"/>
      <c r="R825" s="23" t="str">
        <f t="shared" si="109"/>
        <v/>
      </c>
      <c r="T825" s="20" t="str">
        <f t="shared" si="110"/>
        <v/>
      </c>
      <c r="X825" s="23" t="str">
        <f t="shared" si="111"/>
        <v/>
      </c>
      <c r="Z825" s="59" t="str">
        <f t="shared" si="112"/>
        <v/>
      </c>
      <c r="AA825" s="60" t="str">
        <f>IF($B825="", "", IF(COUNTIF('Intro &amp; Setup'!$AY$23:$AY$38, $B825)&gt;0, "BH", TEXT($B825, "ddd")))</f>
        <v/>
      </c>
      <c r="AB825" s="61" t="str">
        <f t="shared" si="113"/>
        <v/>
      </c>
      <c r="AD825" s="23" t="str">
        <f t="shared" si="114"/>
        <v/>
      </c>
      <c r="AE825" s="23" t="str">
        <f t="shared" si="115"/>
        <v/>
      </c>
      <c r="AG825" s="23" t="str">
        <f t="shared" si="116"/>
        <v/>
      </c>
    </row>
    <row r="826" spans="1:33" x14ac:dyDescent="0.25">
      <c r="A826" s="5"/>
      <c r="B826" s="115"/>
      <c r="C826" s="116"/>
      <c r="D826" s="117"/>
      <c r="E826" s="118"/>
      <c r="F826" s="118"/>
      <c r="G826" s="119"/>
      <c r="H826" s="120"/>
      <c r="I826" s="120"/>
      <c r="J826" s="121"/>
      <c r="K826" s="5"/>
      <c r="L826" s="133" t="str">
        <f t="shared" si="108"/>
        <v/>
      </c>
      <c r="M826" s="5"/>
      <c r="N826" s="23" t="str">
        <f>IF($L826="", "", COUNTIF($L$11:$L$2510, "&gt;"&amp;$L826)+1+COUNTIF($L$11:$L826, $L826)-1)</f>
        <v/>
      </c>
      <c r="O826" s="5"/>
      <c r="R826" s="23" t="str">
        <f t="shared" si="109"/>
        <v/>
      </c>
      <c r="T826" s="20" t="str">
        <f t="shared" si="110"/>
        <v/>
      </c>
      <c r="X826" s="23" t="str">
        <f t="shared" si="111"/>
        <v/>
      </c>
      <c r="Z826" s="59" t="str">
        <f t="shared" si="112"/>
        <v/>
      </c>
      <c r="AA826" s="60" t="str">
        <f>IF($B826="", "", IF(COUNTIF('Intro &amp; Setup'!$AY$23:$AY$38, $B826)&gt;0, "BH", TEXT($B826, "ddd")))</f>
        <v/>
      </c>
      <c r="AB826" s="61" t="str">
        <f t="shared" si="113"/>
        <v/>
      </c>
      <c r="AD826" s="23" t="str">
        <f t="shared" si="114"/>
        <v/>
      </c>
      <c r="AE826" s="23" t="str">
        <f t="shared" si="115"/>
        <v/>
      </c>
      <c r="AG826" s="23" t="str">
        <f t="shared" si="116"/>
        <v/>
      </c>
    </row>
    <row r="827" spans="1:33" x14ac:dyDescent="0.25">
      <c r="A827" s="5"/>
      <c r="B827" s="115"/>
      <c r="C827" s="116"/>
      <c r="D827" s="117"/>
      <c r="E827" s="118"/>
      <c r="F827" s="118"/>
      <c r="G827" s="119"/>
      <c r="H827" s="120"/>
      <c r="I827" s="120"/>
      <c r="J827" s="121"/>
      <c r="K827" s="5"/>
      <c r="L827" s="133" t="str">
        <f t="shared" si="108"/>
        <v/>
      </c>
      <c r="M827" s="5"/>
      <c r="N827" s="23" t="str">
        <f>IF($L827="", "", COUNTIF($L$11:$L$2510, "&gt;"&amp;$L827)+1+COUNTIF($L$11:$L827, $L827)-1)</f>
        <v/>
      </c>
      <c r="O827" s="5"/>
      <c r="R827" s="23" t="str">
        <f t="shared" si="109"/>
        <v/>
      </c>
      <c r="T827" s="20" t="str">
        <f t="shared" si="110"/>
        <v/>
      </c>
      <c r="X827" s="23" t="str">
        <f t="shared" si="111"/>
        <v/>
      </c>
      <c r="Z827" s="59" t="str">
        <f t="shared" si="112"/>
        <v/>
      </c>
      <c r="AA827" s="60" t="str">
        <f>IF($B827="", "", IF(COUNTIF('Intro &amp; Setup'!$AY$23:$AY$38, $B827)&gt;0, "BH", TEXT($B827, "ddd")))</f>
        <v/>
      </c>
      <c r="AB827" s="61" t="str">
        <f t="shared" si="113"/>
        <v/>
      </c>
      <c r="AD827" s="23" t="str">
        <f t="shared" si="114"/>
        <v/>
      </c>
      <c r="AE827" s="23" t="str">
        <f t="shared" si="115"/>
        <v/>
      </c>
      <c r="AG827" s="23" t="str">
        <f t="shared" si="116"/>
        <v/>
      </c>
    </row>
    <row r="828" spans="1:33" x14ac:dyDescent="0.25">
      <c r="A828" s="5"/>
      <c r="B828" s="115"/>
      <c r="C828" s="116"/>
      <c r="D828" s="117"/>
      <c r="E828" s="118"/>
      <c r="F828" s="118"/>
      <c r="G828" s="119"/>
      <c r="H828" s="120"/>
      <c r="I828" s="120"/>
      <c r="J828" s="121"/>
      <c r="K828" s="5"/>
      <c r="L828" s="133" t="str">
        <f t="shared" si="108"/>
        <v/>
      </c>
      <c r="M828" s="5"/>
      <c r="N828" s="23" t="str">
        <f>IF($L828="", "", COUNTIF($L$11:$L$2510, "&gt;"&amp;$L828)+1+COUNTIF($L$11:$L828, $L828)-1)</f>
        <v/>
      </c>
      <c r="O828" s="5"/>
      <c r="R828" s="23" t="str">
        <f t="shared" si="109"/>
        <v/>
      </c>
      <c r="T828" s="20" t="str">
        <f t="shared" si="110"/>
        <v/>
      </c>
      <c r="X828" s="23" t="str">
        <f t="shared" si="111"/>
        <v/>
      </c>
      <c r="Z828" s="59" t="str">
        <f t="shared" si="112"/>
        <v/>
      </c>
      <c r="AA828" s="60" t="str">
        <f>IF($B828="", "", IF(COUNTIF('Intro &amp; Setup'!$AY$23:$AY$38, $B828)&gt;0, "BH", TEXT($B828, "ddd")))</f>
        <v/>
      </c>
      <c r="AB828" s="61" t="str">
        <f t="shared" si="113"/>
        <v/>
      </c>
      <c r="AD828" s="23" t="str">
        <f t="shared" si="114"/>
        <v/>
      </c>
      <c r="AE828" s="23" t="str">
        <f t="shared" si="115"/>
        <v/>
      </c>
      <c r="AG828" s="23" t="str">
        <f t="shared" si="116"/>
        <v/>
      </c>
    </row>
    <row r="829" spans="1:33" x14ac:dyDescent="0.25">
      <c r="A829" s="5"/>
      <c r="B829" s="115"/>
      <c r="C829" s="116"/>
      <c r="D829" s="117"/>
      <c r="E829" s="118"/>
      <c r="F829" s="118"/>
      <c r="G829" s="119"/>
      <c r="H829" s="120"/>
      <c r="I829" s="120"/>
      <c r="J829" s="121"/>
      <c r="K829" s="5"/>
      <c r="L829" s="133" t="str">
        <f t="shared" si="108"/>
        <v/>
      </c>
      <c r="M829" s="5"/>
      <c r="N829" s="23" t="str">
        <f>IF($L829="", "", COUNTIF($L$11:$L$2510, "&gt;"&amp;$L829)+1+COUNTIF($L$11:$L829, $L829)-1)</f>
        <v/>
      </c>
      <c r="O829" s="5"/>
      <c r="R829" s="23" t="str">
        <f t="shared" si="109"/>
        <v/>
      </c>
      <c r="T829" s="20" t="str">
        <f t="shared" si="110"/>
        <v/>
      </c>
      <c r="X829" s="23" t="str">
        <f t="shared" si="111"/>
        <v/>
      </c>
      <c r="Z829" s="59" t="str">
        <f t="shared" si="112"/>
        <v/>
      </c>
      <c r="AA829" s="60" t="str">
        <f>IF($B829="", "", IF(COUNTIF('Intro &amp; Setup'!$AY$23:$AY$38, $B829)&gt;0, "BH", TEXT($B829, "ddd")))</f>
        <v/>
      </c>
      <c r="AB829" s="61" t="str">
        <f t="shared" si="113"/>
        <v/>
      </c>
      <c r="AD829" s="23" t="str">
        <f t="shared" si="114"/>
        <v/>
      </c>
      <c r="AE829" s="23" t="str">
        <f t="shared" si="115"/>
        <v/>
      </c>
      <c r="AG829" s="23" t="str">
        <f t="shared" si="116"/>
        <v/>
      </c>
    </row>
    <row r="830" spans="1:33" x14ac:dyDescent="0.25">
      <c r="A830" s="5"/>
      <c r="B830" s="115"/>
      <c r="C830" s="116"/>
      <c r="D830" s="117"/>
      <c r="E830" s="118"/>
      <c r="F830" s="118"/>
      <c r="G830" s="119"/>
      <c r="H830" s="120"/>
      <c r="I830" s="120"/>
      <c r="J830" s="121"/>
      <c r="K830" s="5"/>
      <c r="L830" s="133" t="str">
        <f t="shared" si="108"/>
        <v/>
      </c>
      <c r="M830" s="5"/>
      <c r="N830" s="23" t="str">
        <f>IF($L830="", "", COUNTIF($L$11:$L$2510, "&gt;"&amp;$L830)+1+COUNTIF($L$11:$L830, $L830)-1)</f>
        <v/>
      </c>
      <c r="O830" s="5"/>
      <c r="R830" s="23" t="str">
        <f t="shared" si="109"/>
        <v/>
      </c>
      <c r="T830" s="20" t="str">
        <f t="shared" si="110"/>
        <v/>
      </c>
      <c r="X830" s="23" t="str">
        <f t="shared" si="111"/>
        <v/>
      </c>
      <c r="Z830" s="59" t="str">
        <f t="shared" si="112"/>
        <v/>
      </c>
      <c r="AA830" s="60" t="str">
        <f>IF($B830="", "", IF(COUNTIF('Intro &amp; Setup'!$AY$23:$AY$38, $B830)&gt;0, "BH", TEXT($B830, "ddd")))</f>
        <v/>
      </c>
      <c r="AB830" s="61" t="str">
        <f t="shared" si="113"/>
        <v/>
      </c>
      <c r="AD830" s="23" t="str">
        <f t="shared" si="114"/>
        <v/>
      </c>
      <c r="AE830" s="23" t="str">
        <f t="shared" si="115"/>
        <v/>
      </c>
      <c r="AG830" s="23" t="str">
        <f t="shared" si="116"/>
        <v/>
      </c>
    </row>
    <row r="831" spans="1:33" x14ac:dyDescent="0.25">
      <c r="A831" s="5"/>
      <c r="B831" s="115"/>
      <c r="C831" s="116"/>
      <c r="D831" s="117"/>
      <c r="E831" s="118"/>
      <c r="F831" s="118"/>
      <c r="G831" s="119"/>
      <c r="H831" s="120"/>
      <c r="I831" s="120"/>
      <c r="J831" s="121"/>
      <c r="K831" s="5"/>
      <c r="L831" s="133" t="str">
        <f t="shared" si="108"/>
        <v/>
      </c>
      <c r="M831" s="5"/>
      <c r="N831" s="23" t="str">
        <f>IF($L831="", "", COUNTIF($L$11:$L$2510, "&gt;"&amp;$L831)+1+COUNTIF($L$11:$L831, $L831)-1)</f>
        <v/>
      </c>
      <c r="O831" s="5"/>
      <c r="R831" s="23" t="str">
        <f t="shared" si="109"/>
        <v/>
      </c>
      <c r="T831" s="20" t="str">
        <f t="shared" si="110"/>
        <v/>
      </c>
      <c r="X831" s="23" t="str">
        <f t="shared" si="111"/>
        <v/>
      </c>
      <c r="Z831" s="59" t="str">
        <f t="shared" si="112"/>
        <v/>
      </c>
      <c r="AA831" s="60" t="str">
        <f>IF($B831="", "", IF(COUNTIF('Intro &amp; Setup'!$AY$23:$AY$38, $B831)&gt;0, "BH", TEXT($B831, "ddd")))</f>
        <v/>
      </c>
      <c r="AB831" s="61" t="str">
        <f t="shared" si="113"/>
        <v/>
      </c>
      <c r="AD831" s="23" t="str">
        <f t="shared" si="114"/>
        <v/>
      </c>
      <c r="AE831" s="23" t="str">
        <f t="shared" si="115"/>
        <v/>
      </c>
      <c r="AG831" s="23" t="str">
        <f t="shared" si="116"/>
        <v/>
      </c>
    </row>
    <row r="832" spans="1:33" x14ac:dyDescent="0.25">
      <c r="A832" s="5"/>
      <c r="B832" s="115"/>
      <c r="C832" s="116"/>
      <c r="D832" s="117"/>
      <c r="E832" s="118"/>
      <c r="F832" s="118"/>
      <c r="G832" s="119"/>
      <c r="H832" s="120"/>
      <c r="I832" s="120"/>
      <c r="J832" s="121"/>
      <c r="K832" s="5"/>
      <c r="L832" s="133" t="str">
        <f t="shared" si="108"/>
        <v/>
      </c>
      <c r="M832" s="5"/>
      <c r="N832" s="23" t="str">
        <f>IF($L832="", "", COUNTIF($L$11:$L$2510, "&gt;"&amp;$L832)+1+COUNTIF($L$11:$L832, $L832)-1)</f>
        <v/>
      </c>
      <c r="O832" s="5"/>
      <c r="R832" s="23" t="str">
        <f t="shared" si="109"/>
        <v/>
      </c>
      <c r="T832" s="20" t="str">
        <f t="shared" si="110"/>
        <v/>
      </c>
      <c r="X832" s="23" t="str">
        <f t="shared" si="111"/>
        <v/>
      </c>
      <c r="Z832" s="59" t="str">
        <f t="shared" si="112"/>
        <v/>
      </c>
      <c r="AA832" s="60" t="str">
        <f>IF($B832="", "", IF(COUNTIF('Intro &amp; Setup'!$AY$23:$AY$38, $B832)&gt;0, "BH", TEXT($B832, "ddd")))</f>
        <v/>
      </c>
      <c r="AB832" s="61" t="str">
        <f t="shared" si="113"/>
        <v/>
      </c>
      <c r="AD832" s="23" t="str">
        <f t="shared" si="114"/>
        <v/>
      </c>
      <c r="AE832" s="23" t="str">
        <f t="shared" si="115"/>
        <v/>
      </c>
      <c r="AG832" s="23" t="str">
        <f t="shared" si="116"/>
        <v/>
      </c>
    </row>
    <row r="833" spans="1:33" x14ac:dyDescent="0.25">
      <c r="A833" s="5"/>
      <c r="B833" s="115"/>
      <c r="C833" s="116"/>
      <c r="D833" s="117"/>
      <c r="E833" s="118"/>
      <c r="F833" s="118"/>
      <c r="G833" s="119"/>
      <c r="H833" s="120"/>
      <c r="I833" s="120"/>
      <c r="J833" s="121"/>
      <c r="K833" s="5"/>
      <c r="L833" s="133" t="str">
        <f t="shared" si="108"/>
        <v/>
      </c>
      <c r="M833" s="5"/>
      <c r="N833" s="23" t="str">
        <f>IF($L833="", "", COUNTIF($L$11:$L$2510, "&gt;"&amp;$L833)+1+COUNTIF($L$11:$L833, $L833)-1)</f>
        <v/>
      </c>
      <c r="O833" s="5"/>
      <c r="R833" s="23" t="str">
        <f t="shared" si="109"/>
        <v/>
      </c>
      <c r="T833" s="20" t="str">
        <f t="shared" si="110"/>
        <v/>
      </c>
      <c r="X833" s="23" t="str">
        <f t="shared" si="111"/>
        <v/>
      </c>
      <c r="Z833" s="59" t="str">
        <f t="shared" si="112"/>
        <v/>
      </c>
      <c r="AA833" s="60" t="str">
        <f>IF($B833="", "", IF(COUNTIF('Intro &amp; Setup'!$AY$23:$AY$38, $B833)&gt;0, "BH", TEXT($B833, "ddd")))</f>
        <v/>
      </c>
      <c r="AB833" s="61" t="str">
        <f t="shared" si="113"/>
        <v/>
      </c>
      <c r="AD833" s="23" t="str">
        <f t="shared" si="114"/>
        <v/>
      </c>
      <c r="AE833" s="23" t="str">
        <f t="shared" si="115"/>
        <v/>
      </c>
      <c r="AG833" s="23" t="str">
        <f t="shared" si="116"/>
        <v/>
      </c>
    </row>
    <row r="834" spans="1:33" x14ac:dyDescent="0.25">
      <c r="A834" s="5"/>
      <c r="B834" s="115"/>
      <c r="C834" s="116"/>
      <c r="D834" s="117"/>
      <c r="E834" s="118"/>
      <c r="F834" s="118"/>
      <c r="G834" s="119"/>
      <c r="H834" s="120"/>
      <c r="I834" s="120"/>
      <c r="J834" s="121"/>
      <c r="K834" s="5"/>
      <c r="L834" s="133" t="str">
        <f t="shared" si="108"/>
        <v/>
      </c>
      <c r="M834" s="5"/>
      <c r="N834" s="23" t="str">
        <f>IF($L834="", "", COUNTIF($L$11:$L$2510, "&gt;"&amp;$L834)+1+COUNTIF($L$11:$L834, $L834)-1)</f>
        <v/>
      </c>
      <c r="O834" s="5"/>
      <c r="R834" s="23" t="str">
        <f t="shared" si="109"/>
        <v/>
      </c>
      <c r="T834" s="20" t="str">
        <f t="shared" si="110"/>
        <v/>
      </c>
      <c r="X834" s="23" t="str">
        <f t="shared" si="111"/>
        <v/>
      </c>
      <c r="Z834" s="59" t="str">
        <f t="shared" si="112"/>
        <v/>
      </c>
      <c r="AA834" s="60" t="str">
        <f>IF($B834="", "", IF(COUNTIF('Intro &amp; Setup'!$AY$23:$AY$38, $B834)&gt;0, "BH", TEXT($B834, "ddd")))</f>
        <v/>
      </c>
      <c r="AB834" s="61" t="str">
        <f t="shared" si="113"/>
        <v/>
      </c>
      <c r="AD834" s="23" t="str">
        <f t="shared" si="114"/>
        <v/>
      </c>
      <c r="AE834" s="23" t="str">
        <f t="shared" si="115"/>
        <v/>
      </c>
      <c r="AG834" s="23" t="str">
        <f t="shared" si="116"/>
        <v/>
      </c>
    </row>
    <row r="835" spans="1:33" x14ac:dyDescent="0.25">
      <c r="A835" s="5"/>
      <c r="B835" s="115"/>
      <c r="C835" s="116"/>
      <c r="D835" s="117"/>
      <c r="E835" s="118"/>
      <c r="F835" s="118"/>
      <c r="G835" s="119"/>
      <c r="H835" s="120"/>
      <c r="I835" s="120"/>
      <c r="J835" s="121"/>
      <c r="K835" s="5"/>
      <c r="L835" s="133" t="str">
        <f t="shared" si="108"/>
        <v/>
      </c>
      <c r="M835" s="5"/>
      <c r="N835" s="23" t="str">
        <f>IF($L835="", "", COUNTIF($L$11:$L$2510, "&gt;"&amp;$L835)+1+COUNTIF($L$11:$L835, $L835)-1)</f>
        <v/>
      </c>
      <c r="O835" s="5"/>
      <c r="R835" s="23" t="str">
        <f t="shared" si="109"/>
        <v/>
      </c>
      <c r="T835" s="20" t="str">
        <f t="shared" si="110"/>
        <v/>
      </c>
      <c r="X835" s="23" t="str">
        <f t="shared" si="111"/>
        <v/>
      </c>
      <c r="Z835" s="59" t="str">
        <f t="shared" si="112"/>
        <v/>
      </c>
      <c r="AA835" s="60" t="str">
        <f>IF($B835="", "", IF(COUNTIF('Intro &amp; Setup'!$AY$23:$AY$38, $B835)&gt;0, "BH", TEXT($B835, "ddd")))</f>
        <v/>
      </c>
      <c r="AB835" s="61" t="str">
        <f t="shared" si="113"/>
        <v/>
      </c>
      <c r="AD835" s="23" t="str">
        <f t="shared" si="114"/>
        <v/>
      </c>
      <c r="AE835" s="23" t="str">
        <f t="shared" si="115"/>
        <v/>
      </c>
      <c r="AG835" s="23" t="str">
        <f t="shared" si="116"/>
        <v/>
      </c>
    </row>
    <row r="836" spans="1:33" x14ac:dyDescent="0.25">
      <c r="A836" s="5"/>
      <c r="B836" s="115"/>
      <c r="C836" s="116"/>
      <c r="D836" s="117"/>
      <c r="E836" s="118"/>
      <c r="F836" s="118"/>
      <c r="G836" s="119"/>
      <c r="H836" s="120"/>
      <c r="I836" s="120"/>
      <c r="J836" s="121"/>
      <c r="K836" s="5"/>
      <c r="L836" s="133" t="str">
        <f t="shared" si="108"/>
        <v/>
      </c>
      <c r="M836" s="5"/>
      <c r="N836" s="23" t="str">
        <f>IF($L836="", "", COUNTIF($L$11:$L$2510, "&gt;"&amp;$L836)+1+COUNTIF($L$11:$L836, $L836)-1)</f>
        <v/>
      </c>
      <c r="O836" s="5"/>
      <c r="R836" s="23" t="str">
        <f t="shared" si="109"/>
        <v/>
      </c>
      <c r="T836" s="20" t="str">
        <f t="shared" si="110"/>
        <v/>
      </c>
      <c r="X836" s="23" t="str">
        <f t="shared" si="111"/>
        <v/>
      </c>
      <c r="Z836" s="59" t="str">
        <f t="shared" si="112"/>
        <v/>
      </c>
      <c r="AA836" s="60" t="str">
        <f>IF($B836="", "", IF(COUNTIF('Intro &amp; Setup'!$AY$23:$AY$38, $B836)&gt;0, "BH", TEXT($B836, "ddd")))</f>
        <v/>
      </c>
      <c r="AB836" s="61" t="str">
        <f t="shared" si="113"/>
        <v/>
      </c>
      <c r="AD836" s="23" t="str">
        <f t="shared" si="114"/>
        <v/>
      </c>
      <c r="AE836" s="23" t="str">
        <f t="shared" si="115"/>
        <v/>
      </c>
      <c r="AG836" s="23" t="str">
        <f t="shared" si="116"/>
        <v/>
      </c>
    </row>
    <row r="837" spans="1:33" x14ac:dyDescent="0.25">
      <c r="A837" s="5"/>
      <c r="B837" s="115"/>
      <c r="C837" s="116"/>
      <c r="D837" s="117"/>
      <c r="E837" s="118"/>
      <c r="F837" s="118"/>
      <c r="G837" s="119"/>
      <c r="H837" s="120"/>
      <c r="I837" s="120"/>
      <c r="J837" s="121"/>
      <c r="K837" s="5"/>
      <c r="L837" s="133" t="str">
        <f t="shared" si="108"/>
        <v/>
      </c>
      <c r="M837" s="5"/>
      <c r="N837" s="23" t="str">
        <f>IF($L837="", "", COUNTIF($L$11:$L$2510, "&gt;"&amp;$L837)+1+COUNTIF($L$11:$L837, $L837)-1)</f>
        <v/>
      </c>
      <c r="O837" s="5"/>
      <c r="R837" s="23" t="str">
        <f t="shared" si="109"/>
        <v/>
      </c>
      <c r="T837" s="20" t="str">
        <f t="shared" si="110"/>
        <v/>
      </c>
      <c r="X837" s="23" t="str">
        <f t="shared" si="111"/>
        <v/>
      </c>
      <c r="Z837" s="59" t="str">
        <f t="shared" si="112"/>
        <v/>
      </c>
      <c r="AA837" s="60" t="str">
        <f>IF($B837="", "", IF(COUNTIF('Intro &amp; Setup'!$AY$23:$AY$38, $B837)&gt;0, "BH", TEXT($B837, "ddd")))</f>
        <v/>
      </c>
      <c r="AB837" s="61" t="str">
        <f t="shared" si="113"/>
        <v/>
      </c>
      <c r="AD837" s="23" t="str">
        <f t="shared" si="114"/>
        <v/>
      </c>
      <c r="AE837" s="23" t="str">
        <f t="shared" si="115"/>
        <v/>
      </c>
      <c r="AG837" s="23" t="str">
        <f t="shared" si="116"/>
        <v/>
      </c>
    </row>
    <row r="838" spans="1:33" x14ac:dyDescent="0.25">
      <c r="A838" s="5"/>
      <c r="B838" s="115"/>
      <c r="C838" s="116"/>
      <c r="D838" s="117"/>
      <c r="E838" s="118"/>
      <c r="F838" s="118"/>
      <c r="G838" s="119"/>
      <c r="H838" s="120"/>
      <c r="I838" s="120"/>
      <c r="J838" s="121"/>
      <c r="K838" s="5"/>
      <c r="L838" s="133" t="str">
        <f t="shared" si="108"/>
        <v/>
      </c>
      <c r="M838" s="5"/>
      <c r="N838" s="23" t="str">
        <f>IF($L838="", "", COUNTIF($L$11:$L$2510, "&gt;"&amp;$L838)+1+COUNTIF($L$11:$L838, $L838)-1)</f>
        <v/>
      </c>
      <c r="O838" s="5"/>
      <c r="R838" s="23" t="str">
        <f t="shared" si="109"/>
        <v/>
      </c>
      <c r="T838" s="20" t="str">
        <f t="shared" si="110"/>
        <v/>
      </c>
      <c r="X838" s="23" t="str">
        <f t="shared" si="111"/>
        <v/>
      </c>
      <c r="Z838" s="59" t="str">
        <f t="shared" si="112"/>
        <v/>
      </c>
      <c r="AA838" s="60" t="str">
        <f>IF($B838="", "", IF(COUNTIF('Intro &amp; Setup'!$AY$23:$AY$38, $B838)&gt;0, "BH", TEXT($B838, "ddd")))</f>
        <v/>
      </c>
      <c r="AB838" s="61" t="str">
        <f t="shared" si="113"/>
        <v/>
      </c>
      <c r="AD838" s="23" t="str">
        <f t="shared" si="114"/>
        <v/>
      </c>
      <c r="AE838" s="23" t="str">
        <f t="shared" si="115"/>
        <v/>
      </c>
      <c r="AG838" s="23" t="str">
        <f t="shared" si="116"/>
        <v/>
      </c>
    </row>
    <row r="839" spans="1:33" x14ac:dyDescent="0.25">
      <c r="A839" s="5"/>
      <c r="B839" s="115"/>
      <c r="C839" s="116"/>
      <c r="D839" s="117"/>
      <c r="E839" s="118"/>
      <c r="F839" s="118"/>
      <c r="G839" s="119"/>
      <c r="H839" s="120"/>
      <c r="I839" s="120"/>
      <c r="J839" s="121"/>
      <c r="K839" s="5"/>
      <c r="L839" s="133" t="str">
        <f t="shared" si="108"/>
        <v/>
      </c>
      <c r="M839" s="5"/>
      <c r="N839" s="23" t="str">
        <f>IF($L839="", "", COUNTIF($L$11:$L$2510, "&gt;"&amp;$L839)+1+COUNTIF($L$11:$L839, $L839)-1)</f>
        <v/>
      </c>
      <c r="O839" s="5"/>
      <c r="R839" s="23" t="str">
        <f t="shared" si="109"/>
        <v/>
      </c>
      <c r="T839" s="20" t="str">
        <f t="shared" si="110"/>
        <v/>
      </c>
      <c r="X839" s="23" t="str">
        <f t="shared" si="111"/>
        <v/>
      </c>
      <c r="Z839" s="59" t="str">
        <f t="shared" si="112"/>
        <v/>
      </c>
      <c r="AA839" s="60" t="str">
        <f>IF($B839="", "", IF(COUNTIF('Intro &amp; Setup'!$AY$23:$AY$38, $B839)&gt;0, "BH", TEXT($B839, "ddd")))</f>
        <v/>
      </c>
      <c r="AB839" s="61" t="str">
        <f t="shared" si="113"/>
        <v/>
      </c>
      <c r="AD839" s="23" t="str">
        <f t="shared" si="114"/>
        <v/>
      </c>
      <c r="AE839" s="23" t="str">
        <f t="shared" si="115"/>
        <v/>
      </c>
      <c r="AG839" s="23" t="str">
        <f t="shared" si="116"/>
        <v/>
      </c>
    </row>
    <row r="840" spans="1:33" x14ac:dyDescent="0.25">
      <c r="A840" s="5"/>
      <c r="B840" s="115"/>
      <c r="C840" s="116"/>
      <c r="D840" s="117"/>
      <c r="E840" s="118"/>
      <c r="F840" s="118"/>
      <c r="G840" s="119"/>
      <c r="H840" s="120"/>
      <c r="I840" s="120"/>
      <c r="J840" s="121"/>
      <c r="K840" s="5"/>
      <c r="L840" s="133" t="str">
        <f t="shared" si="108"/>
        <v/>
      </c>
      <c r="M840" s="5"/>
      <c r="N840" s="23" t="str">
        <f>IF($L840="", "", COUNTIF($L$11:$L$2510, "&gt;"&amp;$L840)+1+COUNTIF($L$11:$L840, $L840)-1)</f>
        <v/>
      </c>
      <c r="O840" s="5"/>
      <c r="R840" s="23" t="str">
        <f t="shared" si="109"/>
        <v/>
      </c>
      <c r="T840" s="20" t="str">
        <f t="shared" si="110"/>
        <v/>
      </c>
      <c r="X840" s="23" t="str">
        <f t="shared" si="111"/>
        <v/>
      </c>
      <c r="Z840" s="59" t="str">
        <f t="shared" si="112"/>
        <v/>
      </c>
      <c r="AA840" s="60" t="str">
        <f>IF($B840="", "", IF(COUNTIF('Intro &amp; Setup'!$AY$23:$AY$38, $B840)&gt;0, "BH", TEXT($B840, "ddd")))</f>
        <v/>
      </c>
      <c r="AB840" s="61" t="str">
        <f t="shared" si="113"/>
        <v/>
      </c>
      <c r="AD840" s="23" t="str">
        <f t="shared" si="114"/>
        <v/>
      </c>
      <c r="AE840" s="23" t="str">
        <f t="shared" si="115"/>
        <v/>
      </c>
      <c r="AG840" s="23" t="str">
        <f t="shared" si="116"/>
        <v/>
      </c>
    </row>
    <row r="841" spans="1:33" x14ac:dyDescent="0.25">
      <c r="A841" s="5"/>
      <c r="B841" s="115"/>
      <c r="C841" s="116"/>
      <c r="D841" s="117"/>
      <c r="E841" s="118"/>
      <c r="F841" s="118"/>
      <c r="G841" s="119"/>
      <c r="H841" s="120"/>
      <c r="I841" s="120"/>
      <c r="J841" s="121"/>
      <c r="K841" s="5"/>
      <c r="L841" s="133" t="str">
        <f t="shared" si="108"/>
        <v/>
      </c>
      <c r="M841" s="5"/>
      <c r="N841" s="23" t="str">
        <f>IF($L841="", "", COUNTIF($L$11:$L$2510, "&gt;"&amp;$L841)+1+COUNTIF($L$11:$L841, $L841)-1)</f>
        <v/>
      </c>
      <c r="O841" s="5"/>
      <c r="R841" s="23" t="str">
        <f t="shared" si="109"/>
        <v/>
      </c>
      <c r="T841" s="20" t="str">
        <f t="shared" si="110"/>
        <v/>
      </c>
      <c r="X841" s="23" t="str">
        <f t="shared" si="111"/>
        <v/>
      </c>
      <c r="Z841" s="59" t="str">
        <f t="shared" si="112"/>
        <v/>
      </c>
      <c r="AA841" s="60" t="str">
        <f>IF($B841="", "", IF(COUNTIF('Intro &amp; Setup'!$AY$23:$AY$38, $B841)&gt;0, "BH", TEXT($B841, "ddd")))</f>
        <v/>
      </c>
      <c r="AB841" s="61" t="str">
        <f t="shared" si="113"/>
        <v/>
      </c>
      <c r="AD841" s="23" t="str">
        <f t="shared" si="114"/>
        <v/>
      </c>
      <c r="AE841" s="23" t="str">
        <f t="shared" si="115"/>
        <v/>
      </c>
      <c r="AG841" s="23" t="str">
        <f t="shared" si="116"/>
        <v/>
      </c>
    </row>
    <row r="842" spans="1:33" x14ac:dyDescent="0.25">
      <c r="A842" s="5"/>
      <c r="B842" s="115"/>
      <c r="C842" s="116"/>
      <c r="D842" s="117"/>
      <c r="E842" s="118"/>
      <c r="F842" s="118"/>
      <c r="G842" s="119"/>
      <c r="H842" s="120"/>
      <c r="I842" s="120"/>
      <c r="J842" s="121"/>
      <c r="K842" s="5"/>
      <c r="L842" s="133" t="str">
        <f t="shared" si="108"/>
        <v/>
      </c>
      <c r="M842" s="5"/>
      <c r="N842" s="23" t="str">
        <f>IF($L842="", "", COUNTIF($L$11:$L$2510, "&gt;"&amp;$L842)+1+COUNTIF($L$11:$L842, $L842)-1)</f>
        <v/>
      </c>
      <c r="O842" s="5"/>
      <c r="R842" s="23" t="str">
        <f t="shared" si="109"/>
        <v/>
      </c>
      <c r="T842" s="20" t="str">
        <f t="shared" si="110"/>
        <v/>
      </c>
      <c r="X842" s="23" t="str">
        <f t="shared" si="111"/>
        <v/>
      </c>
      <c r="Z842" s="59" t="str">
        <f t="shared" si="112"/>
        <v/>
      </c>
      <c r="AA842" s="60" t="str">
        <f>IF($B842="", "", IF(COUNTIF('Intro &amp; Setup'!$AY$23:$AY$38, $B842)&gt;0, "BH", TEXT($B842, "ddd")))</f>
        <v/>
      </c>
      <c r="AB842" s="61" t="str">
        <f t="shared" si="113"/>
        <v/>
      </c>
      <c r="AD842" s="23" t="str">
        <f t="shared" si="114"/>
        <v/>
      </c>
      <c r="AE842" s="23" t="str">
        <f t="shared" si="115"/>
        <v/>
      </c>
      <c r="AG842" s="23" t="str">
        <f t="shared" si="116"/>
        <v/>
      </c>
    </row>
    <row r="843" spans="1:33" x14ac:dyDescent="0.25">
      <c r="A843" s="5"/>
      <c r="B843" s="115"/>
      <c r="C843" s="116"/>
      <c r="D843" s="117"/>
      <c r="E843" s="118"/>
      <c r="F843" s="118"/>
      <c r="G843" s="119"/>
      <c r="H843" s="120"/>
      <c r="I843" s="120"/>
      <c r="J843" s="121"/>
      <c r="K843" s="5"/>
      <c r="L843" s="133" t="str">
        <f t="shared" si="108"/>
        <v/>
      </c>
      <c r="M843" s="5"/>
      <c r="N843" s="23" t="str">
        <f>IF($L843="", "", COUNTIF($L$11:$L$2510, "&gt;"&amp;$L843)+1+COUNTIF($L$11:$L843, $L843)-1)</f>
        <v/>
      </c>
      <c r="O843" s="5"/>
      <c r="R843" s="23" t="str">
        <f t="shared" si="109"/>
        <v/>
      </c>
      <c r="T843" s="20" t="str">
        <f t="shared" si="110"/>
        <v/>
      </c>
      <c r="X843" s="23" t="str">
        <f t="shared" si="111"/>
        <v/>
      </c>
      <c r="Z843" s="59" t="str">
        <f t="shared" si="112"/>
        <v/>
      </c>
      <c r="AA843" s="60" t="str">
        <f>IF($B843="", "", IF(COUNTIF('Intro &amp; Setup'!$AY$23:$AY$38, $B843)&gt;0, "BH", TEXT($B843, "ddd")))</f>
        <v/>
      </c>
      <c r="AB843" s="61" t="str">
        <f t="shared" si="113"/>
        <v/>
      </c>
      <c r="AD843" s="23" t="str">
        <f t="shared" si="114"/>
        <v/>
      </c>
      <c r="AE843" s="23" t="str">
        <f t="shared" si="115"/>
        <v/>
      </c>
      <c r="AG843" s="23" t="str">
        <f t="shared" si="116"/>
        <v/>
      </c>
    </row>
    <row r="844" spans="1:33" x14ac:dyDescent="0.25">
      <c r="A844" s="5"/>
      <c r="B844" s="115"/>
      <c r="C844" s="116"/>
      <c r="D844" s="117"/>
      <c r="E844" s="118"/>
      <c r="F844" s="118"/>
      <c r="G844" s="119"/>
      <c r="H844" s="120"/>
      <c r="I844" s="120"/>
      <c r="J844" s="121"/>
      <c r="K844" s="5"/>
      <c r="L844" s="133" t="str">
        <f t="shared" ref="L844:L907" si="117">IFERROR(($I844+$J844)/$H844, "")</f>
        <v/>
      </c>
      <c r="M844" s="5"/>
      <c r="N844" s="23" t="str">
        <f>IF($L844="", "", COUNTIF($L$11:$L$2510, "&gt;"&amp;$L844)+1+COUNTIF($L$11:$L844, $L844)-1)</f>
        <v/>
      </c>
      <c r="O844" s="5"/>
      <c r="R844" s="23" t="str">
        <f t="shared" ref="R844:R907" si="118">IF($T844="", "", IF(COUNTIF($T$11:$T$2510, $T844)&gt;1, "X", ""))</f>
        <v/>
      </c>
      <c r="T844" s="20" t="str">
        <f t="shared" ref="T844:T907" si="119">IF(AND($B844="", $C844="", $D844=""), "", CONCATENATE(TEXT($B844, "dd mmm yyyy"), " - ", TEXT($C844, "hh:mm"), " - ", $D844))</f>
        <v/>
      </c>
      <c r="X844" s="23" t="str">
        <f t="shared" ref="X844:X907" si="120">IF($E844="", "", IF(COUNTIF($V$11:$V$20, $E844)=0, "X", ""))</f>
        <v/>
      </c>
      <c r="Z844" s="59" t="str">
        <f t="shared" ref="Z844:Z907" si="121">IF($B844="", "", TEXT($B844, "mmm yyyy"))</f>
        <v/>
      </c>
      <c r="AA844" s="60" t="str">
        <f>IF($B844="", "", IF(COUNTIF('Intro &amp; Setup'!$AY$23:$AY$38, $B844)&gt;0, "BH", TEXT($B844, "ddd")))</f>
        <v/>
      </c>
      <c r="AB844" s="61" t="str">
        <f t="shared" ref="AB844:AB907" si="122">IF($C844="", "", REPLACE(TEXT($C844, "hh:mm"), 4, 2, "00"))</f>
        <v/>
      </c>
      <c r="AD844" s="23" t="str">
        <f t="shared" ref="AD844:AD907" si="123">IF(OR($AB844="", $E844=""), "", CONCATENATE($AB844, " - ", $E844))</f>
        <v/>
      </c>
      <c r="AE844" s="23" t="str">
        <f t="shared" ref="AE844:AE907" si="124">IF(OR($AA844="", $E844=""), "", CONCATENATE($AA844, " - ", $E844))</f>
        <v/>
      </c>
      <c r="AG844" s="23" t="str">
        <f t="shared" ref="AG844:AG907" si="125">IF($B844="", "", IF(OR($B844&lt;$Z$2, $B844&gt;$Z$3), "X", ""))</f>
        <v/>
      </c>
    </row>
    <row r="845" spans="1:33" x14ac:dyDescent="0.25">
      <c r="A845" s="5"/>
      <c r="B845" s="115"/>
      <c r="C845" s="116"/>
      <c r="D845" s="117"/>
      <c r="E845" s="118"/>
      <c r="F845" s="118"/>
      <c r="G845" s="119"/>
      <c r="H845" s="120"/>
      <c r="I845" s="120"/>
      <c r="J845" s="121"/>
      <c r="K845" s="5"/>
      <c r="L845" s="133" t="str">
        <f t="shared" si="117"/>
        <v/>
      </c>
      <c r="M845" s="5"/>
      <c r="N845" s="23" t="str">
        <f>IF($L845="", "", COUNTIF($L$11:$L$2510, "&gt;"&amp;$L845)+1+COUNTIF($L$11:$L845, $L845)-1)</f>
        <v/>
      </c>
      <c r="O845" s="5"/>
      <c r="R845" s="23" t="str">
        <f t="shared" si="118"/>
        <v/>
      </c>
      <c r="T845" s="20" t="str">
        <f t="shared" si="119"/>
        <v/>
      </c>
      <c r="X845" s="23" t="str">
        <f t="shared" si="120"/>
        <v/>
      </c>
      <c r="Z845" s="59" t="str">
        <f t="shared" si="121"/>
        <v/>
      </c>
      <c r="AA845" s="60" t="str">
        <f>IF($B845="", "", IF(COUNTIF('Intro &amp; Setup'!$AY$23:$AY$38, $B845)&gt;0, "BH", TEXT($B845, "ddd")))</f>
        <v/>
      </c>
      <c r="AB845" s="61" t="str">
        <f t="shared" si="122"/>
        <v/>
      </c>
      <c r="AD845" s="23" t="str">
        <f t="shared" si="123"/>
        <v/>
      </c>
      <c r="AE845" s="23" t="str">
        <f t="shared" si="124"/>
        <v/>
      </c>
      <c r="AG845" s="23" t="str">
        <f t="shared" si="125"/>
        <v/>
      </c>
    </row>
    <row r="846" spans="1:33" x14ac:dyDescent="0.25">
      <c r="A846" s="5"/>
      <c r="B846" s="115"/>
      <c r="C846" s="116"/>
      <c r="D846" s="117"/>
      <c r="E846" s="118"/>
      <c r="F846" s="118"/>
      <c r="G846" s="119"/>
      <c r="H846" s="120"/>
      <c r="I846" s="120"/>
      <c r="J846" s="121"/>
      <c r="K846" s="5"/>
      <c r="L846" s="133" t="str">
        <f t="shared" si="117"/>
        <v/>
      </c>
      <c r="M846" s="5"/>
      <c r="N846" s="23" t="str">
        <f>IF($L846="", "", COUNTIF($L$11:$L$2510, "&gt;"&amp;$L846)+1+COUNTIF($L$11:$L846, $L846)-1)</f>
        <v/>
      </c>
      <c r="O846" s="5"/>
      <c r="R846" s="23" t="str">
        <f t="shared" si="118"/>
        <v/>
      </c>
      <c r="T846" s="20" t="str">
        <f t="shared" si="119"/>
        <v/>
      </c>
      <c r="X846" s="23" t="str">
        <f t="shared" si="120"/>
        <v/>
      </c>
      <c r="Z846" s="59" t="str">
        <f t="shared" si="121"/>
        <v/>
      </c>
      <c r="AA846" s="60" t="str">
        <f>IF($B846="", "", IF(COUNTIF('Intro &amp; Setup'!$AY$23:$AY$38, $B846)&gt;0, "BH", TEXT($B846, "ddd")))</f>
        <v/>
      </c>
      <c r="AB846" s="61" t="str">
        <f t="shared" si="122"/>
        <v/>
      </c>
      <c r="AD846" s="23" t="str">
        <f t="shared" si="123"/>
        <v/>
      </c>
      <c r="AE846" s="23" t="str">
        <f t="shared" si="124"/>
        <v/>
      </c>
      <c r="AG846" s="23" t="str">
        <f t="shared" si="125"/>
        <v/>
      </c>
    </row>
    <row r="847" spans="1:33" x14ac:dyDescent="0.25">
      <c r="A847" s="5"/>
      <c r="B847" s="115"/>
      <c r="C847" s="116"/>
      <c r="D847" s="117"/>
      <c r="E847" s="118"/>
      <c r="F847" s="118"/>
      <c r="G847" s="119"/>
      <c r="H847" s="120"/>
      <c r="I847" s="120"/>
      <c r="J847" s="121"/>
      <c r="K847" s="5"/>
      <c r="L847" s="133" t="str">
        <f t="shared" si="117"/>
        <v/>
      </c>
      <c r="M847" s="5"/>
      <c r="N847" s="23" t="str">
        <f>IF($L847="", "", COUNTIF($L$11:$L$2510, "&gt;"&amp;$L847)+1+COUNTIF($L$11:$L847, $L847)-1)</f>
        <v/>
      </c>
      <c r="O847" s="5"/>
      <c r="R847" s="23" t="str">
        <f t="shared" si="118"/>
        <v/>
      </c>
      <c r="T847" s="20" t="str">
        <f t="shared" si="119"/>
        <v/>
      </c>
      <c r="X847" s="23" t="str">
        <f t="shared" si="120"/>
        <v/>
      </c>
      <c r="Z847" s="59" t="str">
        <f t="shared" si="121"/>
        <v/>
      </c>
      <c r="AA847" s="60" t="str">
        <f>IF($B847="", "", IF(COUNTIF('Intro &amp; Setup'!$AY$23:$AY$38, $B847)&gt;0, "BH", TEXT($B847, "ddd")))</f>
        <v/>
      </c>
      <c r="AB847" s="61" t="str">
        <f t="shared" si="122"/>
        <v/>
      </c>
      <c r="AD847" s="23" t="str">
        <f t="shared" si="123"/>
        <v/>
      </c>
      <c r="AE847" s="23" t="str">
        <f t="shared" si="124"/>
        <v/>
      </c>
      <c r="AG847" s="23" t="str">
        <f t="shared" si="125"/>
        <v/>
      </c>
    </row>
    <row r="848" spans="1:33" x14ac:dyDescent="0.25">
      <c r="A848" s="5"/>
      <c r="B848" s="115"/>
      <c r="C848" s="116"/>
      <c r="D848" s="117"/>
      <c r="E848" s="118"/>
      <c r="F848" s="118"/>
      <c r="G848" s="119"/>
      <c r="H848" s="120"/>
      <c r="I848" s="120"/>
      <c r="J848" s="121"/>
      <c r="K848" s="5"/>
      <c r="L848" s="133" t="str">
        <f t="shared" si="117"/>
        <v/>
      </c>
      <c r="M848" s="5"/>
      <c r="N848" s="23" t="str">
        <f>IF($L848="", "", COUNTIF($L$11:$L$2510, "&gt;"&amp;$L848)+1+COUNTIF($L$11:$L848, $L848)-1)</f>
        <v/>
      </c>
      <c r="O848" s="5"/>
      <c r="R848" s="23" t="str">
        <f t="shared" si="118"/>
        <v/>
      </c>
      <c r="T848" s="20" t="str">
        <f t="shared" si="119"/>
        <v/>
      </c>
      <c r="X848" s="23" t="str">
        <f t="shared" si="120"/>
        <v/>
      </c>
      <c r="Z848" s="59" t="str">
        <f t="shared" si="121"/>
        <v/>
      </c>
      <c r="AA848" s="60" t="str">
        <f>IF($B848="", "", IF(COUNTIF('Intro &amp; Setup'!$AY$23:$AY$38, $B848)&gt;0, "BH", TEXT($B848, "ddd")))</f>
        <v/>
      </c>
      <c r="AB848" s="61" t="str">
        <f t="shared" si="122"/>
        <v/>
      </c>
      <c r="AD848" s="23" t="str">
        <f t="shared" si="123"/>
        <v/>
      </c>
      <c r="AE848" s="23" t="str">
        <f t="shared" si="124"/>
        <v/>
      </c>
      <c r="AG848" s="23" t="str">
        <f t="shared" si="125"/>
        <v/>
      </c>
    </row>
    <row r="849" spans="1:33" x14ac:dyDescent="0.25">
      <c r="A849" s="5"/>
      <c r="B849" s="115"/>
      <c r="C849" s="116"/>
      <c r="D849" s="117"/>
      <c r="E849" s="118"/>
      <c r="F849" s="118"/>
      <c r="G849" s="119"/>
      <c r="H849" s="120"/>
      <c r="I849" s="120"/>
      <c r="J849" s="121"/>
      <c r="K849" s="5"/>
      <c r="L849" s="133" t="str">
        <f t="shared" si="117"/>
        <v/>
      </c>
      <c r="M849" s="5"/>
      <c r="N849" s="23" t="str">
        <f>IF($L849="", "", COUNTIF($L$11:$L$2510, "&gt;"&amp;$L849)+1+COUNTIF($L$11:$L849, $L849)-1)</f>
        <v/>
      </c>
      <c r="O849" s="5"/>
      <c r="R849" s="23" t="str">
        <f t="shared" si="118"/>
        <v/>
      </c>
      <c r="T849" s="20" t="str">
        <f t="shared" si="119"/>
        <v/>
      </c>
      <c r="X849" s="23" t="str">
        <f t="shared" si="120"/>
        <v/>
      </c>
      <c r="Z849" s="59" t="str">
        <f t="shared" si="121"/>
        <v/>
      </c>
      <c r="AA849" s="60" t="str">
        <f>IF($B849="", "", IF(COUNTIF('Intro &amp; Setup'!$AY$23:$AY$38, $B849)&gt;0, "BH", TEXT($B849, "ddd")))</f>
        <v/>
      </c>
      <c r="AB849" s="61" t="str">
        <f t="shared" si="122"/>
        <v/>
      </c>
      <c r="AD849" s="23" t="str">
        <f t="shared" si="123"/>
        <v/>
      </c>
      <c r="AE849" s="23" t="str">
        <f t="shared" si="124"/>
        <v/>
      </c>
      <c r="AG849" s="23" t="str">
        <f t="shared" si="125"/>
        <v/>
      </c>
    </row>
    <row r="850" spans="1:33" x14ac:dyDescent="0.25">
      <c r="A850" s="5"/>
      <c r="B850" s="115"/>
      <c r="C850" s="116"/>
      <c r="D850" s="117"/>
      <c r="E850" s="118"/>
      <c r="F850" s="118"/>
      <c r="G850" s="119"/>
      <c r="H850" s="120"/>
      <c r="I850" s="120"/>
      <c r="J850" s="121"/>
      <c r="K850" s="5"/>
      <c r="L850" s="133" t="str">
        <f t="shared" si="117"/>
        <v/>
      </c>
      <c r="M850" s="5"/>
      <c r="N850" s="23" t="str">
        <f>IF($L850="", "", COUNTIF($L$11:$L$2510, "&gt;"&amp;$L850)+1+COUNTIF($L$11:$L850, $L850)-1)</f>
        <v/>
      </c>
      <c r="O850" s="5"/>
      <c r="R850" s="23" t="str">
        <f t="shared" si="118"/>
        <v/>
      </c>
      <c r="T850" s="20" t="str">
        <f t="shared" si="119"/>
        <v/>
      </c>
      <c r="X850" s="23" t="str">
        <f t="shared" si="120"/>
        <v/>
      </c>
      <c r="Z850" s="59" t="str">
        <f t="shared" si="121"/>
        <v/>
      </c>
      <c r="AA850" s="60" t="str">
        <f>IF($B850="", "", IF(COUNTIF('Intro &amp; Setup'!$AY$23:$AY$38, $B850)&gt;0, "BH", TEXT($B850, "ddd")))</f>
        <v/>
      </c>
      <c r="AB850" s="61" t="str">
        <f t="shared" si="122"/>
        <v/>
      </c>
      <c r="AD850" s="23" t="str">
        <f t="shared" si="123"/>
        <v/>
      </c>
      <c r="AE850" s="23" t="str">
        <f t="shared" si="124"/>
        <v/>
      </c>
      <c r="AG850" s="23" t="str">
        <f t="shared" si="125"/>
        <v/>
      </c>
    </row>
    <row r="851" spans="1:33" x14ac:dyDescent="0.25">
      <c r="A851" s="5"/>
      <c r="B851" s="115"/>
      <c r="C851" s="116"/>
      <c r="D851" s="117"/>
      <c r="E851" s="118"/>
      <c r="F851" s="118"/>
      <c r="G851" s="119"/>
      <c r="H851" s="120"/>
      <c r="I851" s="120"/>
      <c r="J851" s="121"/>
      <c r="K851" s="5"/>
      <c r="L851" s="133" t="str">
        <f t="shared" si="117"/>
        <v/>
      </c>
      <c r="M851" s="5"/>
      <c r="N851" s="23" t="str">
        <f>IF($L851="", "", COUNTIF($L$11:$L$2510, "&gt;"&amp;$L851)+1+COUNTIF($L$11:$L851, $L851)-1)</f>
        <v/>
      </c>
      <c r="O851" s="5"/>
      <c r="R851" s="23" t="str">
        <f t="shared" si="118"/>
        <v/>
      </c>
      <c r="T851" s="20" t="str">
        <f t="shared" si="119"/>
        <v/>
      </c>
      <c r="X851" s="23" t="str">
        <f t="shared" si="120"/>
        <v/>
      </c>
      <c r="Z851" s="59" t="str">
        <f t="shared" si="121"/>
        <v/>
      </c>
      <c r="AA851" s="60" t="str">
        <f>IF($B851="", "", IF(COUNTIF('Intro &amp; Setup'!$AY$23:$AY$38, $B851)&gt;0, "BH", TEXT($B851, "ddd")))</f>
        <v/>
      </c>
      <c r="AB851" s="61" t="str">
        <f t="shared" si="122"/>
        <v/>
      </c>
      <c r="AD851" s="23" t="str">
        <f t="shared" si="123"/>
        <v/>
      </c>
      <c r="AE851" s="23" t="str">
        <f t="shared" si="124"/>
        <v/>
      </c>
      <c r="AG851" s="23" t="str">
        <f t="shared" si="125"/>
        <v/>
      </c>
    </row>
    <row r="852" spans="1:33" x14ac:dyDescent="0.25">
      <c r="A852" s="5"/>
      <c r="B852" s="115"/>
      <c r="C852" s="116"/>
      <c r="D852" s="117"/>
      <c r="E852" s="118"/>
      <c r="F852" s="118"/>
      <c r="G852" s="119"/>
      <c r="H852" s="120"/>
      <c r="I852" s="120"/>
      <c r="J852" s="121"/>
      <c r="K852" s="5"/>
      <c r="L852" s="133" t="str">
        <f t="shared" si="117"/>
        <v/>
      </c>
      <c r="M852" s="5"/>
      <c r="N852" s="23" t="str">
        <f>IF($L852="", "", COUNTIF($L$11:$L$2510, "&gt;"&amp;$L852)+1+COUNTIF($L$11:$L852, $L852)-1)</f>
        <v/>
      </c>
      <c r="O852" s="5"/>
      <c r="R852" s="23" t="str">
        <f t="shared" si="118"/>
        <v/>
      </c>
      <c r="T852" s="20" t="str">
        <f t="shared" si="119"/>
        <v/>
      </c>
      <c r="X852" s="23" t="str">
        <f t="shared" si="120"/>
        <v/>
      </c>
      <c r="Z852" s="59" t="str">
        <f t="shared" si="121"/>
        <v/>
      </c>
      <c r="AA852" s="60" t="str">
        <f>IF($B852="", "", IF(COUNTIF('Intro &amp; Setup'!$AY$23:$AY$38, $B852)&gt;0, "BH", TEXT($B852, "ddd")))</f>
        <v/>
      </c>
      <c r="AB852" s="61" t="str">
        <f t="shared" si="122"/>
        <v/>
      </c>
      <c r="AD852" s="23" t="str">
        <f t="shared" si="123"/>
        <v/>
      </c>
      <c r="AE852" s="23" t="str">
        <f t="shared" si="124"/>
        <v/>
      </c>
      <c r="AG852" s="23" t="str">
        <f t="shared" si="125"/>
        <v/>
      </c>
    </row>
    <row r="853" spans="1:33" x14ac:dyDescent="0.25">
      <c r="A853" s="5"/>
      <c r="B853" s="115"/>
      <c r="C853" s="116"/>
      <c r="D853" s="117"/>
      <c r="E853" s="118"/>
      <c r="F853" s="118"/>
      <c r="G853" s="119"/>
      <c r="H853" s="120"/>
      <c r="I853" s="120"/>
      <c r="J853" s="121"/>
      <c r="K853" s="5"/>
      <c r="L853" s="133" t="str">
        <f t="shared" si="117"/>
        <v/>
      </c>
      <c r="M853" s="5"/>
      <c r="N853" s="23" t="str">
        <f>IF($L853="", "", COUNTIF($L$11:$L$2510, "&gt;"&amp;$L853)+1+COUNTIF($L$11:$L853, $L853)-1)</f>
        <v/>
      </c>
      <c r="O853" s="5"/>
      <c r="R853" s="23" t="str">
        <f t="shared" si="118"/>
        <v/>
      </c>
      <c r="T853" s="20" t="str">
        <f t="shared" si="119"/>
        <v/>
      </c>
      <c r="X853" s="23" t="str">
        <f t="shared" si="120"/>
        <v/>
      </c>
      <c r="Z853" s="59" t="str">
        <f t="shared" si="121"/>
        <v/>
      </c>
      <c r="AA853" s="60" t="str">
        <f>IF($B853="", "", IF(COUNTIF('Intro &amp; Setup'!$AY$23:$AY$38, $B853)&gt;0, "BH", TEXT($B853, "ddd")))</f>
        <v/>
      </c>
      <c r="AB853" s="61" t="str">
        <f t="shared" si="122"/>
        <v/>
      </c>
      <c r="AD853" s="23" t="str">
        <f t="shared" si="123"/>
        <v/>
      </c>
      <c r="AE853" s="23" t="str">
        <f t="shared" si="124"/>
        <v/>
      </c>
      <c r="AG853" s="23" t="str">
        <f t="shared" si="125"/>
        <v/>
      </c>
    </row>
    <row r="854" spans="1:33" x14ac:dyDescent="0.25">
      <c r="A854" s="5"/>
      <c r="B854" s="115"/>
      <c r="C854" s="116"/>
      <c r="D854" s="117"/>
      <c r="E854" s="118"/>
      <c r="F854" s="118"/>
      <c r="G854" s="119"/>
      <c r="H854" s="120"/>
      <c r="I854" s="120"/>
      <c r="J854" s="121"/>
      <c r="K854" s="5"/>
      <c r="L854" s="133" t="str">
        <f t="shared" si="117"/>
        <v/>
      </c>
      <c r="M854" s="5"/>
      <c r="N854" s="23" t="str">
        <f>IF($L854="", "", COUNTIF($L$11:$L$2510, "&gt;"&amp;$L854)+1+COUNTIF($L$11:$L854, $L854)-1)</f>
        <v/>
      </c>
      <c r="O854" s="5"/>
      <c r="R854" s="23" t="str">
        <f t="shared" si="118"/>
        <v/>
      </c>
      <c r="T854" s="20" t="str">
        <f t="shared" si="119"/>
        <v/>
      </c>
      <c r="X854" s="23" t="str">
        <f t="shared" si="120"/>
        <v/>
      </c>
      <c r="Z854" s="59" t="str">
        <f t="shared" si="121"/>
        <v/>
      </c>
      <c r="AA854" s="60" t="str">
        <f>IF($B854="", "", IF(COUNTIF('Intro &amp; Setup'!$AY$23:$AY$38, $B854)&gt;0, "BH", TEXT($B854, "ddd")))</f>
        <v/>
      </c>
      <c r="AB854" s="61" t="str">
        <f t="shared" si="122"/>
        <v/>
      </c>
      <c r="AD854" s="23" t="str">
        <f t="shared" si="123"/>
        <v/>
      </c>
      <c r="AE854" s="23" t="str">
        <f t="shared" si="124"/>
        <v/>
      </c>
      <c r="AG854" s="23" t="str">
        <f t="shared" si="125"/>
        <v/>
      </c>
    </row>
    <row r="855" spans="1:33" x14ac:dyDescent="0.25">
      <c r="A855" s="5"/>
      <c r="B855" s="115"/>
      <c r="C855" s="116"/>
      <c r="D855" s="117"/>
      <c r="E855" s="118"/>
      <c r="F855" s="118"/>
      <c r="G855" s="119"/>
      <c r="H855" s="120"/>
      <c r="I855" s="120"/>
      <c r="J855" s="121"/>
      <c r="K855" s="5"/>
      <c r="L855" s="133" t="str">
        <f t="shared" si="117"/>
        <v/>
      </c>
      <c r="M855" s="5"/>
      <c r="N855" s="23" t="str">
        <f>IF($L855="", "", COUNTIF($L$11:$L$2510, "&gt;"&amp;$L855)+1+COUNTIF($L$11:$L855, $L855)-1)</f>
        <v/>
      </c>
      <c r="O855" s="5"/>
      <c r="R855" s="23" t="str">
        <f t="shared" si="118"/>
        <v/>
      </c>
      <c r="T855" s="20" t="str">
        <f t="shared" si="119"/>
        <v/>
      </c>
      <c r="X855" s="23" t="str">
        <f t="shared" si="120"/>
        <v/>
      </c>
      <c r="Z855" s="59" t="str">
        <f t="shared" si="121"/>
        <v/>
      </c>
      <c r="AA855" s="60" t="str">
        <f>IF($B855="", "", IF(COUNTIF('Intro &amp; Setup'!$AY$23:$AY$38, $B855)&gt;0, "BH", TEXT($B855, "ddd")))</f>
        <v/>
      </c>
      <c r="AB855" s="61" t="str">
        <f t="shared" si="122"/>
        <v/>
      </c>
      <c r="AD855" s="23" t="str">
        <f t="shared" si="123"/>
        <v/>
      </c>
      <c r="AE855" s="23" t="str">
        <f t="shared" si="124"/>
        <v/>
      </c>
      <c r="AG855" s="23" t="str">
        <f t="shared" si="125"/>
        <v/>
      </c>
    </row>
    <row r="856" spans="1:33" x14ac:dyDescent="0.25">
      <c r="A856" s="5"/>
      <c r="B856" s="115"/>
      <c r="C856" s="116"/>
      <c r="D856" s="117"/>
      <c r="E856" s="118"/>
      <c r="F856" s="118"/>
      <c r="G856" s="119"/>
      <c r="H856" s="120"/>
      <c r="I856" s="120"/>
      <c r="J856" s="121"/>
      <c r="K856" s="5"/>
      <c r="L856" s="133" t="str">
        <f t="shared" si="117"/>
        <v/>
      </c>
      <c r="M856" s="5"/>
      <c r="N856" s="23" t="str">
        <f>IF($L856="", "", COUNTIF($L$11:$L$2510, "&gt;"&amp;$L856)+1+COUNTIF($L$11:$L856, $L856)-1)</f>
        <v/>
      </c>
      <c r="O856" s="5"/>
      <c r="R856" s="23" t="str">
        <f t="shared" si="118"/>
        <v/>
      </c>
      <c r="T856" s="20" t="str">
        <f t="shared" si="119"/>
        <v/>
      </c>
      <c r="X856" s="23" t="str">
        <f t="shared" si="120"/>
        <v/>
      </c>
      <c r="Z856" s="59" t="str">
        <f t="shared" si="121"/>
        <v/>
      </c>
      <c r="AA856" s="60" t="str">
        <f>IF($B856="", "", IF(COUNTIF('Intro &amp; Setup'!$AY$23:$AY$38, $B856)&gt;0, "BH", TEXT($B856, "ddd")))</f>
        <v/>
      </c>
      <c r="AB856" s="61" t="str">
        <f t="shared" si="122"/>
        <v/>
      </c>
      <c r="AD856" s="23" t="str">
        <f t="shared" si="123"/>
        <v/>
      </c>
      <c r="AE856" s="23" t="str">
        <f t="shared" si="124"/>
        <v/>
      </c>
      <c r="AG856" s="23" t="str">
        <f t="shared" si="125"/>
        <v/>
      </c>
    </row>
    <row r="857" spans="1:33" x14ac:dyDescent="0.25">
      <c r="A857" s="5"/>
      <c r="B857" s="115"/>
      <c r="C857" s="116"/>
      <c r="D857" s="117"/>
      <c r="E857" s="118"/>
      <c r="F857" s="118"/>
      <c r="G857" s="119"/>
      <c r="H857" s="120"/>
      <c r="I857" s="120"/>
      <c r="J857" s="121"/>
      <c r="K857" s="5"/>
      <c r="L857" s="133" t="str">
        <f t="shared" si="117"/>
        <v/>
      </c>
      <c r="M857" s="5"/>
      <c r="N857" s="23" t="str">
        <f>IF($L857="", "", COUNTIF($L$11:$L$2510, "&gt;"&amp;$L857)+1+COUNTIF($L$11:$L857, $L857)-1)</f>
        <v/>
      </c>
      <c r="O857" s="5"/>
      <c r="R857" s="23" t="str">
        <f t="shared" si="118"/>
        <v/>
      </c>
      <c r="T857" s="20" t="str">
        <f t="shared" si="119"/>
        <v/>
      </c>
      <c r="X857" s="23" t="str">
        <f t="shared" si="120"/>
        <v/>
      </c>
      <c r="Z857" s="59" t="str">
        <f t="shared" si="121"/>
        <v/>
      </c>
      <c r="AA857" s="60" t="str">
        <f>IF($B857="", "", IF(COUNTIF('Intro &amp; Setup'!$AY$23:$AY$38, $B857)&gt;0, "BH", TEXT($B857, "ddd")))</f>
        <v/>
      </c>
      <c r="AB857" s="61" t="str">
        <f t="shared" si="122"/>
        <v/>
      </c>
      <c r="AD857" s="23" t="str">
        <f t="shared" si="123"/>
        <v/>
      </c>
      <c r="AE857" s="23" t="str">
        <f t="shared" si="124"/>
        <v/>
      </c>
      <c r="AG857" s="23" t="str">
        <f t="shared" si="125"/>
        <v/>
      </c>
    </row>
    <row r="858" spans="1:33" x14ac:dyDescent="0.25">
      <c r="A858" s="5"/>
      <c r="B858" s="115"/>
      <c r="C858" s="116"/>
      <c r="D858" s="117"/>
      <c r="E858" s="118"/>
      <c r="F858" s="118"/>
      <c r="G858" s="119"/>
      <c r="H858" s="120"/>
      <c r="I858" s="120"/>
      <c r="J858" s="121"/>
      <c r="K858" s="5"/>
      <c r="L858" s="133" t="str">
        <f t="shared" si="117"/>
        <v/>
      </c>
      <c r="M858" s="5"/>
      <c r="N858" s="23" t="str">
        <f>IF($L858="", "", COUNTIF($L$11:$L$2510, "&gt;"&amp;$L858)+1+COUNTIF($L$11:$L858, $L858)-1)</f>
        <v/>
      </c>
      <c r="O858" s="5"/>
      <c r="R858" s="23" t="str">
        <f t="shared" si="118"/>
        <v/>
      </c>
      <c r="T858" s="20" t="str">
        <f t="shared" si="119"/>
        <v/>
      </c>
      <c r="X858" s="23" t="str">
        <f t="shared" si="120"/>
        <v/>
      </c>
      <c r="Z858" s="59" t="str">
        <f t="shared" si="121"/>
        <v/>
      </c>
      <c r="AA858" s="60" t="str">
        <f>IF($B858="", "", IF(COUNTIF('Intro &amp; Setup'!$AY$23:$AY$38, $B858)&gt;0, "BH", TEXT($B858, "ddd")))</f>
        <v/>
      </c>
      <c r="AB858" s="61" t="str">
        <f t="shared" si="122"/>
        <v/>
      </c>
      <c r="AD858" s="23" t="str">
        <f t="shared" si="123"/>
        <v/>
      </c>
      <c r="AE858" s="23" t="str">
        <f t="shared" si="124"/>
        <v/>
      </c>
      <c r="AG858" s="23" t="str">
        <f t="shared" si="125"/>
        <v/>
      </c>
    </row>
    <row r="859" spans="1:33" x14ac:dyDescent="0.25">
      <c r="A859" s="5"/>
      <c r="B859" s="115"/>
      <c r="C859" s="116"/>
      <c r="D859" s="117"/>
      <c r="E859" s="118"/>
      <c r="F859" s="118"/>
      <c r="G859" s="119"/>
      <c r="H859" s="120"/>
      <c r="I859" s="120"/>
      <c r="J859" s="121"/>
      <c r="K859" s="5"/>
      <c r="L859" s="133" t="str">
        <f t="shared" si="117"/>
        <v/>
      </c>
      <c r="M859" s="5"/>
      <c r="N859" s="23" t="str">
        <f>IF($L859="", "", COUNTIF($L$11:$L$2510, "&gt;"&amp;$L859)+1+COUNTIF($L$11:$L859, $L859)-1)</f>
        <v/>
      </c>
      <c r="O859" s="5"/>
      <c r="R859" s="23" t="str">
        <f t="shared" si="118"/>
        <v/>
      </c>
      <c r="T859" s="20" t="str">
        <f t="shared" si="119"/>
        <v/>
      </c>
      <c r="X859" s="23" t="str">
        <f t="shared" si="120"/>
        <v/>
      </c>
      <c r="Z859" s="59" t="str">
        <f t="shared" si="121"/>
        <v/>
      </c>
      <c r="AA859" s="60" t="str">
        <f>IF($B859="", "", IF(COUNTIF('Intro &amp; Setup'!$AY$23:$AY$38, $B859)&gt;0, "BH", TEXT($B859, "ddd")))</f>
        <v/>
      </c>
      <c r="AB859" s="61" t="str">
        <f t="shared" si="122"/>
        <v/>
      </c>
      <c r="AD859" s="23" t="str">
        <f t="shared" si="123"/>
        <v/>
      </c>
      <c r="AE859" s="23" t="str">
        <f t="shared" si="124"/>
        <v/>
      </c>
      <c r="AG859" s="23" t="str">
        <f t="shared" si="125"/>
        <v/>
      </c>
    </row>
    <row r="860" spans="1:33" x14ac:dyDescent="0.25">
      <c r="A860" s="5"/>
      <c r="B860" s="115"/>
      <c r="C860" s="116"/>
      <c r="D860" s="117"/>
      <c r="E860" s="118"/>
      <c r="F860" s="118"/>
      <c r="G860" s="119"/>
      <c r="H860" s="120"/>
      <c r="I860" s="120"/>
      <c r="J860" s="121"/>
      <c r="K860" s="5"/>
      <c r="L860" s="133" t="str">
        <f t="shared" si="117"/>
        <v/>
      </c>
      <c r="M860" s="5"/>
      <c r="N860" s="23" t="str">
        <f>IF($L860="", "", COUNTIF($L$11:$L$2510, "&gt;"&amp;$L860)+1+COUNTIF($L$11:$L860, $L860)-1)</f>
        <v/>
      </c>
      <c r="O860" s="5"/>
      <c r="R860" s="23" t="str">
        <f t="shared" si="118"/>
        <v/>
      </c>
      <c r="T860" s="20" t="str">
        <f t="shared" si="119"/>
        <v/>
      </c>
      <c r="X860" s="23" t="str">
        <f t="shared" si="120"/>
        <v/>
      </c>
      <c r="Z860" s="59" t="str">
        <f t="shared" si="121"/>
        <v/>
      </c>
      <c r="AA860" s="60" t="str">
        <f>IF($B860="", "", IF(COUNTIF('Intro &amp; Setup'!$AY$23:$AY$38, $B860)&gt;0, "BH", TEXT($B860, "ddd")))</f>
        <v/>
      </c>
      <c r="AB860" s="61" t="str">
        <f t="shared" si="122"/>
        <v/>
      </c>
      <c r="AD860" s="23" t="str">
        <f t="shared" si="123"/>
        <v/>
      </c>
      <c r="AE860" s="23" t="str">
        <f t="shared" si="124"/>
        <v/>
      </c>
      <c r="AG860" s="23" t="str">
        <f t="shared" si="125"/>
        <v/>
      </c>
    </row>
    <row r="861" spans="1:33" x14ac:dyDescent="0.25">
      <c r="A861" s="5"/>
      <c r="B861" s="115"/>
      <c r="C861" s="116"/>
      <c r="D861" s="117"/>
      <c r="E861" s="118"/>
      <c r="F861" s="118"/>
      <c r="G861" s="119"/>
      <c r="H861" s="120"/>
      <c r="I861" s="120"/>
      <c r="J861" s="121"/>
      <c r="K861" s="5"/>
      <c r="L861" s="133" t="str">
        <f t="shared" si="117"/>
        <v/>
      </c>
      <c r="M861" s="5"/>
      <c r="N861" s="23" t="str">
        <f>IF($L861="", "", COUNTIF($L$11:$L$2510, "&gt;"&amp;$L861)+1+COUNTIF($L$11:$L861, $L861)-1)</f>
        <v/>
      </c>
      <c r="O861" s="5"/>
      <c r="R861" s="23" t="str">
        <f t="shared" si="118"/>
        <v/>
      </c>
      <c r="T861" s="20" t="str">
        <f t="shared" si="119"/>
        <v/>
      </c>
      <c r="X861" s="23" t="str">
        <f t="shared" si="120"/>
        <v/>
      </c>
      <c r="Z861" s="59" t="str">
        <f t="shared" si="121"/>
        <v/>
      </c>
      <c r="AA861" s="60" t="str">
        <f>IF($B861="", "", IF(COUNTIF('Intro &amp; Setup'!$AY$23:$AY$38, $B861)&gt;0, "BH", TEXT($B861, "ddd")))</f>
        <v/>
      </c>
      <c r="AB861" s="61" t="str">
        <f t="shared" si="122"/>
        <v/>
      </c>
      <c r="AD861" s="23" t="str">
        <f t="shared" si="123"/>
        <v/>
      </c>
      <c r="AE861" s="23" t="str">
        <f t="shared" si="124"/>
        <v/>
      </c>
      <c r="AG861" s="23" t="str">
        <f t="shared" si="125"/>
        <v/>
      </c>
    </row>
    <row r="862" spans="1:33" x14ac:dyDescent="0.25">
      <c r="A862" s="5"/>
      <c r="B862" s="115"/>
      <c r="C862" s="116"/>
      <c r="D862" s="117"/>
      <c r="E862" s="118"/>
      <c r="F862" s="118"/>
      <c r="G862" s="119"/>
      <c r="H862" s="120"/>
      <c r="I862" s="120"/>
      <c r="J862" s="121"/>
      <c r="K862" s="5"/>
      <c r="L862" s="133" t="str">
        <f t="shared" si="117"/>
        <v/>
      </c>
      <c r="M862" s="5"/>
      <c r="N862" s="23" t="str">
        <f>IF($L862="", "", COUNTIF($L$11:$L$2510, "&gt;"&amp;$L862)+1+COUNTIF($L$11:$L862, $L862)-1)</f>
        <v/>
      </c>
      <c r="O862" s="5"/>
      <c r="R862" s="23" t="str">
        <f t="shared" si="118"/>
        <v/>
      </c>
      <c r="T862" s="20" t="str">
        <f t="shared" si="119"/>
        <v/>
      </c>
      <c r="X862" s="23" t="str">
        <f t="shared" si="120"/>
        <v/>
      </c>
      <c r="Z862" s="59" t="str">
        <f t="shared" si="121"/>
        <v/>
      </c>
      <c r="AA862" s="60" t="str">
        <f>IF($B862="", "", IF(COUNTIF('Intro &amp; Setup'!$AY$23:$AY$38, $B862)&gt;0, "BH", TEXT($B862, "ddd")))</f>
        <v/>
      </c>
      <c r="AB862" s="61" t="str">
        <f t="shared" si="122"/>
        <v/>
      </c>
      <c r="AD862" s="23" t="str">
        <f t="shared" si="123"/>
        <v/>
      </c>
      <c r="AE862" s="23" t="str">
        <f t="shared" si="124"/>
        <v/>
      </c>
      <c r="AG862" s="23" t="str">
        <f t="shared" si="125"/>
        <v/>
      </c>
    </row>
    <row r="863" spans="1:33" x14ac:dyDescent="0.25">
      <c r="A863" s="5"/>
      <c r="B863" s="115"/>
      <c r="C863" s="116"/>
      <c r="D863" s="117"/>
      <c r="E863" s="118"/>
      <c r="F863" s="118"/>
      <c r="G863" s="119"/>
      <c r="H863" s="120"/>
      <c r="I863" s="120"/>
      <c r="J863" s="121"/>
      <c r="K863" s="5"/>
      <c r="L863" s="133" t="str">
        <f t="shared" si="117"/>
        <v/>
      </c>
      <c r="M863" s="5"/>
      <c r="N863" s="23" t="str">
        <f>IF($L863="", "", COUNTIF($L$11:$L$2510, "&gt;"&amp;$L863)+1+COUNTIF($L$11:$L863, $L863)-1)</f>
        <v/>
      </c>
      <c r="O863" s="5"/>
      <c r="R863" s="23" t="str">
        <f t="shared" si="118"/>
        <v/>
      </c>
      <c r="T863" s="20" t="str">
        <f t="shared" si="119"/>
        <v/>
      </c>
      <c r="X863" s="23" t="str">
        <f t="shared" si="120"/>
        <v/>
      </c>
      <c r="Z863" s="59" t="str">
        <f t="shared" si="121"/>
        <v/>
      </c>
      <c r="AA863" s="60" t="str">
        <f>IF($B863="", "", IF(COUNTIF('Intro &amp; Setup'!$AY$23:$AY$38, $B863)&gt;0, "BH", TEXT($B863, "ddd")))</f>
        <v/>
      </c>
      <c r="AB863" s="61" t="str">
        <f t="shared" si="122"/>
        <v/>
      </c>
      <c r="AD863" s="23" t="str">
        <f t="shared" si="123"/>
        <v/>
      </c>
      <c r="AE863" s="23" t="str">
        <f t="shared" si="124"/>
        <v/>
      </c>
      <c r="AG863" s="23" t="str">
        <f t="shared" si="125"/>
        <v/>
      </c>
    </row>
    <row r="864" spans="1:33" x14ac:dyDescent="0.25">
      <c r="A864" s="5"/>
      <c r="B864" s="115"/>
      <c r="C864" s="116"/>
      <c r="D864" s="117"/>
      <c r="E864" s="118"/>
      <c r="F864" s="118"/>
      <c r="G864" s="119"/>
      <c r="H864" s="120"/>
      <c r="I864" s="120"/>
      <c r="J864" s="121"/>
      <c r="K864" s="5"/>
      <c r="L864" s="133" t="str">
        <f t="shared" si="117"/>
        <v/>
      </c>
      <c r="M864" s="5"/>
      <c r="N864" s="23" t="str">
        <f>IF($L864="", "", COUNTIF($L$11:$L$2510, "&gt;"&amp;$L864)+1+COUNTIF($L$11:$L864, $L864)-1)</f>
        <v/>
      </c>
      <c r="O864" s="5"/>
      <c r="R864" s="23" t="str">
        <f t="shared" si="118"/>
        <v/>
      </c>
      <c r="T864" s="20" t="str">
        <f t="shared" si="119"/>
        <v/>
      </c>
      <c r="X864" s="23" t="str">
        <f t="shared" si="120"/>
        <v/>
      </c>
      <c r="Z864" s="59" t="str">
        <f t="shared" si="121"/>
        <v/>
      </c>
      <c r="AA864" s="60" t="str">
        <f>IF($B864="", "", IF(COUNTIF('Intro &amp; Setup'!$AY$23:$AY$38, $B864)&gt;0, "BH", TEXT($B864, "ddd")))</f>
        <v/>
      </c>
      <c r="AB864" s="61" t="str">
        <f t="shared" si="122"/>
        <v/>
      </c>
      <c r="AD864" s="23" t="str">
        <f t="shared" si="123"/>
        <v/>
      </c>
      <c r="AE864" s="23" t="str">
        <f t="shared" si="124"/>
        <v/>
      </c>
      <c r="AG864" s="23" t="str">
        <f t="shared" si="125"/>
        <v/>
      </c>
    </row>
    <row r="865" spans="1:33" x14ac:dyDescent="0.25">
      <c r="A865" s="5"/>
      <c r="B865" s="115"/>
      <c r="C865" s="116"/>
      <c r="D865" s="117"/>
      <c r="E865" s="118"/>
      <c r="F865" s="118"/>
      <c r="G865" s="119"/>
      <c r="H865" s="120"/>
      <c r="I865" s="120"/>
      <c r="J865" s="121"/>
      <c r="K865" s="5"/>
      <c r="L865" s="133" t="str">
        <f t="shared" si="117"/>
        <v/>
      </c>
      <c r="M865" s="5"/>
      <c r="N865" s="23" t="str">
        <f>IF($L865="", "", COUNTIF($L$11:$L$2510, "&gt;"&amp;$L865)+1+COUNTIF($L$11:$L865, $L865)-1)</f>
        <v/>
      </c>
      <c r="O865" s="5"/>
      <c r="R865" s="23" t="str">
        <f t="shared" si="118"/>
        <v/>
      </c>
      <c r="T865" s="20" t="str">
        <f t="shared" si="119"/>
        <v/>
      </c>
      <c r="X865" s="23" t="str">
        <f t="shared" si="120"/>
        <v/>
      </c>
      <c r="Z865" s="59" t="str">
        <f t="shared" si="121"/>
        <v/>
      </c>
      <c r="AA865" s="60" t="str">
        <f>IF($B865="", "", IF(COUNTIF('Intro &amp; Setup'!$AY$23:$AY$38, $B865)&gt;0, "BH", TEXT($B865, "ddd")))</f>
        <v/>
      </c>
      <c r="AB865" s="61" t="str">
        <f t="shared" si="122"/>
        <v/>
      </c>
      <c r="AD865" s="23" t="str">
        <f t="shared" si="123"/>
        <v/>
      </c>
      <c r="AE865" s="23" t="str">
        <f t="shared" si="124"/>
        <v/>
      </c>
      <c r="AG865" s="23" t="str">
        <f t="shared" si="125"/>
        <v/>
      </c>
    </row>
    <row r="866" spans="1:33" x14ac:dyDescent="0.25">
      <c r="A866" s="5"/>
      <c r="B866" s="115"/>
      <c r="C866" s="116"/>
      <c r="D866" s="117"/>
      <c r="E866" s="118"/>
      <c r="F866" s="118"/>
      <c r="G866" s="119"/>
      <c r="H866" s="120"/>
      <c r="I866" s="120"/>
      <c r="J866" s="121"/>
      <c r="K866" s="5"/>
      <c r="L866" s="133" t="str">
        <f t="shared" si="117"/>
        <v/>
      </c>
      <c r="M866" s="5"/>
      <c r="N866" s="23" t="str">
        <f>IF($L866="", "", COUNTIF($L$11:$L$2510, "&gt;"&amp;$L866)+1+COUNTIF($L$11:$L866, $L866)-1)</f>
        <v/>
      </c>
      <c r="O866" s="5"/>
      <c r="R866" s="23" t="str">
        <f t="shared" si="118"/>
        <v/>
      </c>
      <c r="T866" s="20" t="str">
        <f t="shared" si="119"/>
        <v/>
      </c>
      <c r="X866" s="23" t="str">
        <f t="shared" si="120"/>
        <v/>
      </c>
      <c r="Z866" s="59" t="str">
        <f t="shared" si="121"/>
        <v/>
      </c>
      <c r="AA866" s="60" t="str">
        <f>IF($B866="", "", IF(COUNTIF('Intro &amp; Setup'!$AY$23:$AY$38, $B866)&gt;0, "BH", TEXT($B866, "ddd")))</f>
        <v/>
      </c>
      <c r="AB866" s="61" t="str">
        <f t="shared" si="122"/>
        <v/>
      </c>
      <c r="AD866" s="23" t="str">
        <f t="shared" si="123"/>
        <v/>
      </c>
      <c r="AE866" s="23" t="str">
        <f t="shared" si="124"/>
        <v/>
      </c>
      <c r="AG866" s="23" t="str">
        <f t="shared" si="125"/>
        <v/>
      </c>
    </row>
    <row r="867" spans="1:33" x14ac:dyDescent="0.25">
      <c r="A867" s="5"/>
      <c r="B867" s="115"/>
      <c r="C867" s="116"/>
      <c r="D867" s="117"/>
      <c r="E867" s="118"/>
      <c r="F867" s="118"/>
      <c r="G867" s="119"/>
      <c r="H867" s="120"/>
      <c r="I867" s="120"/>
      <c r="J867" s="121"/>
      <c r="K867" s="5"/>
      <c r="L867" s="133" t="str">
        <f t="shared" si="117"/>
        <v/>
      </c>
      <c r="M867" s="5"/>
      <c r="N867" s="23" t="str">
        <f>IF($L867="", "", COUNTIF($L$11:$L$2510, "&gt;"&amp;$L867)+1+COUNTIF($L$11:$L867, $L867)-1)</f>
        <v/>
      </c>
      <c r="O867" s="5"/>
      <c r="R867" s="23" t="str">
        <f t="shared" si="118"/>
        <v/>
      </c>
      <c r="T867" s="20" t="str">
        <f t="shared" si="119"/>
        <v/>
      </c>
      <c r="X867" s="23" t="str">
        <f t="shared" si="120"/>
        <v/>
      </c>
      <c r="Z867" s="59" t="str">
        <f t="shared" si="121"/>
        <v/>
      </c>
      <c r="AA867" s="60" t="str">
        <f>IF($B867="", "", IF(COUNTIF('Intro &amp; Setup'!$AY$23:$AY$38, $B867)&gt;0, "BH", TEXT($B867, "ddd")))</f>
        <v/>
      </c>
      <c r="AB867" s="61" t="str">
        <f t="shared" si="122"/>
        <v/>
      </c>
      <c r="AD867" s="23" t="str">
        <f t="shared" si="123"/>
        <v/>
      </c>
      <c r="AE867" s="23" t="str">
        <f t="shared" si="124"/>
        <v/>
      </c>
      <c r="AG867" s="23" t="str">
        <f t="shared" si="125"/>
        <v/>
      </c>
    </row>
    <row r="868" spans="1:33" x14ac:dyDescent="0.25">
      <c r="A868" s="5"/>
      <c r="B868" s="115"/>
      <c r="C868" s="116"/>
      <c r="D868" s="117"/>
      <c r="E868" s="118"/>
      <c r="F868" s="118"/>
      <c r="G868" s="119"/>
      <c r="H868" s="120"/>
      <c r="I868" s="120"/>
      <c r="J868" s="121"/>
      <c r="K868" s="5"/>
      <c r="L868" s="133" t="str">
        <f t="shared" si="117"/>
        <v/>
      </c>
      <c r="M868" s="5"/>
      <c r="N868" s="23" t="str">
        <f>IF($L868="", "", COUNTIF($L$11:$L$2510, "&gt;"&amp;$L868)+1+COUNTIF($L$11:$L868, $L868)-1)</f>
        <v/>
      </c>
      <c r="O868" s="5"/>
      <c r="R868" s="23" t="str">
        <f t="shared" si="118"/>
        <v/>
      </c>
      <c r="T868" s="20" t="str">
        <f t="shared" si="119"/>
        <v/>
      </c>
      <c r="X868" s="23" t="str">
        <f t="shared" si="120"/>
        <v/>
      </c>
      <c r="Z868" s="59" t="str">
        <f t="shared" si="121"/>
        <v/>
      </c>
      <c r="AA868" s="60" t="str">
        <f>IF($B868="", "", IF(COUNTIF('Intro &amp; Setup'!$AY$23:$AY$38, $B868)&gt;0, "BH", TEXT($B868, "ddd")))</f>
        <v/>
      </c>
      <c r="AB868" s="61" t="str">
        <f t="shared" si="122"/>
        <v/>
      </c>
      <c r="AD868" s="23" t="str">
        <f t="shared" si="123"/>
        <v/>
      </c>
      <c r="AE868" s="23" t="str">
        <f t="shared" si="124"/>
        <v/>
      </c>
      <c r="AG868" s="23" t="str">
        <f t="shared" si="125"/>
        <v/>
      </c>
    </row>
    <row r="869" spans="1:33" x14ac:dyDescent="0.25">
      <c r="A869" s="5"/>
      <c r="B869" s="115"/>
      <c r="C869" s="116"/>
      <c r="D869" s="117"/>
      <c r="E869" s="118"/>
      <c r="F869" s="118"/>
      <c r="G869" s="119"/>
      <c r="H869" s="120"/>
      <c r="I869" s="120"/>
      <c r="J869" s="121"/>
      <c r="K869" s="5"/>
      <c r="L869" s="133" t="str">
        <f t="shared" si="117"/>
        <v/>
      </c>
      <c r="M869" s="5"/>
      <c r="N869" s="23" t="str">
        <f>IF($L869="", "", COUNTIF($L$11:$L$2510, "&gt;"&amp;$L869)+1+COUNTIF($L$11:$L869, $L869)-1)</f>
        <v/>
      </c>
      <c r="O869" s="5"/>
      <c r="R869" s="23" t="str">
        <f t="shared" si="118"/>
        <v/>
      </c>
      <c r="T869" s="20" t="str">
        <f t="shared" si="119"/>
        <v/>
      </c>
      <c r="X869" s="23" t="str">
        <f t="shared" si="120"/>
        <v/>
      </c>
      <c r="Z869" s="59" t="str">
        <f t="shared" si="121"/>
        <v/>
      </c>
      <c r="AA869" s="60" t="str">
        <f>IF($B869="", "", IF(COUNTIF('Intro &amp; Setup'!$AY$23:$AY$38, $B869)&gt;0, "BH", TEXT($B869, "ddd")))</f>
        <v/>
      </c>
      <c r="AB869" s="61" t="str">
        <f t="shared" si="122"/>
        <v/>
      </c>
      <c r="AD869" s="23" t="str">
        <f t="shared" si="123"/>
        <v/>
      </c>
      <c r="AE869" s="23" t="str">
        <f t="shared" si="124"/>
        <v/>
      </c>
      <c r="AG869" s="23" t="str">
        <f t="shared" si="125"/>
        <v/>
      </c>
    </row>
    <row r="870" spans="1:33" x14ac:dyDescent="0.25">
      <c r="A870" s="5"/>
      <c r="B870" s="115"/>
      <c r="C870" s="116"/>
      <c r="D870" s="117"/>
      <c r="E870" s="118"/>
      <c r="F870" s="118"/>
      <c r="G870" s="119"/>
      <c r="H870" s="120"/>
      <c r="I870" s="120"/>
      <c r="J870" s="121"/>
      <c r="K870" s="5"/>
      <c r="L870" s="133" t="str">
        <f t="shared" si="117"/>
        <v/>
      </c>
      <c r="M870" s="5"/>
      <c r="N870" s="23" t="str">
        <f>IF($L870="", "", COUNTIF($L$11:$L$2510, "&gt;"&amp;$L870)+1+COUNTIF($L$11:$L870, $L870)-1)</f>
        <v/>
      </c>
      <c r="O870" s="5"/>
      <c r="R870" s="23" t="str">
        <f t="shared" si="118"/>
        <v/>
      </c>
      <c r="T870" s="20" t="str">
        <f t="shared" si="119"/>
        <v/>
      </c>
      <c r="X870" s="23" t="str">
        <f t="shared" si="120"/>
        <v/>
      </c>
      <c r="Z870" s="59" t="str">
        <f t="shared" si="121"/>
        <v/>
      </c>
      <c r="AA870" s="60" t="str">
        <f>IF($B870="", "", IF(COUNTIF('Intro &amp; Setup'!$AY$23:$AY$38, $B870)&gt;0, "BH", TEXT($B870, "ddd")))</f>
        <v/>
      </c>
      <c r="AB870" s="61" t="str">
        <f t="shared" si="122"/>
        <v/>
      </c>
      <c r="AD870" s="23" t="str">
        <f t="shared" si="123"/>
        <v/>
      </c>
      <c r="AE870" s="23" t="str">
        <f t="shared" si="124"/>
        <v/>
      </c>
      <c r="AG870" s="23" t="str">
        <f t="shared" si="125"/>
        <v/>
      </c>
    </row>
    <row r="871" spans="1:33" x14ac:dyDescent="0.25">
      <c r="A871" s="5"/>
      <c r="B871" s="115"/>
      <c r="C871" s="116"/>
      <c r="D871" s="117"/>
      <c r="E871" s="118"/>
      <c r="F871" s="118"/>
      <c r="G871" s="119"/>
      <c r="H871" s="120"/>
      <c r="I871" s="120"/>
      <c r="J871" s="121"/>
      <c r="K871" s="5"/>
      <c r="L871" s="133" t="str">
        <f t="shared" si="117"/>
        <v/>
      </c>
      <c r="M871" s="5"/>
      <c r="N871" s="23" t="str">
        <f>IF($L871="", "", COUNTIF($L$11:$L$2510, "&gt;"&amp;$L871)+1+COUNTIF($L$11:$L871, $L871)-1)</f>
        <v/>
      </c>
      <c r="O871" s="5"/>
      <c r="R871" s="23" t="str">
        <f t="shared" si="118"/>
        <v/>
      </c>
      <c r="T871" s="20" t="str">
        <f t="shared" si="119"/>
        <v/>
      </c>
      <c r="X871" s="23" t="str">
        <f t="shared" si="120"/>
        <v/>
      </c>
      <c r="Z871" s="59" t="str">
        <f t="shared" si="121"/>
        <v/>
      </c>
      <c r="AA871" s="60" t="str">
        <f>IF($B871="", "", IF(COUNTIF('Intro &amp; Setup'!$AY$23:$AY$38, $B871)&gt;0, "BH", TEXT($B871, "ddd")))</f>
        <v/>
      </c>
      <c r="AB871" s="61" t="str">
        <f t="shared" si="122"/>
        <v/>
      </c>
      <c r="AD871" s="23" t="str">
        <f t="shared" si="123"/>
        <v/>
      </c>
      <c r="AE871" s="23" t="str">
        <f t="shared" si="124"/>
        <v/>
      </c>
      <c r="AG871" s="23" t="str">
        <f t="shared" si="125"/>
        <v/>
      </c>
    </row>
    <row r="872" spans="1:33" x14ac:dyDescent="0.25">
      <c r="A872" s="5"/>
      <c r="B872" s="115"/>
      <c r="C872" s="116"/>
      <c r="D872" s="117"/>
      <c r="E872" s="118"/>
      <c r="F872" s="118"/>
      <c r="G872" s="119"/>
      <c r="H872" s="120"/>
      <c r="I872" s="120"/>
      <c r="J872" s="121"/>
      <c r="K872" s="5"/>
      <c r="L872" s="133" t="str">
        <f t="shared" si="117"/>
        <v/>
      </c>
      <c r="M872" s="5"/>
      <c r="N872" s="23" t="str">
        <f>IF($L872="", "", COUNTIF($L$11:$L$2510, "&gt;"&amp;$L872)+1+COUNTIF($L$11:$L872, $L872)-1)</f>
        <v/>
      </c>
      <c r="O872" s="5"/>
      <c r="R872" s="23" t="str">
        <f t="shared" si="118"/>
        <v/>
      </c>
      <c r="T872" s="20" t="str">
        <f t="shared" si="119"/>
        <v/>
      </c>
      <c r="X872" s="23" t="str">
        <f t="shared" si="120"/>
        <v/>
      </c>
      <c r="Z872" s="59" t="str">
        <f t="shared" si="121"/>
        <v/>
      </c>
      <c r="AA872" s="60" t="str">
        <f>IF($B872="", "", IF(COUNTIF('Intro &amp; Setup'!$AY$23:$AY$38, $B872)&gt;0, "BH", TEXT($B872, "ddd")))</f>
        <v/>
      </c>
      <c r="AB872" s="61" t="str">
        <f t="shared" si="122"/>
        <v/>
      </c>
      <c r="AD872" s="23" t="str">
        <f t="shared" si="123"/>
        <v/>
      </c>
      <c r="AE872" s="23" t="str">
        <f t="shared" si="124"/>
        <v/>
      </c>
      <c r="AG872" s="23" t="str">
        <f t="shared" si="125"/>
        <v/>
      </c>
    </row>
    <row r="873" spans="1:33" x14ac:dyDescent="0.25">
      <c r="A873" s="5"/>
      <c r="B873" s="115"/>
      <c r="C873" s="116"/>
      <c r="D873" s="117"/>
      <c r="E873" s="118"/>
      <c r="F873" s="118"/>
      <c r="G873" s="119"/>
      <c r="H873" s="120"/>
      <c r="I873" s="120"/>
      <c r="J873" s="121"/>
      <c r="K873" s="5"/>
      <c r="L873" s="133" t="str">
        <f t="shared" si="117"/>
        <v/>
      </c>
      <c r="M873" s="5"/>
      <c r="N873" s="23" t="str">
        <f>IF($L873="", "", COUNTIF($L$11:$L$2510, "&gt;"&amp;$L873)+1+COUNTIF($L$11:$L873, $L873)-1)</f>
        <v/>
      </c>
      <c r="O873" s="5"/>
      <c r="R873" s="23" t="str">
        <f t="shared" si="118"/>
        <v/>
      </c>
      <c r="T873" s="20" t="str">
        <f t="shared" si="119"/>
        <v/>
      </c>
      <c r="X873" s="23" t="str">
        <f t="shared" si="120"/>
        <v/>
      </c>
      <c r="Z873" s="59" t="str">
        <f t="shared" si="121"/>
        <v/>
      </c>
      <c r="AA873" s="60" t="str">
        <f>IF($B873="", "", IF(COUNTIF('Intro &amp; Setup'!$AY$23:$AY$38, $B873)&gt;0, "BH", TEXT($B873, "ddd")))</f>
        <v/>
      </c>
      <c r="AB873" s="61" t="str">
        <f t="shared" si="122"/>
        <v/>
      </c>
      <c r="AD873" s="23" t="str">
        <f t="shared" si="123"/>
        <v/>
      </c>
      <c r="AE873" s="23" t="str">
        <f t="shared" si="124"/>
        <v/>
      </c>
      <c r="AG873" s="23" t="str">
        <f t="shared" si="125"/>
        <v/>
      </c>
    </row>
    <row r="874" spans="1:33" x14ac:dyDescent="0.25">
      <c r="A874" s="5"/>
      <c r="B874" s="115"/>
      <c r="C874" s="116"/>
      <c r="D874" s="117"/>
      <c r="E874" s="118"/>
      <c r="F874" s="118"/>
      <c r="G874" s="119"/>
      <c r="H874" s="120"/>
      <c r="I874" s="120"/>
      <c r="J874" s="121"/>
      <c r="K874" s="5"/>
      <c r="L874" s="133" t="str">
        <f t="shared" si="117"/>
        <v/>
      </c>
      <c r="M874" s="5"/>
      <c r="N874" s="23" t="str">
        <f>IF($L874="", "", COUNTIF($L$11:$L$2510, "&gt;"&amp;$L874)+1+COUNTIF($L$11:$L874, $L874)-1)</f>
        <v/>
      </c>
      <c r="O874" s="5"/>
      <c r="R874" s="23" t="str">
        <f t="shared" si="118"/>
        <v/>
      </c>
      <c r="T874" s="20" t="str">
        <f t="shared" si="119"/>
        <v/>
      </c>
      <c r="X874" s="23" t="str">
        <f t="shared" si="120"/>
        <v/>
      </c>
      <c r="Z874" s="59" t="str">
        <f t="shared" si="121"/>
        <v/>
      </c>
      <c r="AA874" s="60" t="str">
        <f>IF($B874="", "", IF(COUNTIF('Intro &amp; Setup'!$AY$23:$AY$38, $B874)&gt;0, "BH", TEXT($B874, "ddd")))</f>
        <v/>
      </c>
      <c r="AB874" s="61" t="str">
        <f t="shared" si="122"/>
        <v/>
      </c>
      <c r="AD874" s="23" t="str">
        <f t="shared" si="123"/>
        <v/>
      </c>
      <c r="AE874" s="23" t="str">
        <f t="shared" si="124"/>
        <v/>
      </c>
      <c r="AG874" s="23" t="str">
        <f t="shared" si="125"/>
        <v/>
      </c>
    </row>
    <row r="875" spans="1:33" x14ac:dyDescent="0.25">
      <c r="A875" s="5"/>
      <c r="B875" s="115"/>
      <c r="C875" s="116"/>
      <c r="D875" s="117"/>
      <c r="E875" s="118"/>
      <c r="F875" s="118"/>
      <c r="G875" s="119"/>
      <c r="H875" s="120"/>
      <c r="I875" s="120"/>
      <c r="J875" s="121"/>
      <c r="K875" s="5"/>
      <c r="L875" s="133" t="str">
        <f t="shared" si="117"/>
        <v/>
      </c>
      <c r="M875" s="5"/>
      <c r="N875" s="23" t="str">
        <f>IF($L875="", "", COUNTIF($L$11:$L$2510, "&gt;"&amp;$L875)+1+COUNTIF($L$11:$L875, $L875)-1)</f>
        <v/>
      </c>
      <c r="O875" s="5"/>
      <c r="R875" s="23" t="str">
        <f t="shared" si="118"/>
        <v/>
      </c>
      <c r="T875" s="20" t="str">
        <f t="shared" si="119"/>
        <v/>
      </c>
      <c r="X875" s="23" t="str">
        <f t="shared" si="120"/>
        <v/>
      </c>
      <c r="Z875" s="59" t="str">
        <f t="shared" si="121"/>
        <v/>
      </c>
      <c r="AA875" s="60" t="str">
        <f>IF($B875="", "", IF(COUNTIF('Intro &amp; Setup'!$AY$23:$AY$38, $B875)&gt;0, "BH", TEXT($B875, "ddd")))</f>
        <v/>
      </c>
      <c r="AB875" s="61" t="str">
        <f t="shared" si="122"/>
        <v/>
      </c>
      <c r="AD875" s="23" t="str">
        <f t="shared" si="123"/>
        <v/>
      </c>
      <c r="AE875" s="23" t="str">
        <f t="shared" si="124"/>
        <v/>
      </c>
      <c r="AG875" s="23" t="str">
        <f t="shared" si="125"/>
        <v/>
      </c>
    </row>
    <row r="876" spans="1:33" x14ac:dyDescent="0.25">
      <c r="A876" s="5"/>
      <c r="B876" s="115"/>
      <c r="C876" s="116"/>
      <c r="D876" s="117"/>
      <c r="E876" s="118"/>
      <c r="F876" s="118"/>
      <c r="G876" s="119"/>
      <c r="H876" s="120"/>
      <c r="I876" s="120"/>
      <c r="J876" s="121"/>
      <c r="K876" s="5"/>
      <c r="L876" s="133" t="str">
        <f t="shared" si="117"/>
        <v/>
      </c>
      <c r="M876" s="5"/>
      <c r="N876" s="23" t="str">
        <f>IF($L876="", "", COUNTIF($L$11:$L$2510, "&gt;"&amp;$L876)+1+COUNTIF($L$11:$L876, $L876)-1)</f>
        <v/>
      </c>
      <c r="O876" s="5"/>
      <c r="R876" s="23" t="str">
        <f t="shared" si="118"/>
        <v/>
      </c>
      <c r="T876" s="20" t="str">
        <f t="shared" si="119"/>
        <v/>
      </c>
      <c r="X876" s="23" t="str">
        <f t="shared" si="120"/>
        <v/>
      </c>
      <c r="Z876" s="59" t="str">
        <f t="shared" si="121"/>
        <v/>
      </c>
      <c r="AA876" s="60" t="str">
        <f>IF($B876="", "", IF(COUNTIF('Intro &amp; Setup'!$AY$23:$AY$38, $B876)&gt;0, "BH", TEXT($B876, "ddd")))</f>
        <v/>
      </c>
      <c r="AB876" s="61" t="str">
        <f t="shared" si="122"/>
        <v/>
      </c>
      <c r="AD876" s="23" t="str">
        <f t="shared" si="123"/>
        <v/>
      </c>
      <c r="AE876" s="23" t="str">
        <f t="shared" si="124"/>
        <v/>
      </c>
      <c r="AG876" s="23" t="str">
        <f t="shared" si="125"/>
        <v/>
      </c>
    </row>
    <row r="877" spans="1:33" x14ac:dyDescent="0.25">
      <c r="A877" s="5"/>
      <c r="B877" s="115"/>
      <c r="C877" s="116"/>
      <c r="D877" s="117"/>
      <c r="E877" s="118"/>
      <c r="F877" s="118"/>
      <c r="G877" s="119"/>
      <c r="H877" s="120"/>
      <c r="I877" s="120"/>
      <c r="J877" s="121"/>
      <c r="K877" s="5"/>
      <c r="L877" s="133" t="str">
        <f t="shared" si="117"/>
        <v/>
      </c>
      <c r="M877" s="5"/>
      <c r="N877" s="23" t="str">
        <f>IF($L877="", "", COUNTIF($L$11:$L$2510, "&gt;"&amp;$L877)+1+COUNTIF($L$11:$L877, $L877)-1)</f>
        <v/>
      </c>
      <c r="O877" s="5"/>
      <c r="R877" s="23" t="str">
        <f t="shared" si="118"/>
        <v/>
      </c>
      <c r="T877" s="20" t="str">
        <f t="shared" si="119"/>
        <v/>
      </c>
      <c r="X877" s="23" t="str">
        <f t="shared" si="120"/>
        <v/>
      </c>
      <c r="Z877" s="59" t="str">
        <f t="shared" si="121"/>
        <v/>
      </c>
      <c r="AA877" s="60" t="str">
        <f>IF($B877="", "", IF(COUNTIF('Intro &amp; Setup'!$AY$23:$AY$38, $B877)&gt;0, "BH", TEXT($B877, "ddd")))</f>
        <v/>
      </c>
      <c r="AB877" s="61" t="str">
        <f t="shared" si="122"/>
        <v/>
      </c>
      <c r="AD877" s="23" t="str">
        <f t="shared" si="123"/>
        <v/>
      </c>
      <c r="AE877" s="23" t="str">
        <f t="shared" si="124"/>
        <v/>
      </c>
      <c r="AG877" s="23" t="str">
        <f t="shared" si="125"/>
        <v/>
      </c>
    </row>
    <row r="878" spans="1:33" x14ac:dyDescent="0.25">
      <c r="A878" s="5"/>
      <c r="B878" s="115"/>
      <c r="C878" s="116"/>
      <c r="D878" s="117"/>
      <c r="E878" s="118"/>
      <c r="F878" s="118"/>
      <c r="G878" s="119"/>
      <c r="H878" s="120"/>
      <c r="I878" s="120"/>
      <c r="J878" s="121"/>
      <c r="K878" s="5"/>
      <c r="L878" s="133" t="str">
        <f t="shared" si="117"/>
        <v/>
      </c>
      <c r="M878" s="5"/>
      <c r="N878" s="23" t="str">
        <f>IF($L878="", "", COUNTIF($L$11:$L$2510, "&gt;"&amp;$L878)+1+COUNTIF($L$11:$L878, $L878)-1)</f>
        <v/>
      </c>
      <c r="O878" s="5"/>
      <c r="R878" s="23" t="str">
        <f t="shared" si="118"/>
        <v/>
      </c>
      <c r="T878" s="20" t="str">
        <f t="shared" si="119"/>
        <v/>
      </c>
      <c r="X878" s="23" t="str">
        <f t="shared" si="120"/>
        <v/>
      </c>
      <c r="Z878" s="59" t="str">
        <f t="shared" si="121"/>
        <v/>
      </c>
      <c r="AA878" s="60" t="str">
        <f>IF($B878="", "", IF(COUNTIF('Intro &amp; Setup'!$AY$23:$AY$38, $B878)&gt;0, "BH", TEXT($B878, "ddd")))</f>
        <v/>
      </c>
      <c r="AB878" s="61" t="str">
        <f t="shared" si="122"/>
        <v/>
      </c>
      <c r="AD878" s="23" t="str">
        <f t="shared" si="123"/>
        <v/>
      </c>
      <c r="AE878" s="23" t="str">
        <f t="shared" si="124"/>
        <v/>
      </c>
      <c r="AG878" s="23" t="str">
        <f t="shared" si="125"/>
        <v/>
      </c>
    </row>
    <row r="879" spans="1:33" x14ac:dyDescent="0.25">
      <c r="A879" s="5"/>
      <c r="B879" s="115"/>
      <c r="C879" s="116"/>
      <c r="D879" s="117"/>
      <c r="E879" s="118"/>
      <c r="F879" s="118"/>
      <c r="G879" s="119"/>
      <c r="H879" s="120"/>
      <c r="I879" s="120"/>
      <c r="J879" s="121"/>
      <c r="K879" s="5"/>
      <c r="L879" s="133" t="str">
        <f t="shared" si="117"/>
        <v/>
      </c>
      <c r="M879" s="5"/>
      <c r="N879" s="23" t="str">
        <f>IF($L879="", "", COUNTIF($L$11:$L$2510, "&gt;"&amp;$L879)+1+COUNTIF($L$11:$L879, $L879)-1)</f>
        <v/>
      </c>
      <c r="O879" s="5"/>
      <c r="R879" s="23" t="str">
        <f t="shared" si="118"/>
        <v/>
      </c>
      <c r="T879" s="20" t="str">
        <f t="shared" si="119"/>
        <v/>
      </c>
      <c r="X879" s="23" t="str">
        <f t="shared" si="120"/>
        <v/>
      </c>
      <c r="Z879" s="59" t="str">
        <f t="shared" si="121"/>
        <v/>
      </c>
      <c r="AA879" s="60" t="str">
        <f>IF($B879="", "", IF(COUNTIF('Intro &amp; Setup'!$AY$23:$AY$38, $B879)&gt;0, "BH", TEXT($B879, "ddd")))</f>
        <v/>
      </c>
      <c r="AB879" s="61" t="str">
        <f t="shared" si="122"/>
        <v/>
      </c>
      <c r="AD879" s="23" t="str">
        <f t="shared" si="123"/>
        <v/>
      </c>
      <c r="AE879" s="23" t="str">
        <f t="shared" si="124"/>
        <v/>
      </c>
      <c r="AG879" s="23" t="str">
        <f t="shared" si="125"/>
        <v/>
      </c>
    </row>
    <row r="880" spans="1:33" x14ac:dyDescent="0.25">
      <c r="A880" s="5"/>
      <c r="B880" s="115"/>
      <c r="C880" s="116"/>
      <c r="D880" s="117"/>
      <c r="E880" s="118"/>
      <c r="F880" s="118"/>
      <c r="G880" s="119"/>
      <c r="H880" s="120"/>
      <c r="I880" s="120"/>
      <c r="J880" s="121"/>
      <c r="K880" s="5"/>
      <c r="L880" s="133" t="str">
        <f t="shared" si="117"/>
        <v/>
      </c>
      <c r="M880" s="5"/>
      <c r="N880" s="23" t="str">
        <f>IF($L880="", "", COUNTIF($L$11:$L$2510, "&gt;"&amp;$L880)+1+COUNTIF($L$11:$L880, $L880)-1)</f>
        <v/>
      </c>
      <c r="O880" s="5"/>
      <c r="R880" s="23" t="str">
        <f t="shared" si="118"/>
        <v/>
      </c>
      <c r="T880" s="20" t="str">
        <f t="shared" si="119"/>
        <v/>
      </c>
      <c r="X880" s="23" t="str">
        <f t="shared" si="120"/>
        <v/>
      </c>
      <c r="Z880" s="59" t="str">
        <f t="shared" si="121"/>
        <v/>
      </c>
      <c r="AA880" s="60" t="str">
        <f>IF($B880="", "", IF(COUNTIF('Intro &amp; Setup'!$AY$23:$AY$38, $B880)&gt;0, "BH", TEXT($B880, "ddd")))</f>
        <v/>
      </c>
      <c r="AB880" s="61" t="str">
        <f t="shared" si="122"/>
        <v/>
      </c>
      <c r="AD880" s="23" t="str">
        <f t="shared" si="123"/>
        <v/>
      </c>
      <c r="AE880" s="23" t="str">
        <f t="shared" si="124"/>
        <v/>
      </c>
      <c r="AG880" s="23" t="str">
        <f t="shared" si="125"/>
        <v/>
      </c>
    </row>
    <row r="881" spans="1:33" x14ac:dyDescent="0.25">
      <c r="A881" s="5"/>
      <c r="B881" s="115"/>
      <c r="C881" s="116"/>
      <c r="D881" s="117"/>
      <c r="E881" s="118"/>
      <c r="F881" s="118"/>
      <c r="G881" s="119"/>
      <c r="H881" s="120"/>
      <c r="I881" s="120"/>
      <c r="J881" s="121"/>
      <c r="K881" s="5"/>
      <c r="L881" s="133" t="str">
        <f t="shared" si="117"/>
        <v/>
      </c>
      <c r="M881" s="5"/>
      <c r="N881" s="23" t="str">
        <f>IF($L881="", "", COUNTIF($L$11:$L$2510, "&gt;"&amp;$L881)+1+COUNTIF($L$11:$L881, $L881)-1)</f>
        <v/>
      </c>
      <c r="O881" s="5"/>
      <c r="R881" s="23" t="str">
        <f t="shared" si="118"/>
        <v/>
      </c>
      <c r="T881" s="20" t="str">
        <f t="shared" si="119"/>
        <v/>
      </c>
      <c r="X881" s="23" t="str">
        <f t="shared" si="120"/>
        <v/>
      </c>
      <c r="Z881" s="59" t="str">
        <f t="shared" si="121"/>
        <v/>
      </c>
      <c r="AA881" s="60" t="str">
        <f>IF($B881="", "", IF(COUNTIF('Intro &amp; Setup'!$AY$23:$AY$38, $B881)&gt;0, "BH", TEXT($B881, "ddd")))</f>
        <v/>
      </c>
      <c r="AB881" s="61" t="str">
        <f t="shared" si="122"/>
        <v/>
      </c>
      <c r="AD881" s="23" t="str">
        <f t="shared" si="123"/>
        <v/>
      </c>
      <c r="AE881" s="23" t="str">
        <f t="shared" si="124"/>
        <v/>
      </c>
      <c r="AG881" s="23" t="str">
        <f t="shared" si="125"/>
        <v/>
      </c>
    </row>
    <row r="882" spans="1:33" x14ac:dyDescent="0.25">
      <c r="A882" s="5"/>
      <c r="B882" s="115"/>
      <c r="C882" s="116"/>
      <c r="D882" s="117"/>
      <c r="E882" s="118"/>
      <c r="F882" s="118"/>
      <c r="G882" s="119"/>
      <c r="H882" s="120"/>
      <c r="I882" s="120"/>
      <c r="J882" s="121"/>
      <c r="K882" s="5"/>
      <c r="L882" s="133" t="str">
        <f t="shared" si="117"/>
        <v/>
      </c>
      <c r="M882" s="5"/>
      <c r="N882" s="23" t="str">
        <f>IF($L882="", "", COUNTIF($L$11:$L$2510, "&gt;"&amp;$L882)+1+COUNTIF($L$11:$L882, $L882)-1)</f>
        <v/>
      </c>
      <c r="O882" s="5"/>
      <c r="R882" s="23" t="str">
        <f t="shared" si="118"/>
        <v/>
      </c>
      <c r="T882" s="20" t="str">
        <f t="shared" si="119"/>
        <v/>
      </c>
      <c r="X882" s="23" t="str">
        <f t="shared" si="120"/>
        <v/>
      </c>
      <c r="Z882" s="59" t="str">
        <f t="shared" si="121"/>
        <v/>
      </c>
      <c r="AA882" s="60" t="str">
        <f>IF($B882="", "", IF(COUNTIF('Intro &amp; Setup'!$AY$23:$AY$38, $B882)&gt;0, "BH", TEXT($B882, "ddd")))</f>
        <v/>
      </c>
      <c r="AB882" s="61" t="str">
        <f t="shared" si="122"/>
        <v/>
      </c>
      <c r="AD882" s="23" t="str">
        <f t="shared" si="123"/>
        <v/>
      </c>
      <c r="AE882" s="23" t="str">
        <f t="shared" si="124"/>
        <v/>
      </c>
      <c r="AG882" s="23" t="str">
        <f t="shared" si="125"/>
        <v/>
      </c>
    </row>
    <row r="883" spans="1:33" x14ac:dyDescent="0.25">
      <c r="A883" s="5"/>
      <c r="B883" s="115"/>
      <c r="C883" s="116"/>
      <c r="D883" s="117"/>
      <c r="E883" s="118"/>
      <c r="F883" s="118"/>
      <c r="G883" s="119"/>
      <c r="H883" s="120"/>
      <c r="I883" s="120"/>
      <c r="J883" s="121"/>
      <c r="K883" s="5"/>
      <c r="L883" s="133" t="str">
        <f t="shared" si="117"/>
        <v/>
      </c>
      <c r="M883" s="5"/>
      <c r="N883" s="23" t="str">
        <f>IF($L883="", "", COUNTIF($L$11:$L$2510, "&gt;"&amp;$L883)+1+COUNTIF($L$11:$L883, $L883)-1)</f>
        <v/>
      </c>
      <c r="O883" s="5"/>
      <c r="R883" s="23" t="str">
        <f t="shared" si="118"/>
        <v/>
      </c>
      <c r="T883" s="20" t="str">
        <f t="shared" si="119"/>
        <v/>
      </c>
      <c r="X883" s="23" t="str">
        <f t="shared" si="120"/>
        <v/>
      </c>
      <c r="Z883" s="59" t="str">
        <f t="shared" si="121"/>
        <v/>
      </c>
      <c r="AA883" s="60" t="str">
        <f>IF($B883="", "", IF(COUNTIF('Intro &amp; Setup'!$AY$23:$AY$38, $B883)&gt;0, "BH", TEXT($B883, "ddd")))</f>
        <v/>
      </c>
      <c r="AB883" s="61" t="str">
        <f t="shared" si="122"/>
        <v/>
      </c>
      <c r="AD883" s="23" t="str">
        <f t="shared" si="123"/>
        <v/>
      </c>
      <c r="AE883" s="23" t="str">
        <f t="shared" si="124"/>
        <v/>
      </c>
      <c r="AG883" s="23" t="str">
        <f t="shared" si="125"/>
        <v/>
      </c>
    </row>
    <row r="884" spans="1:33" x14ac:dyDescent="0.25">
      <c r="A884" s="5"/>
      <c r="B884" s="115"/>
      <c r="C884" s="116"/>
      <c r="D884" s="117"/>
      <c r="E884" s="118"/>
      <c r="F884" s="118"/>
      <c r="G884" s="119"/>
      <c r="H884" s="120"/>
      <c r="I884" s="120"/>
      <c r="J884" s="121"/>
      <c r="K884" s="5"/>
      <c r="L884" s="133" t="str">
        <f t="shared" si="117"/>
        <v/>
      </c>
      <c r="M884" s="5"/>
      <c r="N884" s="23" t="str">
        <f>IF($L884="", "", COUNTIF($L$11:$L$2510, "&gt;"&amp;$L884)+1+COUNTIF($L$11:$L884, $L884)-1)</f>
        <v/>
      </c>
      <c r="O884" s="5"/>
      <c r="R884" s="23" t="str">
        <f t="shared" si="118"/>
        <v/>
      </c>
      <c r="T884" s="20" t="str">
        <f t="shared" si="119"/>
        <v/>
      </c>
      <c r="X884" s="23" t="str">
        <f t="shared" si="120"/>
        <v/>
      </c>
      <c r="Z884" s="59" t="str">
        <f t="shared" si="121"/>
        <v/>
      </c>
      <c r="AA884" s="60" t="str">
        <f>IF($B884="", "", IF(COUNTIF('Intro &amp; Setup'!$AY$23:$AY$38, $B884)&gt;0, "BH", TEXT($B884, "ddd")))</f>
        <v/>
      </c>
      <c r="AB884" s="61" t="str">
        <f t="shared" si="122"/>
        <v/>
      </c>
      <c r="AD884" s="23" t="str">
        <f t="shared" si="123"/>
        <v/>
      </c>
      <c r="AE884" s="23" t="str">
        <f t="shared" si="124"/>
        <v/>
      </c>
      <c r="AG884" s="23" t="str">
        <f t="shared" si="125"/>
        <v/>
      </c>
    </row>
    <row r="885" spans="1:33" x14ac:dyDescent="0.25">
      <c r="A885" s="5"/>
      <c r="B885" s="115"/>
      <c r="C885" s="116"/>
      <c r="D885" s="117"/>
      <c r="E885" s="118"/>
      <c r="F885" s="118"/>
      <c r="G885" s="119"/>
      <c r="H885" s="120"/>
      <c r="I885" s="120"/>
      <c r="J885" s="121"/>
      <c r="K885" s="5"/>
      <c r="L885" s="133" t="str">
        <f t="shared" si="117"/>
        <v/>
      </c>
      <c r="M885" s="5"/>
      <c r="N885" s="23" t="str">
        <f>IF($L885="", "", COUNTIF($L$11:$L$2510, "&gt;"&amp;$L885)+1+COUNTIF($L$11:$L885, $L885)-1)</f>
        <v/>
      </c>
      <c r="O885" s="5"/>
      <c r="R885" s="23" t="str">
        <f t="shared" si="118"/>
        <v/>
      </c>
      <c r="T885" s="20" t="str">
        <f t="shared" si="119"/>
        <v/>
      </c>
      <c r="X885" s="23" t="str">
        <f t="shared" si="120"/>
        <v/>
      </c>
      <c r="Z885" s="59" t="str">
        <f t="shared" si="121"/>
        <v/>
      </c>
      <c r="AA885" s="60" t="str">
        <f>IF($B885="", "", IF(COUNTIF('Intro &amp; Setup'!$AY$23:$AY$38, $B885)&gt;0, "BH", TEXT($B885, "ddd")))</f>
        <v/>
      </c>
      <c r="AB885" s="61" t="str">
        <f t="shared" si="122"/>
        <v/>
      </c>
      <c r="AD885" s="23" t="str">
        <f t="shared" si="123"/>
        <v/>
      </c>
      <c r="AE885" s="23" t="str">
        <f t="shared" si="124"/>
        <v/>
      </c>
      <c r="AG885" s="23" t="str">
        <f t="shared" si="125"/>
        <v/>
      </c>
    </row>
    <row r="886" spans="1:33" x14ac:dyDescent="0.25">
      <c r="A886" s="5"/>
      <c r="B886" s="115"/>
      <c r="C886" s="116"/>
      <c r="D886" s="117"/>
      <c r="E886" s="118"/>
      <c r="F886" s="118"/>
      <c r="G886" s="119"/>
      <c r="H886" s="120"/>
      <c r="I886" s="120"/>
      <c r="J886" s="121"/>
      <c r="K886" s="5"/>
      <c r="L886" s="133" t="str">
        <f t="shared" si="117"/>
        <v/>
      </c>
      <c r="M886" s="5"/>
      <c r="N886" s="23" t="str">
        <f>IF($L886="", "", COUNTIF($L$11:$L$2510, "&gt;"&amp;$L886)+1+COUNTIF($L$11:$L886, $L886)-1)</f>
        <v/>
      </c>
      <c r="O886" s="5"/>
      <c r="R886" s="23" t="str">
        <f t="shared" si="118"/>
        <v/>
      </c>
      <c r="T886" s="20" t="str">
        <f t="shared" si="119"/>
        <v/>
      </c>
      <c r="X886" s="23" t="str">
        <f t="shared" si="120"/>
        <v/>
      </c>
      <c r="Z886" s="59" t="str">
        <f t="shared" si="121"/>
        <v/>
      </c>
      <c r="AA886" s="60" t="str">
        <f>IF($B886="", "", IF(COUNTIF('Intro &amp; Setup'!$AY$23:$AY$38, $B886)&gt;0, "BH", TEXT($B886, "ddd")))</f>
        <v/>
      </c>
      <c r="AB886" s="61" t="str">
        <f t="shared" si="122"/>
        <v/>
      </c>
      <c r="AD886" s="23" t="str">
        <f t="shared" si="123"/>
        <v/>
      </c>
      <c r="AE886" s="23" t="str">
        <f t="shared" si="124"/>
        <v/>
      </c>
      <c r="AG886" s="23" t="str">
        <f t="shared" si="125"/>
        <v/>
      </c>
    </row>
    <row r="887" spans="1:33" x14ac:dyDescent="0.25">
      <c r="A887" s="5"/>
      <c r="B887" s="115"/>
      <c r="C887" s="116"/>
      <c r="D887" s="117"/>
      <c r="E887" s="118"/>
      <c r="F887" s="118"/>
      <c r="G887" s="119"/>
      <c r="H887" s="120"/>
      <c r="I887" s="120"/>
      <c r="J887" s="121"/>
      <c r="K887" s="5"/>
      <c r="L887" s="133" t="str">
        <f t="shared" si="117"/>
        <v/>
      </c>
      <c r="M887" s="5"/>
      <c r="N887" s="23" t="str">
        <f>IF($L887="", "", COUNTIF($L$11:$L$2510, "&gt;"&amp;$L887)+1+COUNTIF($L$11:$L887, $L887)-1)</f>
        <v/>
      </c>
      <c r="O887" s="5"/>
      <c r="R887" s="23" t="str">
        <f t="shared" si="118"/>
        <v/>
      </c>
      <c r="T887" s="20" t="str">
        <f t="shared" si="119"/>
        <v/>
      </c>
      <c r="X887" s="23" t="str">
        <f t="shared" si="120"/>
        <v/>
      </c>
      <c r="Z887" s="59" t="str">
        <f t="shared" si="121"/>
        <v/>
      </c>
      <c r="AA887" s="60" t="str">
        <f>IF($B887="", "", IF(COUNTIF('Intro &amp; Setup'!$AY$23:$AY$38, $B887)&gt;0, "BH", TEXT($B887, "ddd")))</f>
        <v/>
      </c>
      <c r="AB887" s="61" t="str">
        <f t="shared" si="122"/>
        <v/>
      </c>
      <c r="AD887" s="23" t="str">
        <f t="shared" si="123"/>
        <v/>
      </c>
      <c r="AE887" s="23" t="str">
        <f t="shared" si="124"/>
        <v/>
      </c>
      <c r="AG887" s="23" t="str">
        <f t="shared" si="125"/>
        <v/>
      </c>
    </row>
    <row r="888" spans="1:33" x14ac:dyDescent="0.25">
      <c r="A888" s="5"/>
      <c r="B888" s="115"/>
      <c r="C888" s="116"/>
      <c r="D888" s="117"/>
      <c r="E888" s="118"/>
      <c r="F888" s="118"/>
      <c r="G888" s="119"/>
      <c r="H888" s="120"/>
      <c r="I888" s="120"/>
      <c r="J888" s="121"/>
      <c r="K888" s="5"/>
      <c r="L888" s="133" t="str">
        <f t="shared" si="117"/>
        <v/>
      </c>
      <c r="M888" s="5"/>
      <c r="N888" s="23" t="str">
        <f>IF($L888="", "", COUNTIF($L$11:$L$2510, "&gt;"&amp;$L888)+1+COUNTIF($L$11:$L888, $L888)-1)</f>
        <v/>
      </c>
      <c r="O888" s="5"/>
      <c r="R888" s="23" t="str">
        <f t="shared" si="118"/>
        <v/>
      </c>
      <c r="T888" s="20" t="str">
        <f t="shared" si="119"/>
        <v/>
      </c>
      <c r="X888" s="23" t="str">
        <f t="shared" si="120"/>
        <v/>
      </c>
      <c r="Z888" s="59" t="str">
        <f t="shared" si="121"/>
        <v/>
      </c>
      <c r="AA888" s="60" t="str">
        <f>IF($B888="", "", IF(COUNTIF('Intro &amp; Setup'!$AY$23:$AY$38, $B888)&gt;0, "BH", TEXT($B888, "ddd")))</f>
        <v/>
      </c>
      <c r="AB888" s="61" t="str">
        <f t="shared" si="122"/>
        <v/>
      </c>
      <c r="AD888" s="23" t="str">
        <f t="shared" si="123"/>
        <v/>
      </c>
      <c r="AE888" s="23" t="str">
        <f t="shared" si="124"/>
        <v/>
      </c>
      <c r="AG888" s="23" t="str">
        <f t="shared" si="125"/>
        <v/>
      </c>
    </row>
    <row r="889" spans="1:33" x14ac:dyDescent="0.25">
      <c r="A889" s="5"/>
      <c r="B889" s="115"/>
      <c r="C889" s="116"/>
      <c r="D889" s="117"/>
      <c r="E889" s="118"/>
      <c r="F889" s="118"/>
      <c r="G889" s="119"/>
      <c r="H889" s="120"/>
      <c r="I889" s="120"/>
      <c r="J889" s="121"/>
      <c r="K889" s="5"/>
      <c r="L889" s="133" t="str">
        <f t="shared" si="117"/>
        <v/>
      </c>
      <c r="M889" s="5"/>
      <c r="N889" s="23" t="str">
        <f>IF($L889="", "", COUNTIF($L$11:$L$2510, "&gt;"&amp;$L889)+1+COUNTIF($L$11:$L889, $L889)-1)</f>
        <v/>
      </c>
      <c r="O889" s="5"/>
      <c r="R889" s="23" t="str">
        <f t="shared" si="118"/>
        <v/>
      </c>
      <c r="T889" s="20" t="str">
        <f t="shared" si="119"/>
        <v/>
      </c>
      <c r="X889" s="23" t="str">
        <f t="shared" si="120"/>
        <v/>
      </c>
      <c r="Z889" s="59" t="str">
        <f t="shared" si="121"/>
        <v/>
      </c>
      <c r="AA889" s="60" t="str">
        <f>IF($B889="", "", IF(COUNTIF('Intro &amp; Setup'!$AY$23:$AY$38, $B889)&gt;0, "BH", TEXT($B889, "ddd")))</f>
        <v/>
      </c>
      <c r="AB889" s="61" t="str">
        <f t="shared" si="122"/>
        <v/>
      </c>
      <c r="AD889" s="23" t="str">
        <f t="shared" si="123"/>
        <v/>
      </c>
      <c r="AE889" s="23" t="str">
        <f t="shared" si="124"/>
        <v/>
      </c>
      <c r="AG889" s="23" t="str">
        <f t="shared" si="125"/>
        <v/>
      </c>
    </row>
    <row r="890" spans="1:33" x14ac:dyDescent="0.25">
      <c r="A890" s="5"/>
      <c r="B890" s="115"/>
      <c r="C890" s="116"/>
      <c r="D890" s="117"/>
      <c r="E890" s="118"/>
      <c r="F890" s="118"/>
      <c r="G890" s="119"/>
      <c r="H890" s="120"/>
      <c r="I890" s="120"/>
      <c r="J890" s="121"/>
      <c r="K890" s="5"/>
      <c r="L890" s="133" t="str">
        <f t="shared" si="117"/>
        <v/>
      </c>
      <c r="M890" s="5"/>
      <c r="N890" s="23" t="str">
        <f>IF($L890="", "", COUNTIF($L$11:$L$2510, "&gt;"&amp;$L890)+1+COUNTIF($L$11:$L890, $L890)-1)</f>
        <v/>
      </c>
      <c r="O890" s="5"/>
      <c r="R890" s="23" t="str">
        <f t="shared" si="118"/>
        <v/>
      </c>
      <c r="T890" s="20" t="str">
        <f t="shared" si="119"/>
        <v/>
      </c>
      <c r="X890" s="23" t="str">
        <f t="shared" si="120"/>
        <v/>
      </c>
      <c r="Z890" s="59" t="str">
        <f t="shared" si="121"/>
        <v/>
      </c>
      <c r="AA890" s="60" t="str">
        <f>IF($B890="", "", IF(COUNTIF('Intro &amp; Setup'!$AY$23:$AY$38, $B890)&gt;0, "BH", TEXT($B890, "ddd")))</f>
        <v/>
      </c>
      <c r="AB890" s="61" t="str">
        <f t="shared" si="122"/>
        <v/>
      </c>
      <c r="AD890" s="23" t="str">
        <f t="shared" si="123"/>
        <v/>
      </c>
      <c r="AE890" s="23" t="str">
        <f t="shared" si="124"/>
        <v/>
      </c>
      <c r="AG890" s="23" t="str">
        <f t="shared" si="125"/>
        <v/>
      </c>
    </row>
    <row r="891" spans="1:33" x14ac:dyDescent="0.25">
      <c r="A891" s="5"/>
      <c r="B891" s="115"/>
      <c r="C891" s="116"/>
      <c r="D891" s="117"/>
      <c r="E891" s="118"/>
      <c r="F891" s="118"/>
      <c r="G891" s="119"/>
      <c r="H891" s="120"/>
      <c r="I891" s="120"/>
      <c r="J891" s="121"/>
      <c r="K891" s="5"/>
      <c r="L891" s="133" t="str">
        <f t="shared" si="117"/>
        <v/>
      </c>
      <c r="M891" s="5"/>
      <c r="N891" s="23" t="str">
        <f>IF($L891="", "", COUNTIF($L$11:$L$2510, "&gt;"&amp;$L891)+1+COUNTIF($L$11:$L891, $L891)-1)</f>
        <v/>
      </c>
      <c r="O891" s="5"/>
      <c r="R891" s="23" t="str">
        <f t="shared" si="118"/>
        <v/>
      </c>
      <c r="T891" s="20" t="str">
        <f t="shared" si="119"/>
        <v/>
      </c>
      <c r="X891" s="23" t="str">
        <f t="shared" si="120"/>
        <v/>
      </c>
      <c r="Z891" s="59" t="str">
        <f t="shared" si="121"/>
        <v/>
      </c>
      <c r="AA891" s="60" t="str">
        <f>IF($B891="", "", IF(COUNTIF('Intro &amp; Setup'!$AY$23:$AY$38, $B891)&gt;0, "BH", TEXT($B891, "ddd")))</f>
        <v/>
      </c>
      <c r="AB891" s="61" t="str">
        <f t="shared" si="122"/>
        <v/>
      </c>
      <c r="AD891" s="23" t="str">
        <f t="shared" si="123"/>
        <v/>
      </c>
      <c r="AE891" s="23" t="str">
        <f t="shared" si="124"/>
        <v/>
      </c>
      <c r="AG891" s="23" t="str">
        <f t="shared" si="125"/>
        <v/>
      </c>
    </row>
    <row r="892" spans="1:33" x14ac:dyDescent="0.25">
      <c r="A892" s="5"/>
      <c r="B892" s="115"/>
      <c r="C892" s="116"/>
      <c r="D892" s="117"/>
      <c r="E892" s="118"/>
      <c r="F892" s="118"/>
      <c r="G892" s="119"/>
      <c r="H892" s="120"/>
      <c r="I892" s="120"/>
      <c r="J892" s="121"/>
      <c r="K892" s="5"/>
      <c r="L892" s="133" t="str">
        <f t="shared" si="117"/>
        <v/>
      </c>
      <c r="M892" s="5"/>
      <c r="N892" s="23" t="str">
        <f>IF($L892="", "", COUNTIF($L$11:$L$2510, "&gt;"&amp;$L892)+1+COUNTIF($L$11:$L892, $L892)-1)</f>
        <v/>
      </c>
      <c r="O892" s="5"/>
      <c r="R892" s="23" t="str">
        <f t="shared" si="118"/>
        <v/>
      </c>
      <c r="T892" s="20" t="str">
        <f t="shared" si="119"/>
        <v/>
      </c>
      <c r="X892" s="23" t="str">
        <f t="shared" si="120"/>
        <v/>
      </c>
      <c r="Z892" s="59" t="str">
        <f t="shared" si="121"/>
        <v/>
      </c>
      <c r="AA892" s="60" t="str">
        <f>IF($B892="", "", IF(COUNTIF('Intro &amp; Setup'!$AY$23:$AY$38, $B892)&gt;0, "BH", TEXT($B892, "ddd")))</f>
        <v/>
      </c>
      <c r="AB892" s="61" t="str">
        <f t="shared" si="122"/>
        <v/>
      </c>
      <c r="AD892" s="23" t="str">
        <f t="shared" si="123"/>
        <v/>
      </c>
      <c r="AE892" s="23" t="str">
        <f t="shared" si="124"/>
        <v/>
      </c>
      <c r="AG892" s="23" t="str">
        <f t="shared" si="125"/>
        <v/>
      </c>
    </row>
    <row r="893" spans="1:33" x14ac:dyDescent="0.25">
      <c r="A893" s="5"/>
      <c r="B893" s="115"/>
      <c r="C893" s="116"/>
      <c r="D893" s="117"/>
      <c r="E893" s="118"/>
      <c r="F893" s="118"/>
      <c r="G893" s="119"/>
      <c r="H893" s="120"/>
      <c r="I893" s="120"/>
      <c r="J893" s="121"/>
      <c r="K893" s="5"/>
      <c r="L893" s="133" t="str">
        <f t="shared" si="117"/>
        <v/>
      </c>
      <c r="M893" s="5"/>
      <c r="N893" s="23" t="str">
        <f>IF($L893="", "", COUNTIF($L$11:$L$2510, "&gt;"&amp;$L893)+1+COUNTIF($L$11:$L893, $L893)-1)</f>
        <v/>
      </c>
      <c r="O893" s="5"/>
      <c r="R893" s="23" t="str">
        <f t="shared" si="118"/>
        <v/>
      </c>
      <c r="T893" s="20" t="str">
        <f t="shared" si="119"/>
        <v/>
      </c>
      <c r="X893" s="23" t="str">
        <f t="shared" si="120"/>
        <v/>
      </c>
      <c r="Z893" s="59" t="str">
        <f t="shared" si="121"/>
        <v/>
      </c>
      <c r="AA893" s="60" t="str">
        <f>IF($B893="", "", IF(COUNTIF('Intro &amp; Setup'!$AY$23:$AY$38, $B893)&gt;0, "BH", TEXT($B893, "ddd")))</f>
        <v/>
      </c>
      <c r="AB893" s="61" t="str">
        <f t="shared" si="122"/>
        <v/>
      </c>
      <c r="AD893" s="23" t="str">
        <f t="shared" si="123"/>
        <v/>
      </c>
      <c r="AE893" s="23" t="str">
        <f t="shared" si="124"/>
        <v/>
      </c>
      <c r="AG893" s="23" t="str">
        <f t="shared" si="125"/>
        <v/>
      </c>
    </row>
    <row r="894" spans="1:33" x14ac:dyDescent="0.25">
      <c r="A894" s="5"/>
      <c r="B894" s="115"/>
      <c r="C894" s="116"/>
      <c r="D894" s="117"/>
      <c r="E894" s="118"/>
      <c r="F894" s="118"/>
      <c r="G894" s="119"/>
      <c r="H894" s="120"/>
      <c r="I894" s="120"/>
      <c r="J894" s="121"/>
      <c r="K894" s="5"/>
      <c r="L894" s="133" t="str">
        <f t="shared" si="117"/>
        <v/>
      </c>
      <c r="M894" s="5"/>
      <c r="N894" s="23" t="str">
        <f>IF($L894="", "", COUNTIF($L$11:$L$2510, "&gt;"&amp;$L894)+1+COUNTIF($L$11:$L894, $L894)-1)</f>
        <v/>
      </c>
      <c r="O894" s="5"/>
      <c r="R894" s="23" t="str">
        <f t="shared" si="118"/>
        <v/>
      </c>
      <c r="T894" s="20" t="str">
        <f t="shared" si="119"/>
        <v/>
      </c>
      <c r="X894" s="23" t="str">
        <f t="shared" si="120"/>
        <v/>
      </c>
      <c r="Z894" s="59" t="str">
        <f t="shared" si="121"/>
        <v/>
      </c>
      <c r="AA894" s="60" t="str">
        <f>IF($B894="", "", IF(COUNTIF('Intro &amp; Setup'!$AY$23:$AY$38, $B894)&gt;0, "BH", TEXT($B894, "ddd")))</f>
        <v/>
      </c>
      <c r="AB894" s="61" t="str">
        <f t="shared" si="122"/>
        <v/>
      </c>
      <c r="AD894" s="23" t="str">
        <f t="shared" si="123"/>
        <v/>
      </c>
      <c r="AE894" s="23" t="str">
        <f t="shared" si="124"/>
        <v/>
      </c>
      <c r="AG894" s="23" t="str">
        <f t="shared" si="125"/>
        <v/>
      </c>
    </row>
    <row r="895" spans="1:33" x14ac:dyDescent="0.25">
      <c r="A895" s="5"/>
      <c r="B895" s="115"/>
      <c r="C895" s="116"/>
      <c r="D895" s="117"/>
      <c r="E895" s="118"/>
      <c r="F895" s="118"/>
      <c r="G895" s="119"/>
      <c r="H895" s="120"/>
      <c r="I895" s="120"/>
      <c r="J895" s="121"/>
      <c r="K895" s="5"/>
      <c r="L895" s="133" t="str">
        <f t="shared" si="117"/>
        <v/>
      </c>
      <c r="M895" s="5"/>
      <c r="N895" s="23" t="str">
        <f>IF($L895="", "", COUNTIF($L$11:$L$2510, "&gt;"&amp;$L895)+1+COUNTIF($L$11:$L895, $L895)-1)</f>
        <v/>
      </c>
      <c r="O895" s="5"/>
      <c r="R895" s="23" t="str">
        <f t="shared" si="118"/>
        <v/>
      </c>
      <c r="T895" s="20" t="str">
        <f t="shared" si="119"/>
        <v/>
      </c>
      <c r="X895" s="23" t="str">
        <f t="shared" si="120"/>
        <v/>
      </c>
      <c r="Z895" s="59" t="str">
        <f t="shared" si="121"/>
        <v/>
      </c>
      <c r="AA895" s="60" t="str">
        <f>IF($B895="", "", IF(COUNTIF('Intro &amp; Setup'!$AY$23:$AY$38, $B895)&gt;0, "BH", TEXT($B895, "ddd")))</f>
        <v/>
      </c>
      <c r="AB895" s="61" t="str">
        <f t="shared" si="122"/>
        <v/>
      </c>
      <c r="AD895" s="23" t="str">
        <f t="shared" si="123"/>
        <v/>
      </c>
      <c r="AE895" s="23" t="str">
        <f t="shared" si="124"/>
        <v/>
      </c>
      <c r="AG895" s="23" t="str">
        <f t="shared" si="125"/>
        <v/>
      </c>
    </row>
    <row r="896" spans="1:33" x14ac:dyDescent="0.25">
      <c r="A896" s="5"/>
      <c r="B896" s="115"/>
      <c r="C896" s="116"/>
      <c r="D896" s="117"/>
      <c r="E896" s="118"/>
      <c r="F896" s="118"/>
      <c r="G896" s="119"/>
      <c r="H896" s="120"/>
      <c r="I896" s="120"/>
      <c r="J896" s="121"/>
      <c r="K896" s="5"/>
      <c r="L896" s="133" t="str">
        <f t="shared" si="117"/>
        <v/>
      </c>
      <c r="M896" s="5"/>
      <c r="N896" s="23" t="str">
        <f>IF($L896="", "", COUNTIF($L$11:$L$2510, "&gt;"&amp;$L896)+1+COUNTIF($L$11:$L896, $L896)-1)</f>
        <v/>
      </c>
      <c r="O896" s="5"/>
      <c r="R896" s="23" t="str">
        <f t="shared" si="118"/>
        <v/>
      </c>
      <c r="T896" s="20" t="str">
        <f t="shared" si="119"/>
        <v/>
      </c>
      <c r="X896" s="23" t="str">
        <f t="shared" si="120"/>
        <v/>
      </c>
      <c r="Z896" s="59" t="str">
        <f t="shared" si="121"/>
        <v/>
      </c>
      <c r="AA896" s="60" t="str">
        <f>IF($B896="", "", IF(COUNTIF('Intro &amp; Setup'!$AY$23:$AY$38, $B896)&gt;0, "BH", TEXT($B896, "ddd")))</f>
        <v/>
      </c>
      <c r="AB896" s="61" t="str">
        <f t="shared" si="122"/>
        <v/>
      </c>
      <c r="AD896" s="23" t="str">
        <f t="shared" si="123"/>
        <v/>
      </c>
      <c r="AE896" s="23" t="str">
        <f t="shared" si="124"/>
        <v/>
      </c>
      <c r="AG896" s="23" t="str">
        <f t="shared" si="125"/>
        <v/>
      </c>
    </row>
    <row r="897" spans="1:33" x14ac:dyDescent="0.25">
      <c r="A897" s="5"/>
      <c r="B897" s="115"/>
      <c r="C897" s="116"/>
      <c r="D897" s="117"/>
      <c r="E897" s="118"/>
      <c r="F897" s="118"/>
      <c r="G897" s="119"/>
      <c r="H897" s="120"/>
      <c r="I897" s="120"/>
      <c r="J897" s="121"/>
      <c r="K897" s="5"/>
      <c r="L897" s="133" t="str">
        <f t="shared" si="117"/>
        <v/>
      </c>
      <c r="M897" s="5"/>
      <c r="N897" s="23" t="str">
        <f>IF($L897="", "", COUNTIF($L$11:$L$2510, "&gt;"&amp;$L897)+1+COUNTIF($L$11:$L897, $L897)-1)</f>
        <v/>
      </c>
      <c r="O897" s="5"/>
      <c r="R897" s="23" t="str">
        <f t="shared" si="118"/>
        <v/>
      </c>
      <c r="T897" s="20" t="str">
        <f t="shared" si="119"/>
        <v/>
      </c>
      <c r="X897" s="23" t="str">
        <f t="shared" si="120"/>
        <v/>
      </c>
      <c r="Z897" s="59" t="str">
        <f t="shared" si="121"/>
        <v/>
      </c>
      <c r="AA897" s="60" t="str">
        <f>IF($B897="", "", IF(COUNTIF('Intro &amp; Setup'!$AY$23:$AY$38, $B897)&gt;0, "BH", TEXT($B897, "ddd")))</f>
        <v/>
      </c>
      <c r="AB897" s="61" t="str">
        <f t="shared" si="122"/>
        <v/>
      </c>
      <c r="AD897" s="23" t="str">
        <f t="shared" si="123"/>
        <v/>
      </c>
      <c r="AE897" s="23" t="str">
        <f t="shared" si="124"/>
        <v/>
      </c>
      <c r="AG897" s="23" t="str">
        <f t="shared" si="125"/>
        <v/>
      </c>
    </row>
    <row r="898" spans="1:33" x14ac:dyDescent="0.25">
      <c r="A898" s="5"/>
      <c r="B898" s="115"/>
      <c r="C898" s="116"/>
      <c r="D898" s="117"/>
      <c r="E898" s="118"/>
      <c r="F898" s="118"/>
      <c r="G898" s="119"/>
      <c r="H898" s="120"/>
      <c r="I898" s="120"/>
      <c r="J898" s="121"/>
      <c r="K898" s="5"/>
      <c r="L898" s="133" t="str">
        <f t="shared" si="117"/>
        <v/>
      </c>
      <c r="M898" s="5"/>
      <c r="N898" s="23" t="str">
        <f>IF($L898="", "", COUNTIF($L$11:$L$2510, "&gt;"&amp;$L898)+1+COUNTIF($L$11:$L898, $L898)-1)</f>
        <v/>
      </c>
      <c r="O898" s="5"/>
      <c r="R898" s="23" t="str">
        <f t="shared" si="118"/>
        <v/>
      </c>
      <c r="T898" s="20" t="str">
        <f t="shared" si="119"/>
        <v/>
      </c>
      <c r="X898" s="23" t="str">
        <f t="shared" si="120"/>
        <v/>
      </c>
      <c r="Z898" s="59" t="str">
        <f t="shared" si="121"/>
        <v/>
      </c>
      <c r="AA898" s="60" t="str">
        <f>IF($B898="", "", IF(COUNTIF('Intro &amp; Setup'!$AY$23:$AY$38, $B898)&gt;0, "BH", TEXT($B898, "ddd")))</f>
        <v/>
      </c>
      <c r="AB898" s="61" t="str">
        <f t="shared" si="122"/>
        <v/>
      </c>
      <c r="AD898" s="23" t="str">
        <f t="shared" si="123"/>
        <v/>
      </c>
      <c r="AE898" s="23" t="str">
        <f t="shared" si="124"/>
        <v/>
      </c>
      <c r="AG898" s="23" t="str">
        <f t="shared" si="125"/>
        <v/>
      </c>
    </row>
    <row r="899" spans="1:33" x14ac:dyDescent="0.25">
      <c r="A899" s="5"/>
      <c r="B899" s="115"/>
      <c r="C899" s="116"/>
      <c r="D899" s="117"/>
      <c r="E899" s="118"/>
      <c r="F899" s="118"/>
      <c r="G899" s="119"/>
      <c r="H899" s="120"/>
      <c r="I899" s="120"/>
      <c r="J899" s="121"/>
      <c r="K899" s="5"/>
      <c r="L899" s="133" t="str">
        <f t="shared" si="117"/>
        <v/>
      </c>
      <c r="M899" s="5"/>
      <c r="N899" s="23" t="str">
        <f>IF($L899="", "", COUNTIF($L$11:$L$2510, "&gt;"&amp;$L899)+1+COUNTIF($L$11:$L899, $L899)-1)</f>
        <v/>
      </c>
      <c r="O899" s="5"/>
      <c r="R899" s="23" t="str">
        <f t="shared" si="118"/>
        <v/>
      </c>
      <c r="T899" s="20" t="str">
        <f t="shared" si="119"/>
        <v/>
      </c>
      <c r="X899" s="23" t="str">
        <f t="shared" si="120"/>
        <v/>
      </c>
      <c r="Z899" s="59" t="str">
        <f t="shared" si="121"/>
        <v/>
      </c>
      <c r="AA899" s="60" t="str">
        <f>IF($B899="", "", IF(COUNTIF('Intro &amp; Setup'!$AY$23:$AY$38, $B899)&gt;0, "BH", TEXT($B899, "ddd")))</f>
        <v/>
      </c>
      <c r="AB899" s="61" t="str">
        <f t="shared" si="122"/>
        <v/>
      </c>
      <c r="AD899" s="23" t="str">
        <f t="shared" si="123"/>
        <v/>
      </c>
      <c r="AE899" s="23" t="str">
        <f t="shared" si="124"/>
        <v/>
      </c>
      <c r="AG899" s="23" t="str">
        <f t="shared" si="125"/>
        <v/>
      </c>
    </row>
    <row r="900" spans="1:33" x14ac:dyDescent="0.25">
      <c r="A900" s="5"/>
      <c r="B900" s="115"/>
      <c r="C900" s="116"/>
      <c r="D900" s="117"/>
      <c r="E900" s="118"/>
      <c r="F900" s="118"/>
      <c r="G900" s="119"/>
      <c r="H900" s="120"/>
      <c r="I900" s="120"/>
      <c r="J900" s="121"/>
      <c r="K900" s="5"/>
      <c r="L900" s="133" t="str">
        <f t="shared" si="117"/>
        <v/>
      </c>
      <c r="M900" s="5"/>
      <c r="N900" s="23" t="str">
        <f>IF($L900="", "", COUNTIF($L$11:$L$2510, "&gt;"&amp;$L900)+1+COUNTIF($L$11:$L900, $L900)-1)</f>
        <v/>
      </c>
      <c r="O900" s="5"/>
      <c r="R900" s="23" t="str">
        <f t="shared" si="118"/>
        <v/>
      </c>
      <c r="T900" s="20" t="str">
        <f t="shared" si="119"/>
        <v/>
      </c>
      <c r="X900" s="23" t="str">
        <f t="shared" si="120"/>
        <v/>
      </c>
      <c r="Z900" s="59" t="str">
        <f t="shared" si="121"/>
        <v/>
      </c>
      <c r="AA900" s="60" t="str">
        <f>IF($B900="", "", IF(COUNTIF('Intro &amp; Setup'!$AY$23:$AY$38, $B900)&gt;0, "BH", TEXT($B900, "ddd")))</f>
        <v/>
      </c>
      <c r="AB900" s="61" t="str">
        <f t="shared" si="122"/>
        <v/>
      </c>
      <c r="AD900" s="23" t="str">
        <f t="shared" si="123"/>
        <v/>
      </c>
      <c r="AE900" s="23" t="str">
        <f t="shared" si="124"/>
        <v/>
      </c>
      <c r="AG900" s="23" t="str">
        <f t="shared" si="125"/>
        <v/>
      </c>
    </row>
    <row r="901" spans="1:33" x14ac:dyDescent="0.25">
      <c r="A901" s="5"/>
      <c r="B901" s="115"/>
      <c r="C901" s="116"/>
      <c r="D901" s="117"/>
      <c r="E901" s="118"/>
      <c r="F901" s="118"/>
      <c r="G901" s="119"/>
      <c r="H901" s="120"/>
      <c r="I901" s="120"/>
      <c r="J901" s="121"/>
      <c r="K901" s="5"/>
      <c r="L901" s="133" t="str">
        <f t="shared" si="117"/>
        <v/>
      </c>
      <c r="M901" s="5"/>
      <c r="N901" s="23" t="str">
        <f>IF($L901="", "", COUNTIF($L$11:$L$2510, "&gt;"&amp;$L901)+1+COUNTIF($L$11:$L901, $L901)-1)</f>
        <v/>
      </c>
      <c r="O901" s="5"/>
      <c r="R901" s="23" t="str">
        <f t="shared" si="118"/>
        <v/>
      </c>
      <c r="T901" s="20" t="str">
        <f t="shared" si="119"/>
        <v/>
      </c>
      <c r="X901" s="23" t="str">
        <f t="shared" si="120"/>
        <v/>
      </c>
      <c r="Z901" s="59" t="str">
        <f t="shared" si="121"/>
        <v/>
      </c>
      <c r="AA901" s="60" t="str">
        <f>IF($B901="", "", IF(COUNTIF('Intro &amp; Setup'!$AY$23:$AY$38, $B901)&gt;0, "BH", TEXT($B901, "ddd")))</f>
        <v/>
      </c>
      <c r="AB901" s="61" t="str">
        <f t="shared" si="122"/>
        <v/>
      </c>
      <c r="AD901" s="23" t="str">
        <f t="shared" si="123"/>
        <v/>
      </c>
      <c r="AE901" s="23" t="str">
        <f t="shared" si="124"/>
        <v/>
      </c>
      <c r="AG901" s="23" t="str">
        <f t="shared" si="125"/>
        <v/>
      </c>
    </row>
    <row r="902" spans="1:33" x14ac:dyDescent="0.25">
      <c r="A902" s="5"/>
      <c r="B902" s="115"/>
      <c r="C902" s="116"/>
      <c r="D902" s="117"/>
      <c r="E902" s="118"/>
      <c r="F902" s="118"/>
      <c r="G902" s="119"/>
      <c r="H902" s="120"/>
      <c r="I902" s="120"/>
      <c r="J902" s="121"/>
      <c r="K902" s="5"/>
      <c r="L902" s="133" t="str">
        <f t="shared" si="117"/>
        <v/>
      </c>
      <c r="M902" s="5"/>
      <c r="N902" s="23" t="str">
        <f>IF($L902="", "", COUNTIF($L$11:$L$2510, "&gt;"&amp;$L902)+1+COUNTIF($L$11:$L902, $L902)-1)</f>
        <v/>
      </c>
      <c r="O902" s="5"/>
      <c r="R902" s="23" t="str">
        <f t="shared" si="118"/>
        <v/>
      </c>
      <c r="T902" s="20" t="str">
        <f t="shared" si="119"/>
        <v/>
      </c>
      <c r="X902" s="23" t="str">
        <f t="shared" si="120"/>
        <v/>
      </c>
      <c r="Z902" s="59" t="str">
        <f t="shared" si="121"/>
        <v/>
      </c>
      <c r="AA902" s="60" t="str">
        <f>IF($B902="", "", IF(COUNTIF('Intro &amp; Setup'!$AY$23:$AY$38, $B902)&gt;0, "BH", TEXT($B902, "ddd")))</f>
        <v/>
      </c>
      <c r="AB902" s="61" t="str">
        <f t="shared" si="122"/>
        <v/>
      </c>
      <c r="AD902" s="23" t="str">
        <f t="shared" si="123"/>
        <v/>
      </c>
      <c r="AE902" s="23" t="str">
        <f t="shared" si="124"/>
        <v/>
      </c>
      <c r="AG902" s="23" t="str">
        <f t="shared" si="125"/>
        <v/>
      </c>
    </row>
    <row r="903" spans="1:33" x14ac:dyDescent="0.25">
      <c r="A903" s="5"/>
      <c r="B903" s="115"/>
      <c r="C903" s="116"/>
      <c r="D903" s="117"/>
      <c r="E903" s="118"/>
      <c r="F903" s="118"/>
      <c r="G903" s="119"/>
      <c r="H903" s="120"/>
      <c r="I903" s="120"/>
      <c r="J903" s="121"/>
      <c r="K903" s="5"/>
      <c r="L903" s="133" t="str">
        <f t="shared" si="117"/>
        <v/>
      </c>
      <c r="M903" s="5"/>
      <c r="N903" s="23" t="str">
        <f>IF($L903="", "", COUNTIF($L$11:$L$2510, "&gt;"&amp;$L903)+1+COUNTIF($L$11:$L903, $L903)-1)</f>
        <v/>
      </c>
      <c r="O903" s="5"/>
      <c r="R903" s="23" t="str">
        <f t="shared" si="118"/>
        <v/>
      </c>
      <c r="T903" s="20" t="str">
        <f t="shared" si="119"/>
        <v/>
      </c>
      <c r="X903" s="23" t="str">
        <f t="shared" si="120"/>
        <v/>
      </c>
      <c r="Z903" s="59" t="str">
        <f t="shared" si="121"/>
        <v/>
      </c>
      <c r="AA903" s="60" t="str">
        <f>IF($B903="", "", IF(COUNTIF('Intro &amp; Setup'!$AY$23:$AY$38, $B903)&gt;0, "BH", TEXT($B903, "ddd")))</f>
        <v/>
      </c>
      <c r="AB903" s="61" t="str">
        <f t="shared" si="122"/>
        <v/>
      </c>
      <c r="AD903" s="23" t="str">
        <f t="shared" si="123"/>
        <v/>
      </c>
      <c r="AE903" s="23" t="str">
        <f t="shared" si="124"/>
        <v/>
      </c>
      <c r="AG903" s="23" t="str">
        <f t="shared" si="125"/>
        <v/>
      </c>
    </row>
    <row r="904" spans="1:33" x14ac:dyDescent="0.25">
      <c r="A904" s="5"/>
      <c r="B904" s="115"/>
      <c r="C904" s="116"/>
      <c r="D904" s="117"/>
      <c r="E904" s="118"/>
      <c r="F904" s="118"/>
      <c r="G904" s="119"/>
      <c r="H904" s="120"/>
      <c r="I904" s="120"/>
      <c r="J904" s="121"/>
      <c r="K904" s="5"/>
      <c r="L904" s="133" t="str">
        <f t="shared" si="117"/>
        <v/>
      </c>
      <c r="M904" s="5"/>
      <c r="N904" s="23" t="str">
        <f>IF($L904="", "", COUNTIF($L$11:$L$2510, "&gt;"&amp;$L904)+1+COUNTIF($L$11:$L904, $L904)-1)</f>
        <v/>
      </c>
      <c r="O904" s="5"/>
      <c r="R904" s="23" t="str">
        <f t="shared" si="118"/>
        <v/>
      </c>
      <c r="T904" s="20" t="str">
        <f t="shared" si="119"/>
        <v/>
      </c>
      <c r="X904" s="23" t="str">
        <f t="shared" si="120"/>
        <v/>
      </c>
      <c r="Z904" s="59" t="str">
        <f t="shared" si="121"/>
        <v/>
      </c>
      <c r="AA904" s="60" t="str">
        <f>IF($B904="", "", IF(COUNTIF('Intro &amp; Setup'!$AY$23:$AY$38, $B904)&gt;0, "BH", TEXT($B904, "ddd")))</f>
        <v/>
      </c>
      <c r="AB904" s="61" t="str">
        <f t="shared" si="122"/>
        <v/>
      </c>
      <c r="AD904" s="23" t="str">
        <f t="shared" si="123"/>
        <v/>
      </c>
      <c r="AE904" s="23" t="str">
        <f t="shared" si="124"/>
        <v/>
      </c>
      <c r="AG904" s="23" t="str">
        <f t="shared" si="125"/>
        <v/>
      </c>
    </row>
    <row r="905" spans="1:33" x14ac:dyDescent="0.25">
      <c r="A905" s="5"/>
      <c r="B905" s="115"/>
      <c r="C905" s="116"/>
      <c r="D905" s="117"/>
      <c r="E905" s="118"/>
      <c r="F905" s="118"/>
      <c r="G905" s="119"/>
      <c r="H905" s="120"/>
      <c r="I905" s="120"/>
      <c r="J905" s="121"/>
      <c r="K905" s="5"/>
      <c r="L905" s="133" t="str">
        <f t="shared" si="117"/>
        <v/>
      </c>
      <c r="M905" s="5"/>
      <c r="N905" s="23" t="str">
        <f>IF($L905="", "", COUNTIF($L$11:$L$2510, "&gt;"&amp;$L905)+1+COUNTIF($L$11:$L905, $L905)-1)</f>
        <v/>
      </c>
      <c r="O905" s="5"/>
      <c r="R905" s="23" t="str">
        <f t="shared" si="118"/>
        <v/>
      </c>
      <c r="T905" s="20" t="str">
        <f t="shared" si="119"/>
        <v/>
      </c>
      <c r="X905" s="23" t="str">
        <f t="shared" si="120"/>
        <v/>
      </c>
      <c r="Z905" s="59" t="str">
        <f t="shared" si="121"/>
        <v/>
      </c>
      <c r="AA905" s="60" t="str">
        <f>IF($B905="", "", IF(COUNTIF('Intro &amp; Setup'!$AY$23:$AY$38, $B905)&gt;0, "BH", TEXT($B905, "ddd")))</f>
        <v/>
      </c>
      <c r="AB905" s="61" t="str">
        <f t="shared" si="122"/>
        <v/>
      </c>
      <c r="AD905" s="23" t="str">
        <f t="shared" si="123"/>
        <v/>
      </c>
      <c r="AE905" s="23" t="str">
        <f t="shared" si="124"/>
        <v/>
      </c>
      <c r="AG905" s="23" t="str">
        <f t="shared" si="125"/>
        <v/>
      </c>
    </row>
    <row r="906" spans="1:33" x14ac:dyDescent="0.25">
      <c r="A906" s="5"/>
      <c r="B906" s="115"/>
      <c r="C906" s="116"/>
      <c r="D906" s="117"/>
      <c r="E906" s="118"/>
      <c r="F906" s="118"/>
      <c r="G906" s="119"/>
      <c r="H906" s="120"/>
      <c r="I906" s="120"/>
      <c r="J906" s="121"/>
      <c r="K906" s="5"/>
      <c r="L906" s="133" t="str">
        <f t="shared" si="117"/>
        <v/>
      </c>
      <c r="M906" s="5"/>
      <c r="N906" s="23" t="str">
        <f>IF($L906="", "", COUNTIF($L$11:$L$2510, "&gt;"&amp;$L906)+1+COUNTIF($L$11:$L906, $L906)-1)</f>
        <v/>
      </c>
      <c r="O906" s="5"/>
      <c r="R906" s="23" t="str">
        <f t="shared" si="118"/>
        <v/>
      </c>
      <c r="T906" s="20" t="str">
        <f t="shared" si="119"/>
        <v/>
      </c>
      <c r="X906" s="23" t="str">
        <f t="shared" si="120"/>
        <v/>
      </c>
      <c r="Z906" s="59" t="str">
        <f t="shared" si="121"/>
        <v/>
      </c>
      <c r="AA906" s="60" t="str">
        <f>IF($B906="", "", IF(COUNTIF('Intro &amp; Setup'!$AY$23:$AY$38, $B906)&gt;0, "BH", TEXT($B906, "ddd")))</f>
        <v/>
      </c>
      <c r="AB906" s="61" t="str">
        <f t="shared" si="122"/>
        <v/>
      </c>
      <c r="AD906" s="23" t="str">
        <f t="shared" si="123"/>
        <v/>
      </c>
      <c r="AE906" s="23" t="str">
        <f t="shared" si="124"/>
        <v/>
      </c>
      <c r="AG906" s="23" t="str">
        <f t="shared" si="125"/>
        <v/>
      </c>
    </row>
    <row r="907" spans="1:33" x14ac:dyDescent="0.25">
      <c r="A907" s="5"/>
      <c r="B907" s="115"/>
      <c r="C907" s="116"/>
      <c r="D907" s="117"/>
      <c r="E907" s="118"/>
      <c r="F907" s="118"/>
      <c r="G907" s="119"/>
      <c r="H907" s="120"/>
      <c r="I907" s="120"/>
      <c r="J907" s="121"/>
      <c r="K907" s="5"/>
      <c r="L907" s="133" t="str">
        <f t="shared" si="117"/>
        <v/>
      </c>
      <c r="M907" s="5"/>
      <c r="N907" s="23" t="str">
        <f>IF($L907="", "", COUNTIF($L$11:$L$2510, "&gt;"&amp;$L907)+1+COUNTIF($L$11:$L907, $L907)-1)</f>
        <v/>
      </c>
      <c r="O907" s="5"/>
      <c r="R907" s="23" t="str">
        <f t="shared" si="118"/>
        <v/>
      </c>
      <c r="T907" s="20" t="str">
        <f t="shared" si="119"/>
        <v/>
      </c>
      <c r="X907" s="23" t="str">
        <f t="shared" si="120"/>
        <v/>
      </c>
      <c r="Z907" s="59" t="str">
        <f t="shared" si="121"/>
        <v/>
      </c>
      <c r="AA907" s="60" t="str">
        <f>IF($B907="", "", IF(COUNTIF('Intro &amp; Setup'!$AY$23:$AY$38, $B907)&gt;0, "BH", TEXT($B907, "ddd")))</f>
        <v/>
      </c>
      <c r="AB907" s="61" t="str">
        <f t="shared" si="122"/>
        <v/>
      </c>
      <c r="AD907" s="23" t="str">
        <f t="shared" si="123"/>
        <v/>
      </c>
      <c r="AE907" s="23" t="str">
        <f t="shared" si="124"/>
        <v/>
      </c>
      <c r="AG907" s="23" t="str">
        <f t="shared" si="125"/>
        <v/>
      </c>
    </row>
    <row r="908" spans="1:33" x14ac:dyDescent="0.25">
      <c r="A908" s="5"/>
      <c r="B908" s="115"/>
      <c r="C908" s="116"/>
      <c r="D908" s="117"/>
      <c r="E908" s="118"/>
      <c r="F908" s="118"/>
      <c r="G908" s="119"/>
      <c r="H908" s="120"/>
      <c r="I908" s="120"/>
      <c r="J908" s="121"/>
      <c r="K908" s="5"/>
      <c r="L908" s="133" t="str">
        <f t="shared" ref="L908:L971" si="126">IFERROR(($I908+$J908)/$H908, "")</f>
        <v/>
      </c>
      <c r="M908" s="5"/>
      <c r="N908" s="23" t="str">
        <f>IF($L908="", "", COUNTIF($L$11:$L$2510, "&gt;"&amp;$L908)+1+COUNTIF($L$11:$L908, $L908)-1)</f>
        <v/>
      </c>
      <c r="O908" s="5"/>
      <c r="R908" s="23" t="str">
        <f t="shared" ref="R908:R971" si="127">IF($T908="", "", IF(COUNTIF($T$11:$T$2510, $T908)&gt;1, "X", ""))</f>
        <v/>
      </c>
      <c r="T908" s="20" t="str">
        <f t="shared" ref="T908:T971" si="128">IF(AND($B908="", $C908="", $D908=""), "", CONCATENATE(TEXT($B908, "dd mmm yyyy"), " - ", TEXT($C908, "hh:mm"), " - ", $D908))</f>
        <v/>
      </c>
      <c r="X908" s="23" t="str">
        <f t="shared" ref="X908:X971" si="129">IF($E908="", "", IF(COUNTIF($V$11:$V$20, $E908)=0, "X", ""))</f>
        <v/>
      </c>
      <c r="Z908" s="59" t="str">
        <f t="shared" ref="Z908:Z971" si="130">IF($B908="", "", TEXT($B908, "mmm yyyy"))</f>
        <v/>
      </c>
      <c r="AA908" s="60" t="str">
        <f>IF($B908="", "", IF(COUNTIF('Intro &amp; Setup'!$AY$23:$AY$38, $B908)&gt;0, "BH", TEXT($B908, "ddd")))</f>
        <v/>
      </c>
      <c r="AB908" s="61" t="str">
        <f t="shared" ref="AB908:AB971" si="131">IF($C908="", "", REPLACE(TEXT($C908, "hh:mm"), 4, 2, "00"))</f>
        <v/>
      </c>
      <c r="AD908" s="23" t="str">
        <f t="shared" ref="AD908:AD971" si="132">IF(OR($AB908="", $E908=""), "", CONCATENATE($AB908, " - ", $E908))</f>
        <v/>
      </c>
      <c r="AE908" s="23" t="str">
        <f t="shared" ref="AE908:AE971" si="133">IF(OR($AA908="", $E908=""), "", CONCATENATE($AA908, " - ", $E908))</f>
        <v/>
      </c>
      <c r="AG908" s="23" t="str">
        <f t="shared" ref="AG908:AG971" si="134">IF($B908="", "", IF(OR($B908&lt;$Z$2, $B908&gt;$Z$3), "X", ""))</f>
        <v/>
      </c>
    </row>
    <row r="909" spans="1:33" x14ac:dyDescent="0.25">
      <c r="A909" s="5"/>
      <c r="B909" s="115"/>
      <c r="C909" s="116"/>
      <c r="D909" s="117"/>
      <c r="E909" s="118"/>
      <c r="F909" s="118"/>
      <c r="G909" s="119"/>
      <c r="H909" s="120"/>
      <c r="I909" s="120"/>
      <c r="J909" s="121"/>
      <c r="K909" s="5"/>
      <c r="L909" s="133" t="str">
        <f t="shared" si="126"/>
        <v/>
      </c>
      <c r="M909" s="5"/>
      <c r="N909" s="23" t="str">
        <f>IF($L909="", "", COUNTIF($L$11:$L$2510, "&gt;"&amp;$L909)+1+COUNTIF($L$11:$L909, $L909)-1)</f>
        <v/>
      </c>
      <c r="O909" s="5"/>
      <c r="R909" s="23" t="str">
        <f t="shared" si="127"/>
        <v/>
      </c>
      <c r="T909" s="20" t="str">
        <f t="shared" si="128"/>
        <v/>
      </c>
      <c r="X909" s="23" t="str">
        <f t="shared" si="129"/>
        <v/>
      </c>
      <c r="Z909" s="59" t="str">
        <f t="shared" si="130"/>
        <v/>
      </c>
      <c r="AA909" s="60" t="str">
        <f>IF($B909="", "", IF(COUNTIF('Intro &amp; Setup'!$AY$23:$AY$38, $B909)&gt;0, "BH", TEXT($B909, "ddd")))</f>
        <v/>
      </c>
      <c r="AB909" s="61" t="str">
        <f t="shared" si="131"/>
        <v/>
      </c>
      <c r="AD909" s="23" t="str">
        <f t="shared" si="132"/>
        <v/>
      </c>
      <c r="AE909" s="23" t="str">
        <f t="shared" si="133"/>
        <v/>
      </c>
      <c r="AG909" s="23" t="str">
        <f t="shared" si="134"/>
        <v/>
      </c>
    </row>
    <row r="910" spans="1:33" x14ac:dyDescent="0.25">
      <c r="A910" s="5"/>
      <c r="B910" s="115"/>
      <c r="C910" s="116"/>
      <c r="D910" s="117"/>
      <c r="E910" s="118"/>
      <c r="F910" s="118"/>
      <c r="G910" s="119"/>
      <c r="H910" s="120"/>
      <c r="I910" s="120"/>
      <c r="J910" s="121"/>
      <c r="K910" s="5"/>
      <c r="L910" s="133" t="str">
        <f t="shared" si="126"/>
        <v/>
      </c>
      <c r="M910" s="5"/>
      <c r="N910" s="23" t="str">
        <f>IF($L910="", "", COUNTIF($L$11:$L$2510, "&gt;"&amp;$L910)+1+COUNTIF($L$11:$L910, $L910)-1)</f>
        <v/>
      </c>
      <c r="O910" s="5"/>
      <c r="R910" s="23" t="str">
        <f t="shared" si="127"/>
        <v/>
      </c>
      <c r="T910" s="20" t="str">
        <f t="shared" si="128"/>
        <v/>
      </c>
      <c r="X910" s="23" t="str">
        <f t="shared" si="129"/>
        <v/>
      </c>
      <c r="Z910" s="59" t="str">
        <f t="shared" si="130"/>
        <v/>
      </c>
      <c r="AA910" s="60" t="str">
        <f>IF($B910="", "", IF(COUNTIF('Intro &amp; Setup'!$AY$23:$AY$38, $B910)&gt;0, "BH", TEXT($B910, "ddd")))</f>
        <v/>
      </c>
      <c r="AB910" s="61" t="str">
        <f t="shared" si="131"/>
        <v/>
      </c>
      <c r="AD910" s="23" t="str">
        <f t="shared" si="132"/>
        <v/>
      </c>
      <c r="AE910" s="23" t="str">
        <f t="shared" si="133"/>
        <v/>
      </c>
      <c r="AG910" s="23" t="str">
        <f t="shared" si="134"/>
        <v/>
      </c>
    </row>
    <row r="911" spans="1:33" x14ac:dyDescent="0.25">
      <c r="A911" s="5"/>
      <c r="B911" s="115"/>
      <c r="C911" s="116"/>
      <c r="D911" s="117"/>
      <c r="E911" s="118"/>
      <c r="F911" s="118"/>
      <c r="G911" s="119"/>
      <c r="H911" s="120"/>
      <c r="I911" s="120"/>
      <c r="J911" s="121"/>
      <c r="K911" s="5"/>
      <c r="L911" s="133" t="str">
        <f t="shared" si="126"/>
        <v/>
      </c>
      <c r="M911" s="5"/>
      <c r="N911" s="23" t="str">
        <f>IF($L911="", "", COUNTIF($L$11:$L$2510, "&gt;"&amp;$L911)+1+COUNTIF($L$11:$L911, $L911)-1)</f>
        <v/>
      </c>
      <c r="O911" s="5"/>
      <c r="R911" s="23" t="str">
        <f t="shared" si="127"/>
        <v/>
      </c>
      <c r="T911" s="20" t="str">
        <f t="shared" si="128"/>
        <v/>
      </c>
      <c r="X911" s="23" t="str">
        <f t="shared" si="129"/>
        <v/>
      </c>
      <c r="Z911" s="59" t="str">
        <f t="shared" si="130"/>
        <v/>
      </c>
      <c r="AA911" s="60" t="str">
        <f>IF($B911="", "", IF(COUNTIF('Intro &amp; Setup'!$AY$23:$AY$38, $B911)&gt;0, "BH", TEXT($B911, "ddd")))</f>
        <v/>
      </c>
      <c r="AB911" s="61" t="str">
        <f t="shared" si="131"/>
        <v/>
      </c>
      <c r="AD911" s="23" t="str">
        <f t="shared" si="132"/>
        <v/>
      </c>
      <c r="AE911" s="23" t="str">
        <f t="shared" si="133"/>
        <v/>
      </c>
      <c r="AG911" s="23" t="str">
        <f t="shared" si="134"/>
        <v/>
      </c>
    </row>
    <row r="912" spans="1:33" x14ac:dyDescent="0.25">
      <c r="A912" s="5"/>
      <c r="B912" s="115"/>
      <c r="C912" s="116"/>
      <c r="D912" s="117"/>
      <c r="E912" s="118"/>
      <c r="F912" s="118"/>
      <c r="G912" s="119"/>
      <c r="H912" s="120"/>
      <c r="I912" s="120"/>
      <c r="J912" s="121"/>
      <c r="K912" s="5"/>
      <c r="L912" s="133" t="str">
        <f t="shared" si="126"/>
        <v/>
      </c>
      <c r="M912" s="5"/>
      <c r="N912" s="23" t="str">
        <f>IF($L912="", "", COUNTIF($L$11:$L$2510, "&gt;"&amp;$L912)+1+COUNTIF($L$11:$L912, $L912)-1)</f>
        <v/>
      </c>
      <c r="O912" s="5"/>
      <c r="R912" s="23" t="str">
        <f t="shared" si="127"/>
        <v/>
      </c>
      <c r="T912" s="20" t="str">
        <f t="shared" si="128"/>
        <v/>
      </c>
      <c r="X912" s="23" t="str">
        <f t="shared" si="129"/>
        <v/>
      </c>
      <c r="Z912" s="59" t="str">
        <f t="shared" si="130"/>
        <v/>
      </c>
      <c r="AA912" s="60" t="str">
        <f>IF($B912="", "", IF(COUNTIF('Intro &amp; Setup'!$AY$23:$AY$38, $B912)&gt;0, "BH", TEXT($B912, "ddd")))</f>
        <v/>
      </c>
      <c r="AB912" s="61" t="str">
        <f t="shared" si="131"/>
        <v/>
      </c>
      <c r="AD912" s="23" t="str">
        <f t="shared" si="132"/>
        <v/>
      </c>
      <c r="AE912" s="23" t="str">
        <f t="shared" si="133"/>
        <v/>
      </c>
      <c r="AG912" s="23" t="str">
        <f t="shared" si="134"/>
        <v/>
      </c>
    </row>
    <row r="913" spans="1:33" x14ac:dyDescent="0.25">
      <c r="A913" s="5"/>
      <c r="B913" s="115"/>
      <c r="C913" s="116"/>
      <c r="D913" s="117"/>
      <c r="E913" s="118"/>
      <c r="F913" s="118"/>
      <c r="G913" s="119"/>
      <c r="H913" s="120"/>
      <c r="I913" s="120"/>
      <c r="J913" s="121"/>
      <c r="K913" s="5"/>
      <c r="L913" s="133" t="str">
        <f t="shared" si="126"/>
        <v/>
      </c>
      <c r="M913" s="5"/>
      <c r="N913" s="23" t="str">
        <f>IF($L913="", "", COUNTIF($L$11:$L$2510, "&gt;"&amp;$L913)+1+COUNTIF($L$11:$L913, $L913)-1)</f>
        <v/>
      </c>
      <c r="O913" s="5"/>
      <c r="R913" s="23" t="str">
        <f t="shared" si="127"/>
        <v/>
      </c>
      <c r="T913" s="20" t="str">
        <f t="shared" si="128"/>
        <v/>
      </c>
      <c r="X913" s="23" t="str">
        <f t="shared" si="129"/>
        <v/>
      </c>
      <c r="Z913" s="59" t="str">
        <f t="shared" si="130"/>
        <v/>
      </c>
      <c r="AA913" s="60" t="str">
        <f>IF($B913="", "", IF(COUNTIF('Intro &amp; Setup'!$AY$23:$AY$38, $B913)&gt;0, "BH", TEXT($B913, "ddd")))</f>
        <v/>
      </c>
      <c r="AB913" s="61" t="str">
        <f t="shared" si="131"/>
        <v/>
      </c>
      <c r="AD913" s="23" t="str">
        <f t="shared" si="132"/>
        <v/>
      </c>
      <c r="AE913" s="23" t="str">
        <f t="shared" si="133"/>
        <v/>
      </c>
      <c r="AG913" s="23" t="str">
        <f t="shared" si="134"/>
        <v/>
      </c>
    </row>
    <row r="914" spans="1:33" x14ac:dyDescent="0.25">
      <c r="A914" s="5"/>
      <c r="B914" s="115"/>
      <c r="C914" s="116"/>
      <c r="D914" s="117"/>
      <c r="E914" s="118"/>
      <c r="F914" s="118"/>
      <c r="G914" s="119"/>
      <c r="H914" s="120"/>
      <c r="I914" s="120"/>
      <c r="J914" s="121"/>
      <c r="K914" s="5"/>
      <c r="L914" s="133" t="str">
        <f t="shared" si="126"/>
        <v/>
      </c>
      <c r="M914" s="5"/>
      <c r="N914" s="23" t="str">
        <f>IF($L914="", "", COUNTIF($L$11:$L$2510, "&gt;"&amp;$L914)+1+COUNTIF($L$11:$L914, $L914)-1)</f>
        <v/>
      </c>
      <c r="O914" s="5"/>
      <c r="R914" s="23" t="str">
        <f t="shared" si="127"/>
        <v/>
      </c>
      <c r="T914" s="20" t="str">
        <f t="shared" si="128"/>
        <v/>
      </c>
      <c r="X914" s="23" t="str">
        <f t="shared" si="129"/>
        <v/>
      </c>
      <c r="Z914" s="59" t="str">
        <f t="shared" si="130"/>
        <v/>
      </c>
      <c r="AA914" s="60" t="str">
        <f>IF($B914="", "", IF(COUNTIF('Intro &amp; Setup'!$AY$23:$AY$38, $B914)&gt;0, "BH", TEXT($B914, "ddd")))</f>
        <v/>
      </c>
      <c r="AB914" s="61" t="str">
        <f t="shared" si="131"/>
        <v/>
      </c>
      <c r="AD914" s="23" t="str">
        <f t="shared" si="132"/>
        <v/>
      </c>
      <c r="AE914" s="23" t="str">
        <f t="shared" si="133"/>
        <v/>
      </c>
      <c r="AG914" s="23" t="str">
        <f t="shared" si="134"/>
        <v/>
      </c>
    </row>
    <row r="915" spans="1:33" x14ac:dyDescent="0.25">
      <c r="A915" s="5"/>
      <c r="B915" s="115"/>
      <c r="C915" s="116"/>
      <c r="D915" s="117"/>
      <c r="E915" s="118"/>
      <c r="F915" s="118"/>
      <c r="G915" s="119"/>
      <c r="H915" s="120"/>
      <c r="I915" s="120"/>
      <c r="J915" s="121"/>
      <c r="K915" s="5"/>
      <c r="L915" s="133" t="str">
        <f t="shared" si="126"/>
        <v/>
      </c>
      <c r="M915" s="5"/>
      <c r="N915" s="23" t="str">
        <f>IF($L915="", "", COUNTIF($L$11:$L$2510, "&gt;"&amp;$L915)+1+COUNTIF($L$11:$L915, $L915)-1)</f>
        <v/>
      </c>
      <c r="O915" s="5"/>
      <c r="R915" s="23" t="str">
        <f t="shared" si="127"/>
        <v/>
      </c>
      <c r="T915" s="20" t="str">
        <f t="shared" si="128"/>
        <v/>
      </c>
      <c r="X915" s="23" t="str">
        <f t="shared" si="129"/>
        <v/>
      </c>
      <c r="Z915" s="59" t="str">
        <f t="shared" si="130"/>
        <v/>
      </c>
      <c r="AA915" s="60" t="str">
        <f>IF($B915="", "", IF(COUNTIF('Intro &amp; Setup'!$AY$23:$AY$38, $B915)&gt;0, "BH", TEXT($B915, "ddd")))</f>
        <v/>
      </c>
      <c r="AB915" s="61" t="str">
        <f t="shared" si="131"/>
        <v/>
      </c>
      <c r="AD915" s="23" t="str">
        <f t="shared" si="132"/>
        <v/>
      </c>
      <c r="AE915" s="23" t="str">
        <f t="shared" si="133"/>
        <v/>
      </c>
      <c r="AG915" s="23" t="str">
        <f t="shared" si="134"/>
        <v/>
      </c>
    </row>
    <row r="916" spans="1:33" x14ac:dyDescent="0.25">
      <c r="A916" s="5"/>
      <c r="B916" s="115"/>
      <c r="C916" s="116"/>
      <c r="D916" s="117"/>
      <c r="E916" s="118"/>
      <c r="F916" s="118"/>
      <c r="G916" s="119"/>
      <c r="H916" s="120"/>
      <c r="I916" s="120"/>
      <c r="J916" s="121"/>
      <c r="K916" s="5"/>
      <c r="L916" s="133" t="str">
        <f t="shared" si="126"/>
        <v/>
      </c>
      <c r="M916" s="5"/>
      <c r="N916" s="23" t="str">
        <f>IF($L916="", "", COUNTIF($L$11:$L$2510, "&gt;"&amp;$L916)+1+COUNTIF($L$11:$L916, $L916)-1)</f>
        <v/>
      </c>
      <c r="O916" s="5"/>
      <c r="R916" s="23" t="str">
        <f t="shared" si="127"/>
        <v/>
      </c>
      <c r="T916" s="20" t="str">
        <f t="shared" si="128"/>
        <v/>
      </c>
      <c r="X916" s="23" t="str">
        <f t="shared" si="129"/>
        <v/>
      </c>
      <c r="Z916" s="59" t="str">
        <f t="shared" si="130"/>
        <v/>
      </c>
      <c r="AA916" s="60" t="str">
        <f>IF($B916="", "", IF(COUNTIF('Intro &amp; Setup'!$AY$23:$AY$38, $B916)&gt;0, "BH", TEXT($B916, "ddd")))</f>
        <v/>
      </c>
      <c r="AB916" s="61" t="str">
        <f t="shared" si="131"/>
        <v/>
      </c>
      <c r="AD916" s="23" t="str">
        <f t="shared" si="132"/>
        <v/>
      </c>
      <c r="AE916" s="23" t="str">
        <f t="shared" si="133"/>
        <v/>
      </c>
      <c r="AG916" s="23" t="str">
        <f t="shared" si="134"/>
        <v/>
      </c>
    </row>
    <row r="917" spans="1:33" x14ac:dyDescent="0.25">
      <c r="A917" s="5"/>
      <c r="B917" s="115"/>
      <c r="C917" s="116"/>
      <c r="D917" s="117"/>
      <c r="E917" s="118"/>
      <c r="F917" s="118"/>
      <c r="G917" s="119"/>
      <c r="H917" s="120"/>
      <c r="I917" s="120"/>
      <c r="J917" s="121"/>
      <c r="K917" s="5"/>
      <c r="L917" s="133" t="str">
        <f t="shared" si="126"/>
        <v/>
      </c>
      <c r="M917" s="5"/>
      <c r="N917" s="23" t="str">
        <f>IF($L917="", "", COUNTIF($L$11:$L$2510, "&gt;"&amp;$L917)+1+COUNTIF($L$11:$L917, $L917)-1)</f>
        <v/>
      </c>
      <c r="O917" s="5"/>
      <c r="R917" s="23" t="str">
        <f t="shared" si="127"/>
        <v/>
      </c>
      <c r="T917" s="20" t="str">
        <f t="shared" si="128"/>
        <v/>
      </c>
      <c r="X917" s="23" t="str">
        <f t="shared" si="129"/>
        <v/>
      </c>
      <c r="Z917" s="59" t="str">
        <f t="shared" si="130"/>
        <v/>
      </c>
      <c r="AA917" s="60" t="str">
        <f>IF($B917="", "", IF(COUNTIF('Intro &amp; Setup'!$AY$23:$AY$38, $B917)&gt;0, "BH", TEXT($B917, "ddd")))</f>
        <v/>
      </c>
      <c r="AB917" s="61" t="str">
        <f t="shared" si="131"/>
        <v/>
      </c>
      <c r="AD917" s="23" t="str">
        <f t="shared" si="132"/>
        <v/>
      </c>
      <c r="AE917" s="23" t="str">
        <f t="shared" si="133"/>
        <v/>
      </c>
      <c r="AG917" s="23" t="str">
        <f t="shared" si="134"/>
        <v/>
      </c>
    </row>
    <row r="918" spans="1:33" x14ac:dyDescent="0.25">
      <c r="A918" s="5"/>
      <c r="B918" s="115"/>
      <c r="C918" s="116"/>
      <c r="D918" s="117"/>
      <c r="E918" s="118"/>
      <c r="F918" s="118"/>
      <c r="G918" s="119"/>
      <c r="H918" s="120"/>
      <c r="I918" s="120"/>
      <c r="J918" s="121"/>
      <c r="K918" s="5"/>
      <c r="L918" s="133" t="str">
        <f t="shared" si="126"/>
        <v/>
      </c>
      <c r="M918" s="5"/>
      <c r="N918" s="23" t="str">
        <f>IF($L918="", "", COUNTIF($L$11:$L$2510, "&gt;"&amp;$L918)+1+COUNTIF($L$11:$L918, $L918)-1)</f>
        <v/>
      </c>
      <c r="O918" s="5"/>
      <c r="R918" s="23" t="str">
        <f t="shared" si="127"/>
        <v/>
      </c>
      <c r="T918" s="20" t="str">
        <f t="shared" si="128"/>
        <v/>
      </c>
      <c r="X918" s="23" t="str">
        <f t="shared" si="129"/>
        <v/>
      </c>
      <c r="Z918" s="59" t="str">
        <f t="shared" si="130"/>
        <v/>
      </c>
      <c r="AA918" s="60" t="str">
        <f>IF($B918="", "", IF(COUNTIF('Intro &amp; Setup'!$AY$23:$AY$38, $B918)&gt;0, "BH", TEXT($B918, "ddd")))</f>
        <v/>
      </c>
      <c r="AB918" s="61" t="str">
        <f t="shared" si="131"/>
        <v/>
      </c>
      <c r="AD918" s="23" t="str">
        <f t="shared" si="132"/>
        <v/>
      </c>
      <c r="AE918" s="23" t="str">
        <f t="shared" si="133"/>
        <v/>
      </c>
      <c r="AG918" s="23" t="str">
        <f t="shared" si="134"/>
        <v/>
      </c>
    </row>
    <row r="919" spans="1:33" x14ac:dyDescent="0.25">
      <c r="A919" s="5"/>
      <c r="B919" s="115"/>
      <c r="C919" s="116"/>
      <c r="D919" s="117"/>
      <c r="E919" s="118"/>
      <c r="F919" s="118"/>
      <c r="G919" s="119"/>
      <c r="H919" s="120"/>
      <c r="I919" s="120"/>
      <c r="J919" s="121"/>
      <c r="K919" s="5"/>
      <c r="L919" s="133" t="str">
        <f t="shared" si="126"/>
        <v/>
      </c>
      <c r="M919" s="5"/>
      <c r="N919" s="23" t="str">
        <f>IF($L919="", "", COUNTIF($L$11:$L$2510, "&gt;"&amp;$L919)+1+COUNTIF($L$11:$L919, $L919)-1)</f>
        <v/>
      </c>
      <c r="O919" s="5"/>
      <c r="R919" s="23" t="str">
        <f t="shared" si="127"/>
        <v/>
      </c>
      <c r="T919" s="20" t="str">
        <f t="shared" si="128"/>
        <v/>
      </c>
      <c r="X919" s="23" t="str">
        <f t="shared" si="129"/>
        <v/>
      </c>
      <c r="Z919" s="59" t="str">
        <f t="shared" si="130"/>
        <v/>
      </c>
      <c r="AA919" s="60" t="str">
        <f>IF($B919="", "", IF(COUNTIF('Intro &amp; Setup'!$AY$23:$AY$38, $B919)&gt;0, "BH", TEXT($B919, "ddd")))</f>
        <v/>
      </c>
      <c r="AB919" s="61" t="str">
        <f t="shared" si="131"/>
        <v/>
      </c>
      <c r="AD919" s="23" t="str">
        <f t="shared" si="132"/>
        <v/>
      </c>
      <c r="AE919" s="23" t="str">
        <f t="shared" si="133"/>
        <v/>
      </c>
      <c r="AG919" s="23" t="str">
        <f t="shared" si="134"/>
        <v/>
      </c>
    </row>
    <row r="920" spans="1:33" x14ac:dyDescent="0.25">
      <c r="A920" s="5"/>
      <c r="B920" s="115"/>
      <c r="C920" s="116"/>
      <c r="D920" s="117"/>
      <c r="E920" s="118"/>
      <c r="F920" s="118"/>
      <c r="G920" s="119"/>
      <c r="H920" s="120"/>
      <c r="I920" s="120"/>
      <c r="J920" s="121"/>
      <c r="K920" s="5"/>
      <c r="L920" s="133" t="str">
        <f t="shared" si="126"/>
        <v/>
      </c>
      <c r="M920" s="5"/>
      <c r="N920" s="23" t="str">
        <f>IF($L920="", "", COUNTIF($L$11:$L$2510, "&gt;"&amp;$L920)+1+COUNTIF($L$11:$L920, $L920)-1)</f>
        <v/>
      </c>
      <c r="O920" s="5"/>
      <c r="R920" s="23" t="str">
        <f t="shared" si="127"/>
        <v/>
      </c>
      <c r="T920" s="20" t="str">
        <f t="shared" si="128"/>
        <v/>
      </c>
      <c r="X920" s="23" t="str">
        <f t="shared" si="129"/>
        <v/>
      </c>
      <c r="Z920" s="59" t="str">
        <f t="shared" si="130"/>
        <v/>
      </c>
      <c r="AA920" s="60" t="str">
        <f>IF($B920="", "", IF(COUNTIF('Intro &amp; Setup'!$AY$23:$AY$38, $B920)&gt;0, "BH", TEXT($B920, "ddd")))</f>
        <v/>
      </c>
      <c r="AB920" s="61" t="str">
        <f t="shared" si="131"/>
        <v/>
      </c>
      <c r="AD920" s="23" t="str">
        <f t="shared" si="132"/>
        <v/>
      </c>
      <c r="AE920" s="23" t="str">
        <f t="shared" si="133"/>
        <v/>
      </c>
      <c r="AG920" s="23" t="str">
        <f t="shared" si="134"/>
        <v/>
      </c>
    </row>
    <row r="921" spans="1:33" x14ac:dyDescent="0.25">
      <c r="A921" s="5"/>
      <c r="B921" s="115"/>
      <c r="C921" s="116"/>
      <c r="D921" s="117"/>
      <c r="E921" s="118"/>
      <c r="F921" s="118"/>
      <c r="G921" s="119"/>
      <c r="H921" s="120"/>
      <c r="I921" s="120"/>
      <c r="J921" s="121"/>
      <c r="K921" s="5"/>
      <c r="L921" s="133" t="str">
        <f t="shared" si="126"/>
        <v/>
      </c>
      <c r="M921" s="5"/>
      <c r="N921" s="23" t="str">
        <f>IF($L921="", "", COUNTIF($L$11:$L$2510, "&gt;"&amp;$L921)+1+COUNTIF($L$11:$L921, $L921)-1)</f>
        <v/>
      </c>
      <c r="O921" s="5"/>
      <c r="R921" s="23" t="str">
        <f t="shared" si="127"/>
        <v/>
      </c>
      <c r="T921" s="20" t="str">
        <f t="shared" si="128"/>
        <v/>
      </c>
      <c r="X921" s="23" t="str">
        <f t="shared" si="129"/>
        <v/>
      </c>
      <c r="Z921" s="59" t="str">
        <f t="shared" si="130"/>
        <v/>
      </c>
      <c r="AA921" s="60" t="str">
        <f>IF($B921="", "", IF(COUNTIF('Intro &amp; Setup'!$AY$23:$AY$38, $B921)&gt;0, "BH", TEXT($B921, "ddd")))</f>
        <v/>
      </c>
      <c r="AB921" s="61" t="str">
        <f t="shared" si="131"/>
        <v/>
      </c>
      <c r="AD921" s="23" t="str">
        <f t="shared" si="132"/>
        <v/>
      </c>
      <c r="AE921" s="23" t="str">
        <f t="shared" si="133"/>
        <v/>
      </c>
      <c r="AG921" s="23" t="str">
        <f t="shared" si="134"/>
        <v/>
      </c>
    </row>
    <row r="922" spans="1:33" x14ac:dyDescent="0.25">
      <c r="A922" s="5"/>
      <c r="B922" s="115"/>
      <c r="C922" s="116"/>
      <c r="D922" s="117"/>
      <c r="E922" s="118"/>
      <c r="F922" s="118"/>
      <c r="G922" s="119"/>
      <c r="H922" s="120"/>
      <c r="I922" s="120"/>
      <c r="J922" s="121"/>
      <c r="K922" s="5"/>
      <c r="L922" s="133" t="str">
        <f t="shared" si="126"/>
        <v/>
      </c>
      <c r="M922" s="5"/>
      <c r="N922" s="23" t="str">
        <f>IF($L922="", "", COUNTIF($L$11:$L$2510, "&gt;"&amp;$L922)+1+COUNTIF($L$11:$L922, $L922)-1)</f>
        <v/>
      </c>
      <c r="O922" s="5"/>
      <c r="R922" s="23" t="str">
        <f t="shared" si="127"/>
        <v/>
      </c>
      <c r="T922" s="20" t="str">
        <f t="shared" si="128"/>
        <v/>
      </c>
      <c r="X922" s="23" t="str">
        <f t="shared" si="129"/>
        <v/>
      </c>
      <c r="Z922" s="59" t="str">
        <f t="shared" si="130"/>
        <v/>
      </c>
      <c r="AA922" s="60" t="str">
        <f>IF($B922="", "", IF(COUNTIF('Intro &amp; Setup'!$AY$23:$AY$38, $B922)&gt;0, "BH", TEXT($B922, "ddd")))</f>
        <v/>
      </c>
      <c r="AB922" s="61" t="str">
        <f t="shared" si="131"/>
        <v/>
      </c>
      <c r="AD922" s="23" t="str">
        <f t="shared" si="132"/>
        <v/>
      </c>
      <c r="AE922" s="23" t="str">
        <f t="shared" si="133"/>
        <v/>
      </c>
      <c r="AG922" s="23" t="str">
        <f t="shared" si="134"/>
        <v/>
      </c>
    </row>
    <row r="923" spans="1:33" x14ac:dyDescent="0.25">
      <c r="A923" s="5"/>
      <c r="B923" s="115"/>
      <c r="C923" s="116"/>
      <c r="D923" s="117"/>
      <c r="E923" s="118"/>
      <c r="F923" s="118"/>
      <c r="G923" s="119"/>
      <c r="H923" s="120"/>
      <c r="I923" s="120"/>
      <c r="J923" s="121"/>
      <c r="K923" s="5"/>
      <c r="L923" s="133" t="str">
        <f t="shared" si="126"/>
        <v/>
      </c>
      <c r="M923" s="5"/>
      <c r="N923" s="23" t="str">
        <f>IF($L923="", "", COUNTIF($L$11:$L$2510, "&gt;"&amp;$L923)+1+COUNTIF($L$11:$L923, $L923)-1)</f>
        <v/>
      </c>
      <c r="O923" s="5"/>
      <c r="R923" s="23" t="str">
        <f t="shared" si="127"/>
        <v/>
      </c>
      <c r="T923" s="20" t="str">
        <f t="shared" si="128"/>
        <v/>
      </c>
      <c r="X923" s="23" t="str">
        <f t="shared" si="129"/>
        <v/>
      </c>
      <c r="Z923" s="59" t="str">
        <f t="shared" si="130"/>
        <v/>
      </c>
      <c r="AA923" s="60" t="str">
        <f>IF($B923="", "", IF(COUNTIF('Intro &amp; Setup'!$AY$23:$AY$38, $B923)&gt;0, "BH", TEXT($B923, "ddd")))</f>
        <v/>
      </c>
      <c r="AB923" s="61" t="str">
        <f t="shared" si="131"/>
        <v/>
      </c>
      <c r="AD923" s="23" t="str">
        <f t="shared" si="132"/>
        <v/>
      </c>
      <c r="AE923" s="23" t="str">
        <f t="shared" si="133"/>
        <v/>
      </c>
      <c r="AG923" s="23" t="str">
        <f t="shared" si="134"/>
        <v/>
      </c>
    </row>
    <row r="924" spans="1:33" x14ac:dyDescent="0.25">
      <c r="A924" s="5"/>
      <c r="B924" s="115"/>
      <c r="C924" s="116"/>
      <c r="D924" s="117"/>
      <c r="E924" s="118"/>
      <c r="F924" s="118"/>
      <c r="G924" s="119"/>
      <c r="H924" s="120"/>
      <c r="I924" s="120"/>
      <c r="J924" s="121"/>
      <c r="K924" s="5"/>
      <c r="L924" s="133" t="str">
        <f t="shared" si="126"/>
        <v/>
      </c>
      <c r="M924" s="5"/>
      <c r="N924" s="23" t="str">
        <f>IF($L924="", "", COUNTIF($L$11:$L$2510, "&gt;"&amp;$L924)+1+COUNTIF($L$11:$L924, $L924)-1)</f>
        <v/>
      </c>
      <c r="O924" s="5"/>
      <c r="R924" s="23" t="str">
        <f t="shared" si="127"/>
        <v/>
      </c>
      <c r="T924" s="20" t="str">
        <f t="shared" si="128"/>
        <v/>
      </c>
      <c r="X924" s="23" t="str">
        <f t="shared" si="129"/>
        <v/>
      </c>
      <c r="Z924" s="59" t="str">
        <f t="shared" si="130"/>
        <v/>
      </c>
      <c r="AA924" s="60" t="str">
        <f>IF($B924="", "", IF(COUNTIF('Intro &amp; Setup'!$AY$23:$AY$38, $B924)&gt;0, "BH", TEXT($B924, "ddd")))</f>
        <v/>
      </c>
      <c r="AB924" s="61" t="str">
        <f t="shared" si="131"/>
        <v/>
      </c>
      <c r="AD924" s="23" t="str">
        <f t="shared" si="132"/>
        <v/>
      </c>
      <c r="AE924" s="23" t="str">
        <f t="shared" si="133"/>
        <v/>
      </c>
      <c r="AG924" s="23" t="str">
        <f t="shared" si="134"/>
        <v/>
      </c>
    </row>
    <row r="925" spans="1:33" x14ac:dyDescent="0.25">
      <c r="A925" s="5"/>
      <c r="B925" s="115"/>
      <c r="C925" s="116"/>
      <c r="D925" s="117"/>
      <c r="E925" s="118"/>
      <c r="F925" s="118"/>
      <c r="G925" s="119"/>
      <c r="H925" s="120"/>
      <c r="I925" s="120"/>
      <c r="J925" s="121"/>
      <c r="K925" s="5"/>
      <c r="L925" s="133" t="str">
        <f t="shared" si="126"/>
        <v/>
      </c>
      <c r="M925" s="5"/>
      <c r="N925" s="23" t="str">
        <f>IF($L925="", "", COUNTIF($L$11:$L$2510, "&gt;"&amp;$L925)+1+COUNTIF($L$11:$L925, $L925)-1)</f>
        <v/>
      </c>
      <c r="O925" s="5"/>
      <c r="R925" s="23" t="str">
        <f t="shared" si="127"/>
        <v/>
      </c>
      <c r="T925" s="20" t="str">
        <f t="shared" si="128"/>
        <v/>
      </c>
      <c r="X925" s="23" t="str">
        <f t="shared" si="129"/>
        <v/>
      </c>
      <c r="Z925" s="59" t="str">
        <f t="shared" si="130"/>
        <v/>
      </c>
      <c r="AA925" s="60" t="str">
        <f>IF($B925="", "", IF(COUNTIF('Intro &amp; Setup'!$AY$23:$AY$38, $B925)&gt;0, "BH", TEXT($B925, "ddd")))</f>
        <v/>
      </c>
      <c r="AB925" s="61" t="str">
        <f t="shared" si="131"/>
        <v/>
      </c>
      <c r="AD925" s="23" t="str">
        <f t="shared" si="132"/>
        <v/>
      </c>
      <c r="AE925" s="23" t="str">
        <f t="shared" si="133"/>
        <v/>
      </c>
      <c r="AG925" s="23" t="str">
        <f t="shared" si="134"/>
        <v/>
      </c>
    </row>
    <row r="926" spans="1:33" x14ac:dyDescent="0.25">
      <c r="A926" s="5"/>
      <c r="B926" s="115"/>
      <c r="C926" s="116"/>
      <c r="D926" s="117"/>
      <c r="E926" s="118"/>
      <c r="F926" s="118"/>
      <c r="G926" s="119"/>
      <c r="H926" s="120"/>
      <c r="I926" s="120"/>
      <c r="J926" s="121"/>
      <c r="K926" s="5"/>
      <c r="L926" s="133" t="str">
        <f t="shared" si="126"/>
        <v/>
      </c>
      <c r="M926" s="5"/>
      <c r="N926" s="23" t="str">
        <f>IF($L926="", "", COUNTIF($L$11:$L$2510, "&gt;"&amp;$L926)+1+COUNTIF($L$11:$L926, $L926)-1)</f>
        <v/>
      </c>
      <c r="O926" s="5"/>
      <c r="R926" s="23" t="str">
        <f t="shared" si="127"/>
        <v/>
      </c>
      <c r="T926" s="20" t="str">
        <f t="shared" si="128"/>
        <v/>
      </c>
      <c r="X926" s="23" t="str">
        <f t="shared" si="129"/>
        <v/>
      </c>
      <c r="Z926" s="59" t="str">
        <f t="shared" si="130"/>
        <v/>
      </c>
      <c r="AA926" s="60" t="str">
        <f>IF($B926="", "", IF(COUNTIF('Intro &amp; Setup'!$AY$23:$AY$38, $B926)&gt;0, "BH", TEXT($B926, "ddd")))</f>
        <v/>
      </c>
      <c r="AB926" s="61" t="str">
        <f t="shared" si="131"/>
        <v/>
      </c>
      <c r="AD926" s="23" t="str">
        <f t="shared" si="132"/>
        <v/>
      </c>
      <c r="AE926" s="23" t="str">
        <f t="shared" si="133"/>
        <v/>
      </c>
      <c r="AG926" s="23" t="str">
        <f t="shared" si="134"/>
        <v/>
      </c>
    </row>
    <row r="927" spans="1:33" x14ac:dyDescent="0.25">
      <c r="A927" s="5"/>
      <c r="B927" s="115"/>
      <c r="C927" s="116"/>
      <c r="D927" s="117"/>
      <c r="E927" s="118"/>
      <c r="F927" s="118"/>
      <c r="G927" s="119"/>
      <c r="H927" s="120"/>
      <c r="I927" s="120"/>
      <c r="J927" s="121"/>
      <c r="K927" s="5"/>
      <c r="L927" s="133" t="str">
        <f t="shared" si="126"/>
        <v/>
      </c>
      <c r="M927" s="5"/>
      <c r="N927" s="23" t="str">
        <f>IF($L927="", "", COUNTIF($L$11:$L$2510, "&gt;"&amp;$L927)+1+COUNTIF($L$11:$L927, $L927)-1)</f>
        <v/>
      </c>
      <c r="O927" s="5"/>
      <c r="R927" s="23" t="str">
        <f t="shared" si="127"/>
        <v/>
      </c>
      <c r="T927" s="20" t="str">
        <f t="shared" si="128"/>
        <v/>
      </c>
      <c r="X927" s="23" t="str">
        <f t="shared" si="129"/>
        <v/>
      </c>
      <c r="Z927" s="59" t="str">
        <f t="shared" si="130"/>
        <v/>
      </c>
      <c r="AA927" s="60" t="str">
        <f>IF($B927="", "", IF(COUNTIF('Intro &amp; Setup'!$AY$23:$AY$38, $B927)&gt;0, "BH", TEXT($B927, "ddd")))</f>
        <v/>
      </c>
      <c r="AB927" s="61" t="str">
        <f t="shared" si="131"/>
        <v/>
      </c>
      <c r="AD927" s="23" t="str">
        <f t="shared" si="132"/>
        <v/>
      </c>
      <c r="AE927" s="23" t="str">
        <f t="shared" si="133"/>
        <v/>
      </c>
      <c r="AG927" s="23" t="str">
        <f t="shared" si="134"/>
        <v/>
      </c>
    </row>
    <row r="928" spans="1:33" x14ac:dyDescent="0.25">
      <c r="A928" s="5"/>
      <c r="B928" s="115"/>
      <c r="C928" s="116"/>
      <c r="D928" s="117"/>
      <c r="E928" s="118"/>
      <c r="F928" s="118"/>
      <c r="G928" s="119"/>
      <c r="H928" s="120"/>
      <c r="I928" s="120"/>
      <c r="J928" s="121"/>
      <c r="K928" s="5"/>
      <c r="L928" s="133" t="str">
        <f t="shared" si="126"/>
        <v/>
      </c>
      <c r="M928" s="5"/>
      <c r="N928" s="23" t="str">
        <f>IF($L928="", "", COUNTIF($L$11:$L$2510, "&gt;"&amp;$L928)+1+COUNTIF($L$11:$L928, $L928)-1)</f>
        <v/>
      </c>
      <c r="O928" s="5"/>
      <c r="R928" s="23" t="str">
        <f t="shared" si="127"/>
        <v/>
      </c>
      <c r="T928" s="20" t="str">
        <f t="shared" si="128"/>
        <v/>
      </c>
      <c r="X928" s="23" t="str">
        <f t="shared" si="129"/>
        <v/>
      </c>
      <c r="Z928" s="59" t="str">
        <f t="shared" si="130"/>
        <v/>
      </c>
      <c r="AA928" s="60" t="str">
        <f>IF($B928="", "", IF(COUNTIF('Intro &amp; Setup'!$AY$23:$AY$38, $B928)&gt;0, "BH", TEXT($B928, "ddd")))</f>
        <v/>
      </c>
      <c r="AB928" s="61" t="str">
        <f t="shared" si="131"/>
        <v/>
      </c>
      <c r="AD928" s="23" t="str">
        <f t="shared" si="132"/>
        <v/>
      </c>
      <c r="AE928" s="23" t="str">
        <f t="shared" si="133"/>
        <v/>
      </c>
      <c r="AG928" s="23" t="str">
        <f t="shared" si="134"/>
        <v/>
      </c>
    </row>
    <row r="929" spans="1:33" x14ac:dyDescent="0.25">
      <c r="A929" s="5"/>
      <c r="B929" s="115"/>
      <c r="C929" s="116"/>
      <c r="D929" s="117"/>
      <c r="E929" s="118"/>
      <c r="F929" s="118"/>
      <c r="G929" s="119"/>
      <c r="H929" s="120"/>
      <c r="I929" s="120"/>
      <c r="J929" s="121"/>
      <c r="K929" s="5"/>
      <c r="L929" s="133" t="str">
        <f t="shared" si="126"/>
        <v/>
      </c>
      <c r="M929" s="5"/>
      <c r="N929" s="23" t="str">
        <f>IF($L929="", "", COUNTIF($L$11:$L$2510, "&gt;"&amp;$L929)+1+COUNTIF($L$11:$L929, $L929)-1)</f>
        <v/>
      </c>
      <c r="O929" s="5"/>
      <c r="R929" s="23" t="str">
        <f t="shared" si="127"/>
        <v/>
      </c>
      <c r="T929" s="20" t="str">
        <f t="shared" si="128"/>
        <v/>
      </c>
      <c r="X929" s="23" t="str">
        <f t="shared" si="129"/>
        <v/>
      </c>
      <c r="Z929" s="59" t="str">
        <f t="shared" si="130"/>
        <v/>
      </c>
      <c r="AA929" s="60" t="str">
        <f>IF($B929="", "", IF(COUNTIF('Intro &amp; Setup'!$AY$23:$AY$38, $B929)&gt;0, "BH", TEXT($B929, "ddd")))</f>
        <v/>
      </c>
      <c r="AB929" s="61" t="str">
        <f t="shared" si="131"/>
        <v/>
      </c>
      <c r="AD929" s="23" t="str">
        <f t="shared" si="132"/>
        <v/>
      </c>
      <c r="AE929" s="23" t="str">
        <f t="shared" si="133"/>
        <v/>
      </c>
      <c r="AG929" s="23" t="str">
        <f t="shared" si="134"/>
        <v/>
      </c>
    </row>
    <row r="930" spans="1:33" x14ac:dyDescent="0.25">
      <c r="A930" s="5"/>
      <c r="B930" s="115"/>
      <c r="C930" s="116"/>
      <c r="D930" s="117"/>
      <c r="E930" s="118"/>
      <c r="F930" s="118"/>
      <c r="G930" s="119"/>
      <c r="H930" s="120"/>
      <c r="I930" s="120"/>
      <c r="J930" s="121"/>
      <c r="K930" s="5"/>
      <c r="L930" s="133" t="str">
        <f t="shared" si="126"/>
        <v/>
      </c>
      <c r="M930" s="5"/>
      <c r="N930" s="23" t="str">
        <f>IF($L930="", "", COUNTIF($L$11:$L$2510, "&gt;"&amp;$L930)+1+COUNTIF($L$11:$L930, $L930)-1)</f>
        <v/>
      </c>
      <c r="O930" s="5"/>
      <c r="R930" s="23" t="str">
        <f t="shared" si="127"/>
        <v/>
      </c>
      <c r="T930" s="20" t="str">
        <f t="shared" si="128"/>
        <v/>
      </c>
      <c r="X930" s="23" t="str">
        <f t="shared" si="129"/>
        <v/>
      </c>
      <c r="Z930" s="59" t="str">
        <f t="shared" si="130"/>
        <v/>
      </c>
      <c r="AA930" s="60" t="str">
        <f>IF($B930="", "", IF(COUNTIF('Intro &amp; Setup'!$AY$23:$AY$38, $B930)&gt;0, "BH", TEXT($B930, "ddd")))</f>
        <v/>
      </c>
      <c r="AB930" s="61" t="str">
        <f t="shared" si="131"/>
        <v/>
      </c>
      <c r="AD930" s="23" t="str">
        <f t="shared" si="132"/>
        <v/>
      </c>
      <c r="AE930" s="23" t="str">
        <f t="shared" si="133"/>
        <v/>
      </c>
      <c r="AG930" s="23" t="str">
        <f t="shared" si="134"/>
        <v/>
      </c>
    </row>
    <row r="931" spans="1:33" x14ac:dyDescent="0.25">
      <c r="A931" s="5"/>
      <c r="B931" s="115"/>
      <c r="C931" s="116"/>
      <c r="D931" s="117"/>
      <c r="E931" s="118"/>
      <c r="F931" s="118"/>
      <c r="G931" s="119"/>
      <c r="H931" s="120"/>
      <c r="I931" s="120"/>
      <c r="J931" s="121"/>
      <c r="K931" s="5"/>
      <c r="L931" s="133" t="str">
        <f t="shared" si="126"/>
        <v/>
      </c>
      <c r="M931" s="5"/>
      <c r="N931" s="23" t="str">
        <f>IF($L931="", "", COUNTIF($L$11:$L$2510, "&gt;"&amp;$L931)+1+COUNTIF($L$11:$L931, $L931)-1)</f>
        <v/>
      </c>
      <c r="O931" s="5"/>
      <c r="R931" s="23" t="str">
        <f t="shared" si="127"/>
        <v/>
      </c>
      <c r="T931" s="20" t="str">
        <f t="shared" si="128"/>
        <v/>
      </c>
      <c r="X931" s="23" t="str">
        <f t="shared" si="129"/>
        <v/>
      </c>
      <c r="Z931" s="59" t="str">
        <f t="shared" si="130"/>
        <v/>
      </c>
      <c r="AA931" s="60" t="str">
        <f>IF($B931="", "", IF(COUNTIF('Intro &amp; Setup'!$AY$23:$AY$38, $B931)&gt;0, "BH", TEXT($B931, "ddd")))</f>
        <v/>
      </c>
      <c r="AB931" s="61" t="str">
        <f t="shared" si="131"/>
        <v/>
      </c>
      <c r="AD931" s="23" t="str">
        <f t="shared" si="132"/>
        <v/>
      </c>
      <c r="AE931" s="23" t="str">
        <f t="shared" si="133"/>
        <v/>
      </c>
      <c r="AG931" s="23" t="str">
        <f t="shared" si="134"/>
        <v/>
      </c>
    </row>
    <row r="932" spans="1:33" x14ac:dyDescent="0.25">
      <c r="A932" s="5"/>
      <c r="B932" s="115"/>
      <c r="C932" s="116"/>
      <c r="D932" s="117"/>
      <c r="E932" s="118"/>
      <c r="F932" s="118"/>
      <c r="G932" s="119"/>
      <c r="H932" s="120"/>
      <c r="I932" s="120"/>
      <c r="J932" s="121"/>
      <c r="K932" s="5"/>
      <c r="L932" s="133" t="str">
        <f t="shared" si="126"/>
        <v/>
      </c>
      <c r="M932" s="5"/>
      <c r="N932" s="23" t="str">
        <f>IF($L932="", "", COUNTIF($L$11:$L$2510, "&gt;"&amp;$L932)+1+COUNTIF($L$11:$L932, $L932)-1)</f>
        <v/>
      </c>
      <c r="O932" s="5"/>
      <c r="R932" s="23" t="str">
        <f t="shared" si="127"/>
        <v/>
      </c>
      <c r="T932" s="20" t="str">
        <f t="shared" si="128"/>
        <v/>
      </c>
      <c r="X932" s="23" t="str">
        <f t="shared" si="129"/>
        <v/>
      </c>
      <c r="Z932" s="59" t="str">
        <f t="shared" si="130"/>
        <v/>
      </c>
      <c r="AA932" s="60" t="str">
        <f>IF($B932="", "", IF(COUNTIF('Intro &amp; Setup'!$AY$23:$AY$38, $B932)&gt;0, "BH", TEXT($B932, "ddd")))</f>
        <v/>
      </c>
      <c r="AB932" s="61" t="str">
        <f t="shared" si="131"/>
        <v/>
      </c>
      <c r="AD932" s="23" t="str">
        <f t="shared" si="132"/>
        <v/>
      </c>
      <c r="AE932" s="23" t="str">
        <f t="shared" si="133"/>
        <v/>
      </c>
      <c r="AG932" s="23" t="str">
        <f t="shared" si="134"/>
        <v/>
      </c>
    </row>
    <row r="933" spans="1:33" x14ac:dyDescent="0.25">
      <c r="A933" s="5"/>
      <c r="B933" s="115"/>
      <c r="C933" s="116"/>
      <c r="D933" s="117"/>
      <c r="E933" s="118"/>
      <c r="F933" s="118"/>
      <c r="G933" s="119"/>
      <c r="H933" s="120"/>
      <c r="I933" s="120"/>
      <c r="J933" s="121"/>
      <c r="K933" s="5"/>
      <c r="L933" s="133" t="str">
        <f t="shared" si="126"/>
        <v/>
      </c>
      <c r="M933" s="5"/>
      <c r="N933" s="23" t="str">
        <f>IF($L933="", "", COUNTIF($L$11:$L$2510, "&gt;"&amp;$L933)+1+COUNTIF($L$11:$L933, $L933)-1)</f>
        <v/>
      </c>
      <c r="O933" s="5"/>
      <c r="R933" s="23" t="str">
        <f t="shared" si="127"/>
        <v/>
      </c>
      <c r="T933" s="20" t="str">
        <f t="shared" si="128"/>
        <v/>
      </c>
      <c r="X933" s="23" t="str">
        <f t="shared" si="129"/>
        <v/>
      </c>
      <c r="Z933" s="59" t="str">
        <f t="shared" si="130"/>
        <v/>
      </c>
      <c r="AA933" s="60" t="str">
        <f>IF($B933="", "", IF(COUNTIF('Intro &amp; Setup'!$AY$23:$AY$38, $B933)&gt;0, "BH", TEXT($B933, "ddd")))</f>
        <v/>
      </c>
      <c r="AB933" s="61" t="str">
        <f t="shared" si="131"/>
        <v/>
      </c>
      <c r="AD933" s="23" t="str">
        <f t="shared" si="132"/>
        <v/>
      </c>
      <c r="AE933" s="23" t="str">
        <f t="shared" si="133"/>
        <v/>
      </c>
      <c r="AG933" s="23" t="str">
        <f t="shared" si="134"/>
        <v/>
      </c>
    </row>
    <row r="934" spans="1:33" x14ac:dyDescent="0.25">
      <c r="A934" s="5"/>
      <c r="B934" s="115"/>
      <c r="C934" s="116"/>
      <c r="D934" s="117"/>
      <c r="E934" s="118"/>
      <c r="F934" s="118"/>
      <c r="G934" s="119"/>
      <c r="H934" s="120"/>
      <c r="I934" s="120"/>
      <c r="J934" s="121"/>
      <c r="K934" s="5"/>
      <c r="L934" s="133" t="str">
        <f t="shared" si="126"/>
        <v/>
      </c>
      <c r="M934" s="5"/>
      <c r="N934" s="23" t="str">
        <f>IF($L934="", "", COUNTIF($L$11:$L$2510, "&gt;"&amp;$L934)+1+COUNTIF($L$11:$L934, $L934)-1)</f>
        <v/>
      </c>
      <c r="O934" s="5"/>
      <c r="R934" s="23" t="str">
        <f t="shared" si="127"/>
        <v/>
      </c>
      <c r="T934" s="20" t="str">
        <f t="shared" si="128"/>
        <v/>
      </c>
      <c r="X934" s="23" t="str">
        <f t="shared" si="129"/>
        <v/>
      </c>
      <c r="Z934" s="59" t="str">
        <f t="shared" si="130"/>
        <v/>
      </c>
      <c r="AA934" s="60" t="str">
        <f>IF($B934="", "", IF(COUNTIF('Intro &amp; Setup'!$AY$23:$AY$38, $B934)&gt;0, "BH", TEXT($B934, "ddd")))</f>
        <v/>
      </c>
      <c r="AB934" s="61" t="str">
        <f t="shared" si="131"/>
        <v/>
      </c>
      <c r="AD934" s="23" t="str">
        <f t="shared" si="132"/>
        <v/>
      </c>
      <c r="AE934" s="23" t="str">
        <f t="shared" si="133"/>
        <v/>
      </c>
      <c r="AG934" s="23" t="str">
        <f t="shared" si="134"/>
        <v/>
      </c>
    </row>
    <row r="935" spans="1:33" x14ac:dyDescent="0.25">
      <c r="A935" s="5"/>
      <c r="B935" s="115"/>
      <c r="C935" s="116"/>
      <c r="D935" s="117"/>
      <c r="E935" s="118"/>
      <c r="F935" s="118"/>
      <c r="G935" s="119"/>
      <c r="H935" s="120"/>
      <c r="I935" s="120"/>
      <c r="J935" s="121"/>
      <c r="K935" s="5"/>
      <c r="L935" s="133" t="str">
        <f t="shared" si="126"/>
        <v/>
      </c>
      <c r="M935" s="5"/>
      <c r="N935" s="23" t="str">
        <f>IF($L935="", "", COUNTIF($L$11:$L$2510, "&gt;"&amp;$L935)+1+COUNTIF($L$11:$L935, $L935)-1)</f>
        <v/>
      </c>
      <c r="O935" s="5"/>
      <c r="R935" s="23" t="str">
        <f t="shared" si="127"/>
        <v/>
      </c>
      <c r="T935" s="20" t="str">
        <f t="shared" si="128"/>
        <v/>
      </c>
      <c r="X935" s="23" t="str">
        <f t="shared" si="129"/>
        <v/>
      </c>
      <c r="Z935" s="59" t="str">
        <f t="shared" si="130"/>
        <v/>
      </c>
      <c r="AA935" s="60" t="str">
        <f>IF($B935="", "", IF(COUNTIF('Intro &amp; Setup'!$AY$23:$AY$38, $B935)&gt;0, "BH", TEXT($B935, "ddd")))</f>
        <v/>
      </c>
      <c r="AB935" s="61" t="str">
        <f t="shared" si="131"/>
        <v/>
      </c>
      <c r="AD935" s="23" t="str">
        <f t="shared" si="132"/>
        <v/>
      </c>
      <c r="AE935" s="23" t="str">
        <f t="shared" si="133"/>
        <v/>
      </c>
      <c r="AG935" s="23" t="str">
        <f t="shared" si="134"/>
        <v/>
      </c>
    </row>
    <row r="936" spans="1:33" x14ac:dyDescent="0.25">
      <c r="A936" s="5"/>
      <c r="B936" s="115"/>
      <c r="C936" s="116"/>
      <c r="D936" s="117"/>
      <c r="E936" s="118"/>
      <c r="F936" s="118"/>
      <c r="G936" s="119"/>
      <c r="H936" s="120"/>
      <c r="I936" s="120"/>
      <c r="J936" s="121"/>
      <c r="K936" s="5"/>
      <c r="L936" s="133" t="str">
        <f t="shared" si="126"/>
        <v/>
      </c>
      <c r="M936" s="5"/>
      <c r="N936" s="23" t="str">
        <f>IF($L936="", "", COUNTIF($L$11:$L$2510, "&gt;"&amp;$L936)+1+COUNTIF($L$11:$L936, $L936)-1)</f>
        <v/>
      </c>
      <c r="O936" s="5"/>
      <c r="R936" s="23" t="str">
        <f t="shared" si="127"/>
        <v/>
      </c>
      <c r="T936" s="20" t="str">
        <f t="shared" si="128"/>
        <v/>
      </c>
      <c r="X936" s="23" t="str">
        <f t="shared" si="129"/>
        <v/>
      </c>
      <c r="Z936" s="59" t="str">
        <f t="shared" si="130"/>
        <v/>
      </c>
      <c r="AA936" s="60" t="str">
        <f>IF($B936="", "", IF(COUNTIF('Intro &amp; Setup'!$AY$23:$AY$38, $B936)&gt;0, "BH", TEXT($B936, "ddd")))</f>
        <v/>
      </c>
      <c r="AB936" s="61" t="str">
        <f t="shared" si="131"/>
        <v/>
      </c>
      <c r="AD936" s="23" t="str">
        <f t="shared" si="132"/>
        <v/>
      </c>
      <c r="AE936" s="23" t="str">
        <f t="shared" si="133"/>
        <v/>
      </c>
      <c r="AG936" s="23" t="str">
        <f t="shared" si="134"/>
        <v/>
      </c>
    </row>
    <row r="937" spans="1:33" x14ac:dyDescent="0.25">
      <c r="A937" s="5"/>
      <c r="B937" s="115"/>
      <c r="C937" s="116"/>
      <c r="D937" s="117"/>
      <c r="E937" s="118"/>
      <c r="F937" s="118"/>
      <c r="G937" s="119"/>
      <c r="H937" s="120"/>
      <c r="I937" s="120"/>
      <c r="J937" s="121"/>
      <c r="K937" s="5"/>
      <c r="L937" s="133" t="str">
        <f t="shared" si="126"/>
        <v/>
      </c>
      <c r="M937" s="5"/>
      <c r="N937" s="23" t="str">
        <f>IF($L937="", "", COUNTIF($L$11:$L$2510, "&gt;"&amp;$L937)+1+COUNTIF($L$11:$L937, $L937)-1)</f>
        <v/>
      </c>
      <c r="O937" s="5"/>
      <c r="R937" s="23" t="str">
        <f t="shared" si="127"/>
        <v/>
      </c>
      <c r="T937" s="20" t="str">
        <f t="shared" si="128"/>
        <v/>
      </c>
      <c r="X937" s="23" t="str">
        <f t="shared" si="129"/>
        <v/>
      </c>
      <c r="Z937" s="59" t="str">
        <f t="shared" si="130"/>
        <v/>
      </c>
      <c r="AA937" s="60" t="str">
        <f>IF($B937="", "", IF(COUNTIF('Intro &amp; Setup'!$AY$23:$AY$38, $B937)&gt;0, "BH", TEXT($B937, "ddd")))</f>
        <v/>
      </c>
      <c r="AB937" s="61" t="str">
        <f t="shared" si="131"/>
        <v/>
      </c>
      <c r="AD937" s="23" t="str">
        <f t="shared" si="132"/>
        <v/>
      </c>
      <c r="AE937" s="23" t="str">
        <f t="shared" si="133"/>
        <v/>
      </c>
      <c r="AG937" s="23" t="str">
        <f t="shared" si="134"/>
        <v/>
      </c>
    </row>
    <row r="938" spans="1:33" x14ac:dyDescent="0.25">
      <c r="A938" s="5"/>
      <c r="B938" s="115"/>
      <c r="C938" s="116"/>
      <c r="D938" s="117"/>
      <c r="E938" s="118"/>
      <c r="F938" s="118"/>
      <c r="G938" s="119"/>
      <c r="H938" s="120"/>
      <c r="I938" s="120"/>
      <c r="J938" s="121"/>
      <c r="K938" s="5"/>
      <c r="L938" s="133" t="str">
        <f t="shared" si="126"/>
        <v/>
      </c>
      <c r="M938" s="5"/>
      <c r="N938" s="23" t="str">
        <f>IF($L938="", "", COUNTIF($L$11:$L$2510, "&gt;"&amp;$L938)+1+COUNTIF($L$11:$L938, $L938)-1)</f>
        <v/>
      </c>
      <c r="O938" s="5"/>
      <c r="R938" s="23" t="str">
        <f t="shared" si="127"/>
        <v/>
      </c>
      <c r="T938" s="20" t="str">
        <f t="shared" si="128"/>
        <v/>
      </c>
      <c r="X938" s="23" t="str">
        <f t="shared" si="129"/>
        <v/>
      </c>
      <c r="Z938" s="59" t="str">
        <f t="shared" si="130"/>
        <v/>
      </c>
      <c r="AA938" s="60" t="str">
        <f>IF($B938="", "", IF(COUNTIF('Intro &amp; Setup'!$AY$23:$AY$38, $B938)&gt;0, "BH", TEXT($B938, "ddd")))</f>
        <v/>
      </c>
      <c r="AB938" s="61" t="str">
        <f t="shared" si="131"/>
        <v/>
      </c>
      <c r="AD938" s="23" t="str">
        <f t="shared" si="132"/>
        <v/>
      </c>
      <c r="AE938" s="23" t="str">
        <f t="shared" si="133"/>
        <v/>
      </c>
      <c r="AG938" s="23" t="str">
        <f t="shared" si="134"/>
        <v/>
      </c>
    </row>
    <row r="939" spans="1:33" x14ac:dyDescent="0.25">
      <c r="A939" s="5"/>
      <c r="B939" s="115"/>
      <c r="C939" s="116"/>
      <c r="D939" s="117"/>
      <c r="E939" s="118"/>
      <c r="F939" s="118"/>
      <c r="G939" s="119"/>
      <c r="H939" s="120"/>
      <c r="I939" s="120"/>
      <c r="J939" s="121"/>
      <c r="K939" s="5"/>
      <c r="L939" s="133" t="str">
        <f t="shared" si="126"/>
        <v/>
      </c>
      <c r="M939" s="5"/>
      <c r="N939" s="23" t="str">
        <f>IF($L939="", "", COUNTIF($L$11:$L$2510, "&gt;"&amp;$L939)+1+COUNTIF($L$11:$L939, $L939)-1)</f>
        <v/>
      </c>
      <c r="O939" s="5"/>
      <c r="R939" s="23" t="str">
        <f t="shared" si="127"/>
        <v/>
      </c>
      <c r="T939" s="20" t="str">
        <f t="shared" si="128"/>
        <v/>
      </c>
      <c r="X939" s="23" t="str">
        <f t="shared" si="129"/>
        <v/>
      </c>
      <c r="Z939" s="59" t="str">
        <f t="shared" si="130"/>
        <v/>
      </c>
      <c r="AA939" s="60" t="str">
        <f>IF($B939="", "", IF(COUNTIF('Intro &amp; Setup'!$AY$23:$AY$38, $B939)&gt;0, "BH", TEXT($B939, "ddd")))</f>
        <v/>
      </c>
      <c r="AB939" s="61" t="str">
        <f t="shared" si="131"/>
        <v/>
      </c>
      <c r="AD939" s="23" t="str">
        <f t="shared" si="132"/>
        <v/>
      </c>
      <c r="AE939" s="23" t="str">
        <f t="shared" si="133"/>
        <v/>
      </c>
      <c r="AG939" s="23" t="str">
        <f t="shared" si="134"/>
        <v/>
      </c>
    </row>
    <row r="940" spans="1:33" x14ac:dyDescent="0.25">
      <c r="A940" s="5"/>
      <c r="B940" s="115"/>
      <c r="C940" s="116"/>
      <c r="D940" s="117"/>
      <c r="E940" s="118"/>
      <c r="F940" s="118"/>
      <c r="G940" s="119"/>
      <c r="H940" s="120"/>
      <c r="I940" s="120"/>
      <c r="J940" s="121"/>
      <c r="K940" s="5"/>
      <c r="L940" s="133" t="str">
        <f t="shared" si="126"/>
        <v/>
      </c>
      <c r="M940" s="5"/>
      <c r="N940" s="23" t="str">
        <f>IF($L940="", "", COUNTIF($L$11:$L$2510, "&gt;"&amp;$L940)+1+COUNTIF($L$11:$L940, $L940)-1)</f>
        <v/>
      </c>
      <c r="O940" s="5"/>
      <c r="R940" s="23" t="str">
        <f t="shared" si="127"/>
        <v/>
      </c>
      <c r="T940" s="20" t="str">
        <f t="shared" si="128"/>
        <v/>
      </c>
      <c r="X940" s="23" t="str">
        <f t="shared" si="129"/>
        <v/>
      </c>
      <c r="Z940" s="59" t="str">
        <f t="shared" si="130"/>
        <v/>
      </c>
      <c r="AA940" s="60" t="str">
        <f>IF($B940="", "", IF(COUNTIF('Intro &amp; Setup'!$AY$23:$AY$38, $B940)&gt;0, "BH", TEXT($B940, "ddd")))</f>
        <v/>
      </c>
      <c r="AB940" s="61" t="str">
        <f t="shared" si="131"/>
        <v/>
      </c>
      <c r="AD940" s="23" t="str">
        <f t="shared" si="132"/>
        <v/>
      </c>
      <c r="AE940" s="23" t="str">
        <f t="shared" si="133"/>
        <v/>
      </c>
      <c r="AG940" s="23" t="str">
        <f t="shared" si="134"/>
        <v/>
      </c>
    </row>
    <row r="941" spans="1:33" x14ac:dyDescent="0.25">
      <c r="A941" s="5"/>
      <c r="B941" s="115"/>
      <c r="C941" s="116"/>
      <c r="D941" s="117"/>
      <c r="E941" s="118"/>
      <c r="F941" s="118"/>
      <c r="G941" s="119"/>
      <c r="H941" s="120"/>
      <c r="I941" s="120"/>
      <c r="J941" s="121"/>
      <c r="K941" s="5"/>
      <c r="L941" s="133" t="str">
        <f t="shared" si="126"/>
        <v/>
      </c>
      <c r="M941" s="5"/>
      <c r="N941" s="23" t="str">
        <f>IF($L941="", "", COUNTIF($L$11:$L$2510, "&gt;"&amp;$L941)+1+COUNTIF($L$11:$L941, $L941)-1)</f>
        <v/>
      </c>
      <c r="O941" s="5"/>
      <c r="R941" s="23" t="str">
        <f t="shared" si="127"/>
        <v/>
      </c>
      <c r="T941" s="20" t="str">
        <f t="shared" si="128"/>
        <v/>
      </c>
      <c r="X941" s="23" t="str">
        <f t="shared" si="129"/>
        <v/>
      </c>
      <c r="Z941" s="59" t="str">
        <f t="shared" si="130"/>
        <v/>
      </c>
      <c r="AA941" s="60" t="str">
        <f>IF($B941="", "", IF(COUNTIF('Intro &amp; Setup'!$AY$23:$AY$38, $B941)&gt;0, "BH", TEXT($B941, "ddd")))</f>
        <v/>
      </c>
      <c r="AB941" s="61" t="str">
        <f t="shared" si="131"/>
        <v/>
      </c>
      <c r="AD941" s="23" t="str">
        <f t="shared" si="132"/>
        <v/>
      </c>
      <c r="AE941" s="23" t="str">
        <f t="shared" si="133"/>
        <v/>
      </c>
      <c r="AG941" s="23" t="str">
        <f t="shared" si="134"/>
        <v/>
      </c>
    </row>
    <row r="942" spans="1:33" x14ac:dyDescent="0.25">
      <c r="A942" s="5"/>
      <c r="B942" s="115"/>
      <c r="C942" s="116"/>
      <c r="D942" s="117"/>
      <c r="E942" s="118"/>
      <c r="F942" s="118"/>
      <c r="G942" s="119"/>
      <c r="H942" s="120"/>
      <c r="I942" s="120"/>
      <c r="J942" s="121"/>
      <c r="K942" s="5"/>
      <c r="L942" s="133" t="str">
        <f t="shared" si="126"/>
        <v/>
      </c>
      <c r="M942" s="5"/>
      <c r="N942" s="23" t="str">
        <f>IF($L942="", "", COUNTIF($L$11:$L$2510, "&gt;"&amp;$L942)+1+COUNTIF($L$11:$L942, $L942)-1)</f>
        <v/>
      </c>
      <c r="O942" s="5"/>
      <c r="R942" s="23" t="str">
        <f t="shared" si="127"/>
        <v/>
      </c>
      <c r="T942" s="20" t="str">
        <f t="shared" si="128"/>
        <v/>
      </c>
      <c r="X942" s="23" t="str">
        <f t="shared" si="129"/>
        <v/>
      </c>
      <c r="Z942" s="59" t="str">
        <f t="shared" si="130"/>
        <v/>
      </c>
      <c r="AA942" s="60" t="str">
        <f>IF($B942="", "", IF(COUNTIF('Intro &amp; Setup'!$AY$23:$AY$38, $B942)&gt;0, "BH", TEXT($B942, "ddd")))</f>
        <v/>
      </c>
      <c r="AB942" s="61" t="str">
        <f t="shared" si="131"/>
        <v/>
      </c>
      <c r="AD942" s="23" t="str">
        <f t="shared" si="132"/>
        <v/>
      </c>
      <c r="AE942" s="23" t="str">
        <f t="shared" si="133"/>
        <v/>
      </c>
      <c r="AG942" s="23" t="str">
        <f t="shared" si="134"/>
        <v/>
      </c>
    </row>
    <row r="943" spans="1:33" x14ac:dyDescent="0.25">
      <c r="A943" s="5"/>
      <c r="B943" s="115"/>
      <c r="C943" s="116"/>
      <c r="D943" s="117"/>
      <c r="E943" s="118"/>
      <c r="F943" s="118"/>
      <c r="G943" s="119"/>
      <c r="H943" s="120"/>
      <c r="I943" s="120"/>
      <c r="J943" s="121"/>
      <c r="K943" s="5"/>
      <c r="L943" s="133" t="str">
        <f t="shared" si="126"/>
        <v/>
      </c>
      <c r="M943" s="5"/>
      <c r="N943" s="23" t="str">
        <f>IF($L943="", "", COUNTIF($L$11:$L$2510, "&gt;"&amp;$L943)+1+COUNTIF($L$11:$L943, $L943)-1)</f>
        <v/>
      </c>
      <c r="O943" s="5"/>
      <c r="R943" s="23" t="str">
        <f t="shared" si="127"/>
        <v/>
      </c>
      <c r="T943" s="20" t="str">
        <f t="shared" si="128"/>
        <v/>
      </c>
      <c r="X943" s="23" t="str">
        <f t="shared" si="129"/>
        <v/>
      </c>
      <c r="Z943" s="59" t="str">
        <f t="shared" si="130"/>
        <v/>
      </c>
      <c r="AA943" s="60" t="str">
        <f>IF($B943="", "", IF(COUNTIF('Intro &amp; Setup'!$AY$23:$AY$38, $B943)&gt;0, "BH", TEXT($B943, "ddd")))</f>
        <v/>
      </c>
      <c r="AB943" s="61" t="str">
        <f t="shared" si="131"/>
        <v/>
      </c>
      <c r="AD943" s="23" t="str">
        <f t="shared" si="132"/>
        <v/>
      </c>
      <c r="AE943" s="23" t="str">
        <f t="shared" si="133"/>
        <v/>
      </c>
      <c r="AG943" s="23" t="str">
        <f t="shared" si="134"/>
        <v/>
      </c>
    </row>
    <row r="944" spans="1:33" x14ac:dyDescent="0.25">
      <c r="A944" s="5"/>
      <c r="B944" s="115"/>
      <c r="C944" s="116"/>
      <c r="D944" s="117"/>
      <c r="E944" s="118"/>
      <c r="F944" s="118"/>
      <c r="G944" s="119"/>
      <c r="H944" s="120"/>
      <c r="I944" s="120"/>
      <c r="J944" s="121"/>
      <c r="K944" s="5"/>
      <c r="L944" s="133" t="str">
        <f t="shared" si="126"/>
        <v/>
      </c>
      <c r="M944" s="5"/>
      <c r="N944" s="23" t="str">
        <f>IF($L944="", "", COUNTIF($L$11:$L$2510, "&gt;"&amp;$L944)+1+COUNTIF($L$11:$L944, $L944)-1)</f>
        <v/>
      </c>
      <c r="O944" s="5"/>
      <c r="R944" s="23" t="str">
        <f t="shared" si="127"/>
        <v/>
      </c>
      <c r="T944" s="20" t="str">
        <f t="shared" si="128"/>
        <v/>
      </c>
      <c r="X944" s="23" t="str">
        <f t="shared" si="129"/>
        <v/>
      </c>
      <c r="Z944" s="59" t="str">
        <f t="shared" si="130"/>
        <v/>
      </c>
      <c r="AA944" s="60" t="str">
        <f>IF($B944="", "", IF(COUNTIF('Intro &amp; Setup'!$AY$23:$AY$38, $B944)&gt;0, "BH", TEXT($B944, "ddd")))</f>
        <v/>
      </c>
      <c r="AB944" s="61" t="str">
        <f t="shared" si="131"/>
        <v/>
      </c>
      <c r="AD944" s="23" t="str">
        <f t="shared" si="132"/>
        <v/>
      </c>
      <c r="AE944" s="23" t="str">
        <f t="shared" si="133"/>
        <v/>
      </c>
      <c r="AG944" s="23" t="str">
        <f t="shared" si="134"/>
        <v/>
      </c>
    </row>
    <row r="945" spans="1:33" x14ac:dyDescent="0.25">
      <c r="A945" s="5"/>
      <c r="B945" s="115"/>
      <c r="C945" s="116"/>
      <c r="D945" s="117"/>
      <c r="E945" s="118"/>
      <c r="F945" s="118"/>
      <c r="G945" s="119"/>
      <c r="H945" s="120"/>
      <c r="I945" s="120"/>
      <c r="J945" s="121"/>
      <c r="K945" s="5"/>
      <c r="L945" s="133" t="str">
        <f t="shared" si="126"/>
        <v/>
      </c>
      <c r="M945" s="5"/>
      <c r="N945" s="23" t="str">
        <f>IF($L945="", "", COUNTIF($L$11:$L$2510, "&gt;"&amp;$L945)+1+COUNTIF($L$11:$L945, $L945)-1)</f>
        <v/>
      </c>
      <c r="O945" s="5"/>
      <c r="R945" s="23" t="str">
        <f t="shared" si="127"/>
        <v/>
      </c>
      <c r="T945" s="20" t="str">
        <f t="shared" si="128"/>
        <v/>
      </c>
      <c r="X945" s="23" t="str">
        <f t="shared" si="129"/>
        <v/>
      </c>
      <c r="Z945" s="59" t="str">
        <f t="shared" si="130"/>
        <v/>
      </c>
      <c r="AA945" s="60" t="str">
        <f>IF($B945="", "", IF(COUNTIF('Intro &amp; Setup'!$AY$23:$AY$38, $B945)&gt;0, "BH", TEXT($B945, "ddd")))</f>
        <v/>
      </c>
      <c r="AB945" s="61" t="str">
        <f t="shared" si="131"/>
        <v/>
      </c>
      <c r="AD945" s="23" t="str">
        <f t="shared" si="132"/>
        <v/>
      </c>
      <c r="AE945" s="23" t="str">
        <f t="shared" si="133"/>
        <v/>
      </c>
      <c r="AG945" s="23" t="str">
        <f t="shared" si="134"/>
        <v/>
      </c>
    </row>
    <row r="946" spans="1:33" x14ac:dyDescent="0.25">
      <c r="A946" s="5"/>
      <c r="B946" s="115"/>
      <c r="C946" s="116"/>
      <c r="D946" s="117"/>
      <c r="E946" s="118"/>
      <c r="F946" s="118"/>
      <c r="G946" s="119"/>
      <c r="H946" s="120"/>
      <c r="I946" s="120"/>
      <c r="J946" s="121"/>
      <c r="K946" s="5"/>
      <c r="L946" s="133" t="str">
        <f t="shared" si="126"/>
        <v/>
      </c>
      <c r="M946" s="5"/>
      <c r="N946" s="23" t="str">
        <f>IF($L946="", "", COUNTIF($L$11:$L$2510, "&gt;"&amp;$L946)+1+COUNTIF($L$11:$L946, $L946)-1)</f>
        <v/>
      </c>
      <c r="O946" s="5"/>
      <c r="R946" s="23" t="str">
        <f t="shared" si="127"/>
        <v/>
      </c>
      <c r="T946" s="20" t="str">
        <f t="shared" si="128"/>
        <v/>
      </c>
      <c r="X946" s="23" t="str">
        <f t="shared" si="129"/>
        <v/>
      </c>
      <c r="Z946" s="59" t="str">
        <f t="shared" si="130"/>
        <v/>
      </c>
      <c r="AA946" s="60" t="str">
        <f>IF($B946="", "", IF(COUNTIF('Intro &amp; Setup'!$AY$23:$AY$38, $B946)&gt;0, "BH", TEXT($B946, "ddd")))</f>
        <v/>
      </c>
      <c r="AB946" s="61" t="str">
        <f t="shared" si="131"/>
        <v/>
      </c>
      <c r="AD946" s="23" t="str">
        <f t="shared" si="132"/>
        <v/>
      </c>
      <c r="AE946" s="23" t="str">
        <f t="shared" si="133"/>
        <v/>
      </c>
      <c r="AG946" s="23" t="str">
        <f t="shared" si="134"/>
        <v/>
      </c>
    </row>
    <row r="947" spans="1:33" x14ac:dyDescent="0.25">
      <c r="A947" s="5"/>
      <c r="B947" s="115"/>
      <c r="C947" s="116"/>
      <c r="D947" s="117"/>
      <c r="E947" s="118"/>
      <c r="F947" s="118"/>
      <c r="G947" s="119"/>
      <c r="H947" s="120"/>
      <c r="I947" s="120"/>
      <c r="J947" s="121"/>
      <c r="K947" s="5"/>
      <c r="L947" s="133" t="str">
        <f t="shared" si="126"/>
        <v/>
      </c>
      <c r="M947" s="5"/>
      <c r="N947" s="23" t="str">
        <f>IF($L947="", "", COUNTIF($L$11:$L$2510, "&gt;"&amp;$L947)+1+COUNTIF($L$11:$L947, $L947)-1)</f>
        <v/>
      </c>
      <c r="O947" s="5"/>
      <c r="R947" s="23" t="str">
        <f t="shared" si="127"/>
        <v/>
      </c>
      <c r="T947" s="20" t="str">
        <f t="shared" si="128"/>
        <v/>
      </c>
      <c r="X947" s="23" t="str">
        <f t="shared" si="129"/>
        <v/>
      </c>
      <c r="Z947" s="59" t="str">
        <f t="shared" si="130"/>
        <v/>
      </c>
      <c r="AA947" s="60" t="str">
        <f>IF($B947="", "", IF(COUNTIF('Intro &amp; Setup'!$AY$23:$AY$38, $B947)&gt;0, "BH", TEXT($B947, "ddd")))</f>
        <v/>
      </c>
      <c r="AB947" s="61" t="str">
        <f t="shared" si="131"/>
        <v/>
      </c>
      <c r="AD947" s="23" t="str">
        <f t="shared" si="132"/>
        <v/>
      </c>
      <c r="AE947" s="23" t="str">
        <f t="shared" si="133"/>
        <v/>
      </c>
      <c r="AG947" s="23" t="str">
        <f t="shared" si="134"/>
        <v/>
      </c>
    </row>
    <row r="948" spans="1:33" x14ac:dyDescent="0.25">
      <c r="A948" s="5"/>
      <c r="B948" s="115"/>
      <c r="C948" s="116"/>
      <c r="D948" s="117"/>
      <c r="E948" s="118"/>
      <c r="F948" s="118"/>
      <c r="G948" s="119"/>
      <c r="H948" s="120"/>
      <c r="I948" s="120"/>
      <c r="J948" s="121"/>
      <c r="K948" s="5"/>
      <c r="L948" s="133" t="str">
        <f t="shared" si="126"/>
        <v/>
      </c>
      <c r="M948" s="5"/>
      <c r="N948" s="23" t="str">
        <f>IF($L948="", "", COUNTIF($L$11:$L$2510, "&gt;"&amp;$L948)+1+COUNTIF($L$11:$L948, $L948)-1)</f>
        <v/>
      </c>
      <c r="O948" s="5"/>
      <c r="R948" s="23" t="str">
        <f t="shared" si="127"/>
        <v/>
      </c>
      <c r="T948" s="20" t="str">
        <f t="shared" si="128"/>
        <v/>
      </c>
      <c r="X948" s="23" t="str">
        <f t="shared" si="129"/>
        <v/>
      </c>
      <c r="Z948" s="59" t="str">
        <f t="shared" si="130"/>
        <v/>
      </c>
      <c r="AA948" s="60" t="str">
        <f>IF($B948="", "", IF(COUNTIF('Intro &amp; Setup'!$AY$23:$AY$38, $B948)&gt;0, "BH", TEXT($B948, "ddd")))</f>
        <v/>
      </c>
      <c r="AB948" s="61" t="str">
        <f t="shared" si="131"/>
        <v/>
      </c>
      <c r="AD948" s="23" t="str">
        <f t="shared" si="132"/>
        <v/>
      </c>
      <c r="AE948" s="23" t="str">
        <f t="shared" si="133"/>
        <v/>
      </c>
      <c r="AG948" s="23" t="str">
        <f t="shared" si="134"/>
        <v/>
      </c>
    </row>
    <row r="949" spans="1:33" x14ac:dyDescent="0.25">
      <c r="A949" s="5"/>
      <c r="B949" s="115"/>
      <c r="C949" s="116"/>
      <c r="D949" s="117"/>
      <c r="E949" s="118"/>
      <c r="F949" s="118"/>
      <c r="G949" s="119"/>
      <c r="H949" s="120"/>
      <c r="I949" s="120"/>
      <c r="J949" s="121"/>
      <c r="K949" s="5"/>
      <c r="L949" s="133" t="str">
        <f t="shared" si="126"/>
        <v/>
      </c>
      <c r="M949" s="5"/>
      <c r="N949" s="23" t="str">
        <f>IF($L949="", "", COUNTIF($L$11:$L$2510, "&gt;"&amp;$L949)+1+COUNTIF($L$11:$L949, $L949)-1)</f>
        <v/>
      </c>
      <c r="O949" s="5"/>
      <c r="R949" s="23" t="str">
        <f t="shared" si="127"/>
        <v/>
      </c>
      <c r="T949" s="20" t="str">
        <f t="shared" si="128"/>
        <v/>
      </c>
      <c r="X949" s="23" t="str">
        <f t="shared" si="129"/>
        <v/>
      </c>
      <c r="Z949" s="59" t="str">
        <f t="shared" si="130"/>
        <v/>
      </c>
      <c r="AA949" s="60" t="str">
        <f>IF($B949="", "", IF(COUNTIF('Intro &amp; Setup'!$AY$23:$AY$38, $B949)&gt;0, "BH", TEXT($B949, "ddd")))</f>
        <v/>
      </c>
      <c r="AB949" s="61" t="str">
        <f t="shared" si="131"/>
        <v/>
      </c>
      <c r="AD949" s="23" t="str">
        <f t="shared" si="132"/>
        <v/>
      </c>
      <c r="AE949" s="23" t="str">
        <f t="shared" si="133"/>
        <v/>
      </c>
      <c r="AG949" s="23" t="str">
        <f t="shared" si="134"/>
        <v/>
      </c>
    </row>
    <row r="950" spans="1:33" x14ac:dyDescent="0.25">
      <c r="A950" s="5"/>
      <c r="B950" s="115"/>
      <c r="C950" s="116"/>
      <c r="D950" s="117"/>
      <c r="E950" s="118"/>
      <c r="F950" s="118"/>
      <c r="G950" s="119"/>
      <c r="H950" s="120"/>
      <c r="I950" s="120"/>
      <c r="J950" s="121"/>
      <c r="K950" s="5"/>
      <c r="L950" s="133" t="str">
        <f t="shared" si="126"/>
        <v/>
      </c>
      <c r="M950" s="5"/>
      <c r="N950" s="23" t="str">
        <f>IF($L950="", "", COUNTIF($L$11:$L$2510, "&gt;"&amp;$L950)+1+COUNTIF($L$11:$L950, $L950)-1)</f>
        <v/>
      </c>
      <c r="O950" s="5"/>
      <c r="R950" s="23" t="str">
        <f t="shared" si="127"/>
        <v/>
      </c>
      <c r="T950" s="20" t="str">
        <f t="shared" si="128"/>
        <v/>
      </c>
      <c r="X950" s="23" t="str">
        <f t="shared" si="129"/>
        <v/>
      </c>
      <c r="Z950" s="59" t="str">
        <f t="shared" si="130"/>
        <v/>
      </c>
      <c r="AA950" s="60" t="str">
        <f>IF($B950="", "", IF(COUNTIF('Intro &amp; Setup'!$AY$23:$AY$38, $B950)&gt;0, "BH", TEXT($B950, "ddd")))</f>
        <v/>
      </c>
      <c r="AB950" s="61" t="str">
        <f t="shared" si="131"/>
        <v/>
      </c>
      <c r="AD950" s="23" t="str">
        <f t="shared" si="132"/>
        <v/>
      </c>
      <c r="AE950" s="23" t="str">
        <f t="shared" si="133"/>
        <v/>
      </c>
      <c r="AG950" s="23" t="str">
        <f t="shared" si="134"/>
        <v/>
      </c>
    </row>
    <row r="951" spans="1:33" x14ac:dyDescent="0.25">
      <c r="A951" s="5"/>
      <c r="B951" s="115"/>
      <c r="C951" s="116"/>
      <c r="D951" s="117"/>
      <c r="E951" s="118"/>
      <c r="F951" s="118"/>
      <c r="G951" s="119"/>
      <c r="H951" s="120"/>
      <c r="I951" s="120"/>
      <c r="J951" s="121"/>
      <c r="K951" s="5"/>
      <c r="L951" s="133" t="str">
        <f t="shared" si="126"/>
        <v/>
      </c>
      <c r="M951" s="5"/>
      <c r="N951" s="23" t="str">
        <f>IF($L951="", "", COUNTIF($L$11:$L$2510, "&gt;"&amp;$L951)+1+COUNTIF($L$11:$L951, $L951)-1)</f>
        <v/>
      </c>
      <c r="O951" s="5"/>
      <c r="R951" s="23" t="str">
        <f t="shared" si="127"/>
        <v/>
      </c>
      <c r="T951" s="20" t="str">
        <f t="shared" si="128"/>
        <v/>
      </c>
      <c r="X951" s="23" t="str">
        <f t="shared" si="129"/>
        <v/>
      </c>
      <c r="Z951" s="59" t="str">
        <f t="shared" si="130"/>
        <v/>
      </c>
      <c r="AA951" s="60" t="str">
        <f>IF($B951="", "", IF(COUNTIF('Intro &amp; Setup'!$AY$23:$AY$38, $B951)&gt;0, "BH", TEXT($B951, "ddd")))</f>
        <v/>
      </c>
      <c r="AB951" s="61" t="str">
        <f t="shared" si="131"/>
        <v/>
      </c>
      <c r="AD951" s="23" t="str">
        <f t="shared" si="132"/>
        <v/>
      </c>
      <c r="AE951" s="23" t="str">
        <f t="shared" si="133"/>
        <v/>
      </c>
      <c r="AG951" s="23" t="str">
        <f t="shared" si="134"/>
        <v/>
      </c>
    </row>
    <row r="952" spans="1:33" x14ac:dyDescent="0.25">
      <c r="A952" s="5"/>
      <c r="B952" s="115"/>
      <c r="C952" s="116"/>
      <c r="D952" s="117"/>
      <c r="E952" s="118"/>
      <c r="F952" s="118"/>
      <c r="G952" s="119"/>
      <c r="H952" s="120"/>
      <c r="I952" s="120"/>
      <c r="J952" s="121"/>
      <c r="K952" s="5"/>
      <c r="L952" s="133" t="str">
        <f t="shared" si="126"/>
        <v/>
      </c>
      <c r="M952" s="5"/>
      <c r="N952" s="23" t="str">
        <f>IF($L952="", "", COUNTIF($L$11:$L$2510, "&gt;"&amp;$L952)+1+COUNTIF($L$11:$L952, $L952)-1)</f>
        <v/>
      </c>
      <c r="O952" s="5"/>
      <c r="R952" s="23" t="str">
        <f t="shared" si="127"/>
        <v/>
      </c>
      <c r="T952" s="20" t="str">
        <f t="shared" si="128"/>
        <v/>
      </c>
      <c r="X952" s="23" t="str">
        <f t="shared" si="129"/>
        <v/>
      </c>
      <c r="Z952" s="59" t="str">
        <f t="shared" si="130"/>
        <v/>
      </c>
      <c r="AA952" s="60" t="str">
        <f>IF($B952="", "", IF(COUNTIF('Intro &amp; Setup'!$AY$23:$AY$38, $B952)&gt;0, "BH", TEXT($B952, "ddd")))</f>
        <v/>
      </c>
      <c r="AB952" s="61" t="str">
        <f t="shared" si="131"/>
        <v/>
      </c>
      <c r="AD952" s="23" t="str">
        <f t="shared" si="132"/>
        <v/>
      </c>
      <c r="AE952" s="23" t="str">
        <f t="shared" si="133"/>
        <v/>
      </c>
      <c r="AG952" s="23" t="str">
        <f t="shared" si="134"/>
        <v/>
      </c>
    </row>
    <row r="953" spans="1:33" x14ac:dyDescent="0.25">
      <c r="A953" s="5"/>
      <c r="B953" s="115"/>
      <c r="C953" s="116"/>
      <c r="D953" s="117"/>
      <c r="E953" s="118"/>
      <c r="F953" s="118"/>
      <c r="G953" s="119"/>
      <c r="H953" s="120"/>
      <c r="I953" s="120"/>
      <c r="J953" s="121"/>
      <c r="K953" s="5"/>
      <c r="L953" s="133" t="str">
        <f t="shared" si="126"/>
        <v/>
      </c>
      <c r="M953" s="5"/>
      <c r="N953" s="23" t="str">
        <f>IF($L953="", "", COUNTIF($L$11:$L$2510, "&gt;"&amp;$L953)+1+COUNTIF($L$11:$L953, $L953)-1)</f>
        <v/>
      </c>
      <c r="O953" s="5"/>
      <c r="R953" s="23" t="str">
        <f t="shared" si="127"/>
        <v/>
      </c>
      <c r="T953" s="20" t="str">
        <f t="shared" si="128"/>
        <v/>
      </c>
      <c r="X953" s="23" t="str">
        <f t="shared" si="129"/>
        <v/>
      </c>
      <c r="Z953" s="59" t="str">
        <f t="shared" si="130"/>
        <v/>
      </c>
      <c r="AA953" s="60" t="str">
        <f>IF($B953="", "", IF(COUNTIF('Intro &amp; Setup'!$AY$23:$AY$38, $B953)&gt;0, "BH", TEXT($B953, "ddd")))</f>
        <v/>
      </c>
      <c r="AB953" s="61" t="str">
        <f t="shared" si="131"/>
        <v/>
      </c>
      <c r="AD953" s="23" t="str">
        <f t="shared" si="132"/>
        <v/>
      </c>
      <c r="AE953" s="23" t="str">
        <f t="shared" si="133"/>
        <v/>
      </c>
      <c r="AG953" s="23" t="str">
        <f t="shared" si="134"/>
        <v/>
      </c>
    </row>
    <row r="954" spans="1:33" x14ac:dyDescent="0.25">
      <c r="A954" s="5"/>
      <c r="B954" s="115"/>
      <c r="C954" s="116"/>
      <c r="D954" s="117"/>
      <c r="E954" s="118"/>
      <c r="F954" s="118"/>
      <c r="G954" s="119"/>
      <c r="H954" s="120"/>
      <c r="I954" s="120"/>
      <c r="J954" s="121"/>
      <c r="K954" s="5"/>
      <c r="L954" s="133" t="str">
        <f t="shared" si="126"/>
        <v/>
      </c>
      <c r="M954" s="5"/>
      <c r="N954" s="23" t="str">
        <f>IF($L954="", "", COUNTIF($L$11:$L$2510, "&gt;"&amp;$L954)+1+COUNTIF($L$11:$L954, $L954)-1)</f>
        <v/>
      </c>
      <c r="O954" s="5"/>
      <c r="R954" s="23" t="str">
        <f t="shared" si="127"/>
        <v/>
      </c>
      <c r="T954" s="20" t="str">
        <f t="shared" si="128"/>
        <v/>
      </c>
      <c r="X954" s="23" t="str">
        <f t="shared" si="129"/>
        <v/>
      </c>
      <c r="Z954" s="59" t="str">
        <f t="shared" si="130"/>
        <v/>
      </c>
      <c r="AA954" s="60" t="str">
        <f>IF($B954="", "", IF(COUNTIF('Intro &amp; Setup'!$AY$23:$AY$38, $B954)&gt;0, "BH", TEXT($B954, "ddd")))</f>
        <v/>
      </c>
      <c r="AB954" s="61" t="str">
        <f t="shared" si="131"/>
        <v/>
      </c>
      <c r="AD954" s="23" t="str">
        <f t="shared" si="132"/>
        <v/>
      </c>
      <c r="AE954" s="23" t="str">
        <f t="shared" si="133"/>
        <v/>
      </c>
      <c r="AG954" s="23" t="str">
        <f t="shared" si="134"/>
        <v/>
      </c>
    </row>
    <row r="955" spans="1:33" x14ac:dyDescent="0.25">
      <c r="A955" s="5"/>
      <c r="B955" s="115"/>
      <c r="C955" s="116"/>
      <c r="D955" s="117"/>
      <c r="E955" s="118"/>
      <c r="F955" s="118"/>
      <c r="G955" s="119"/>
      <c r="H955" s="120"/>
      <c r="I955" s="120"/>
      <c r="J955" s="121"/>
      <c r="K955" s="5"/>
      <c r="L955" s="133" t="str">
        <f t="shared" si="126"/>
        <v/>
      </c>
      <c r="M955" s="5"/>
      <c r="N955" s="23" t="str">
        <f>IF($L955="", "", COUNTIF($L$11:$L$2510, "&gt;"&amp;$L955)+1+COUNTIF($L$11:$L955, $L955)-1)</f>
        <v/>
      </c>
      <c r="O955" s="5"/>
      <c r="R955" s="23" t="str">
        <f t="shared" si="127"/>
        <v/>
      </c>
      <c r="T955" s="20" t="str">
        <f t="shared" si="128"/>
        <v/>
      </c>
      <c r="X955" s="23" t="str">
        <f t="shared" si="129"/>
        <v/>
      </c>
      <c r="Z955" s="59" t="str">
        <f t="shared" si="130"/>
        <v/>
      </c>
      <c r="AA955" s="60" t="str">
        <f>IF($B955="", "", IF(COUNTIF('Intro &amp; Setup'!$AY$23:$AY$38, $B955)&gt;0, "BH", TEXT($B955, "ddd")))</f>
        <v/>
      </c>
      <c r="AB955" s="61" t="str">
        <f t="shared" si="131"/>
        <v/>
      </c>
      <c r="AD955" s="23" t="str">
        <f t="shared" si="132"/>
        <v/>
      </c>
      <c r="AE955" s="23" t="str">
        <f t="shared" si="133"/>
        <v/>
      </c>
      <c r="AG955" s="23" t="str">
        <f t="shared" si="134"/>
        <v/>
      </c>
    </row>
    <row r="956" spans="1:33" x14ac:dyDescent="0.25">
      <c r="A956" s="5"/>
      <c r="B956" s="115"/>
      <c r="C956" s="116"/>
      <c r="D956" s="117"/>
      <c r="E956" s="118"/>
      <c r="F956" s="118"/>
      <c r="G956" s="119"/>
      <c r="H956" s="120"/>
      <c r="I956" s="120"/>
      <c r="J956" s="121"/>
      <c r="K956" s="5"/>
      <c r="L956" s="133" t="str">
        <f t="shared" si="126"/>
        <v/>
      </c>
      <c r="M956" s="5"/>
      <c r="N956" s="23" t="str">
        <f>IF($L956="", "", COUNTIF($L$11:$L$2510, "&gt;"&amp;$L956)+1+COUNTIF($L$11:$L956, $L956)-1)</f>
        <v/>
      </c>
      <c r="O956" s="5"/>
      <c r="R956" s="23" t="str">
        <f t="shared" si="127"/>
        <v/>
      </c>
      <c r="T956" s="20" t="str">
        <f t="shared" si="128"/>
        <v/>
      </c>
      <c r="X956" s="23" t="str">
        <f t="shared" si="129"/>
        <v/>
      </c>
      <c r="Z956" s="59" t="str">
        <f t="shared" si="130"/>
        <v/>
      </c>
      <c r="AA956" s="60" t="str">
        <f>IF($B956="", "", IF(COUNTIF('Intro &amp; Setup'!$AY$23:$AY$38, $B956)&gt;0, "BH", TEXT($B956, "ddd")))</f>
        <v/>
      </c>
      <c r="AB956" s="61" t="str">
        <f t="shared" si="131"/>
        <v/>
      </c>
      <c r="AD956" s="23" t="str">
        <f t="shared" si="132"/>
        <v/>
      </c>
      <c r="AE956" s="23" t="str">
        <f t="shared" si="133"/>
        <v/>
      </c>
      <c r="AG956" s="23" t="str">
        <f t="shared" si="134"/>
        <v/>
      </c>
    </row>
    <row r="957" spans="1:33" x14ac:dyDescent="0.25">
      <c r="A957" s="5"/>
      <c r="B957" s="115"/>
      <c r="C957" s="116"/>
      <c r="D957" s="117"/>
      <c r="E957" s="118"/>
      <c r="F957" s="118"/>
      <c r="G957" s="119"/>
      <c r="H957" s="120"/>
      <c r="I957" s="120"/>
      <c r="J957" s="121"/>
      <c r="K957" s="5"/>
      <c r="L957" s="133" t="str">
        <f t="shared" si="126"/>
        <v/>
      </c>
      <c r="M957" s="5"/>
      <c r="N957" s="23" t="str">
        <f>IF($L957="", "", COUNTIF($L$11:$L$2510, "&gt;"&amp;$L957)+1+COUNTIF($L$11:$L957, $L957)-1)</f>
        <v/>
      </c>
      <c r="O957" s="5"/>
      <c r="R957" s="23" t="str">
        <f t="shared" si="127"/>
        <v/>
      </c>
      <c r="T957" s="20" t="str">
        <f t="shared" si="128"/>
        <v/>
      </c>
      <c r="X957" s="23" t="str">
        <f t="shared" si="129"/>
        <v/>
      </c>
      <c r="Z957" s="59" t="str">
        <f t="shared" si="130"/>
        <v/>
      </c>
      <c r="AA957" s="60" t="str">
        <f>IF($B957="", "", IF(COUNTIF('Intro &amp; Setup'!$AY$23:$AY$38, $B957)&gt;0, "BH", TEXT($B957, "ddd")))</f>
        <v/>
      </c>
      <c r="AB957" s="61" t="str">
        <f t="shared" si="131"/>
        <v/>
      </c>
      <c r="AD957" s="23" t="str">
        <f t="shared" si="132"/>
        <v/>
      </c>
      <c r="AE957" s="23" t="str">
        <f t="shared" si="133"/>
        <v/>
      </c>
      <c r="AG957" s="23" t="str">
        <f t="shared" si="134"/>
        <v/>
      </c>
    </row>
    <row r="958" spans="1:33" x14ac:dyDescent="0.25">
      <c r="A958" s="5"/>
      <c r="B958" s="115"/>
      <c r="C958" s="116"/>
      <c r="D958" s="117"/>
      <c r="E958" s="118"/>
      <c r="F958" s="118"/>
      <c r="G958" s="119"/>
      <c r="H958" s="120"/>
      <c r="I958" s="120"/>
      <c r="J958" s="121"/>
      <c r="K958" s="5"/>
      <c r="L958" s="133" t="str">
        <f t="shared" si="126"/>
        <v/>
      </c>
      <c r="M958" s="5"/>
      <c r="N958" s="23" t="str">
        <f>IF($L958="", "", COUNTIF($L$11:$L$2510, "&gt;"&amp;$L958)+1+COUNTIF($L$11:$L958, $L958)-1)</f>
        <v/>
      </c>
      <c r="O958" s="5"/>
      <c r="R958" s="23" t="str">
        <f t="shared" si="127"/>
        <v/>
      </c>
      <c r="T958" s="20" t="str">
        <f t="shared" si="128"/>
        <v/>
      </c>
      <c r="X958" s="23" t="str">
        <f t="shared" si="129"/>
        <v/>
      </c>
      <c r="Z958" s="59" t="str">
        <f t="shared" si="130"/>
        <v/>
      </c>
      <c r="AA958" s="60" t="str">
        <f>IF($B958="", "", IF(COUNTIF('Intro &amp; Setup'!$AY$23:$AY$38, $B958)&gt;0, "BH", TEXT($B958, "ddd")))</f>
        <v/>
      </c>
      <c r="AB958" s="61" t="str">
        <f t="shared" si="131"/>
        <v/>
      </c>
      <c r="AD958" s="23" t="str">
        <f t="shared" si="132"/>
        <v/>
      </c>
      <c r="AE958" s="23" t="str">
        <f t="shared" si="133"/>
        <v/>
      </c>
      <c r="AG958" s="23" t="str">
        <f t="shared" si="134"/>
        <v/>
      </c>
    </row>
    <row r="959" spans="1:33" x14ac:dyDescent="0.25">
      <c r="A959" s="5"/>
      <c r="B959" s="115"/>
      <c r="C959" s="116"/>
      <c r="D959" s="117"/>
      <c r="E959" s="118"/>
      <c r="F959" s="118"/>
      <c r="G959" s="119"/>
      <c r="H959" s="120"/>
      <c r="I959" s="120"/>
      <c r="J959" s="121"/>
      <c r="K959" s="5"/>
      <c r="L959" s="133" t="str">
        <f t="shared" si="126"/>
        <v/>
      </c>
      <c r="M959" s="5"/>
      <c r="N959" s="23" t="str">
        <f>IF($L959="", "", COUNTIF($L$11:$L$2510, "&gt;"&amp;$L959)+1+COUNTIF($L$11:$L959, $L959)-1)</f>
        <v/>
      </c>
      <c r="O959" s="5"/>
      <c r="R959" s="23" t="str">
        <f t="shared" si="127"/>
        <v/>
      </c>
      <c r="T959" s="20" t="str">
        <f t="shared" si="128"/>
        <v/>
      </c>
      <c r="X959" s="23" t="str">
        <f t="shared" si="129"/>
        <v/>
      </c>
      <c r="Z959" s="59" t="str">
        <f t="shared" si="130"/>
        <v/>
      </c>
      <c r="AA959" s="60" t="str">
        <f>IF($B959="", "", IF(COUNTIF('Intro &amp; Setup'!$AY$23:$AY$38, $B959)&gt;0, "BH", TEXT($B959, "ddd")))</f>
        <v/>
      </c>
      <c r="AB959" s="61" t="str">
        <f t="shared" si="131"/>
        <v/>
      </c>
      <c r="AD959" s="23" t="str">
        <f t="shared" si="132"/>
        <v/>
      </c>
      <c r="AE959" s="23" t="str">
        <f t="shared" si="133"/>
        <v/>
      </c>
      <c r="AG959" s="23" t="str">
        <f t="shared" si="134"/>
        <v/>
      </c>
    </row>
    <row r="960" spans="1:33" x14ac:dyDescent="0.25">
      <c r="A960" s="5"/>
      <c r="B960" s="115"/>
      <c r="C960" s="116"/>
      <c r="D960" s="117"/>
      <c r="E960" s="118"/>
      <c r="F960" s="118"/>
      <c r="G960" s="119"/>
      <c r="H960" s="120"/>
      <c r="I960" s="120"/>
      <c r="J960" s="121"/>
      <c r="K960" s="5"/>
      <c r="L960" s="133" t="str">
        <f t="shared" si="126"/>
        <v/>
      </c>
      <c r="M960" s="5"/>
      <c r="N960" s="23" t="str">
        <f>IF($L960="", "", COUNTIF($L$11:$L$2510, "&gt;"&amp;$L960)+1+COUNTIF($L$11:$L960, $L960)-1)</f>
        <v/>
      </c>
      <c r="O960" s="5"/>
      <c r="R960" s="23" t="str">
        <f t="shared" si="127"/>
        <v/>
      </c>
      <c r="T960" s="20" t="str">
        <f t="shared" si="128"/>
        <v/>
      </c>
      <c r="X960" s="23" t="str">
        <f t="shared" si="129"/>
        <v/>
      </c>
      <c r="Z960" s="59" t="str">
        <f t="shared" si="130"/>
        <v/>
      </c>
      <c r="AA960" s="60" t="str">
        <f>IF($B960="", "", IF(COUNTIF('Intro &amp; Setup'!$AY$23:$AY$38, $B960)&gt;0, "BH", TEXT($B960, "ddd")))</f>
        <v/>
      </c>
      <c r="AB960" s="61" t="str">
        <f t="shared" si="131"/>
        <v/>
      </c>
      <c r="AD960" s="23" t="str">
        <f t="shared" si="132"/>
        <v/>
      </c>
      <c r="AE960" s="23" t="str">
        <f t="shared" si="133"/>
        <v/>
      </c>
      <c r="AG960" s="23" t="str">
        <f t="shared" si="134"/>
        <v/>
      </c>
    </row>
    <row r="961" spans="1:33" x14ac:dyDescent="0.25">
      <c r="A961" s="5"/>
      <c r="B961" s="115"/>
      <c r="C961" s="116"/>
      <c r="D961" s="117"/>
      <c r="E961" s="118"/>
      <c r="F961" s="118"/>
      <c r="G961" s="119"/>
      <c r="H961" s="120"/>
      <c r="I961" s="120"/>
      <c r="J961" s="121"/>
      <c r="K961" s="5"/>
      <c r="L961" s="133" t="str">
        <f t="shared" si="126"/>
        <v/>
      </c>
      <c r="M961" s="5"/>
      <c r="N961" s="23" t="str">
        <f>IF($L961="", "", COUNTIF($L$11:$L$2510, "&gt;"&amp;$L961)+1+COUNTIF($L$11:$L961, $L961)-1)</f>
        <v/>
      </c>
      <c r="O961" s="5"/>
      <c r="R961" s="23" t="str">
        <f t="shared" si="127"/>
        <v/>
      </c>
      <c r="T961" s="20" t="str">
        <f t="shared" si="128"/>
        <v/>
      </c>
      <c r="X961" s="23" t="str">
        <f t="shared" si="129"/>
        <v/>
      </c>
      <c r="Z961" s="59" t="str">
        <f t="shared" si="130"/>
        <v/>
      </c>
      <c r="AA961" s="60" t="str">
        <f>IF($B961="", "", IF(COUNTIF('Intro &amp; Setup'!$AY$23:$AY$38, $B961)&gt;0, "BH", TEXT($B961, "ddd")))</f>
        <v/>
      </c>
      <c r="AB961" s="61" t="str">
        <f t="shared" si="131"/>
        <v/>
      </c>
      <c r="AD961" s="23" t="str">
        <f t="shared" si="132"/>
        <v/>
      </c>
      <c r="AE961" s="23" t="str">
        <f t="shared" si="133"/>
        <v/>
      </c>
      <c r="AG961" s="23" t="str">
        <f t="shared" si="134"/>
        <v/>
      </c>
    </row>
    <row r="962" spans="1:33" x14ac:dyDescent="0.25">
      <c r="A962" s="5"/>
      <c r="B962" s="115"/>
      <c r="C962" s="116"/>
      <c r="D962" s="117"/>
      <c r="E962" s="118"/>
      <c r="F962" s="118"/>
      <c r="G962" s="119"/>
      <c r="H962" s="120"/>
      <c r="I962" s="120"/>
      <c r="J962" s="121"/>
      <c r="K962" s="5"/>
      <c r="L962" s="133" t="str">
        <f t="shared" si="126"/>
        <v/>
      </c>
      <c r="M962" s="5"/>
      <c r="N962" s="23" t="str">
        <f>IF($L962="", "", COUNTIF($L$11:$L$2510, "&gt;"&amp;$L962)+1+COUNTIF($L$11:$L962, $L962)-1)</f>
        <v/>
      </c>
      <c r="O962" s="5"/>
      <c r="R962" s="23" t="str">
        <f t="shared" si="127"/>
        <v/>
      </c>
      <c r="T962" s="20" t="str">
        <f t="shared" si="128"/>
        <v/>
      </c>
      <c r="X962" s="23" t="str">
        <f t="shared" si="129"/>
        <v/>
      </c>
      <c r="Z962" s="59" t="str">
        <f t="shared" si="130"/>
        <v/>
      </c>
      <c r="AA962" s="60" t="str">
        <f>IF($B962="", "", IF(COUNTIF('Intro &amp; Setup'!$AY$23:$AY$38, $B962)&gt;0, "BH", TEXT($B962, "ddd")))</f>
        <v/>
      </c>
      <c r="AB962" s="61" t="str">
        <f t="shared" si="131"/>
        <v/>
      </c>
      <c r="AD962" s="23" t="str">
        <f t="shared" si="132"/>
        <v/>
      </c>
      <c r="AE962" s="23" t="str">
        <f t="shared" si="133"/>
        <v/>
      </c>
      <c r="AG962" s="23" t="str">
        <f t="shared" si="134"/>
        <v/>
      </c>
    </row>
    <row r="963" spans="1:33" x14ac:dyDescent="0.25">
      <c r="A963" s="5"/>
      <c r="B963" s="115"/>
      <c r="C963" s="116"/>
      <c r="D963" s="117"/>
      <c r="E963" s="118"/>
      <c r="F963" s="118"/>
      <c r="G963" s="119"/>
      <c r="H963" s="120"/>
      <c r="I963" s="120"/>
      <c r="J963" s="121"/>
      <c r="K963" s="5"/>
      <c r="L963" s="133" t="str">
        <f t="shared" si="126"/>
        <v/>
      </c>
      <c r="M963" s="5"/>
      <c r="N963" s="23" t="str">
        <f>IF($L963="", "", COUNTIF($L$11:$L$2510, "&gt;"&amp;$L963)+1+COUNTIF($L$11:$L963, $L963)-1)</f>
        <v/>
      </c>
      <c r="O963" s="5"/>
      <c r="R963" s="23" t="str">
        <f t="shared" si="127"/>
        <v/>
      </c>
      <c r="T963" s="20" t="str">
        <f t="shared" si="128"/>
        <v/>
      </c>
      <c r="X963" s="23" t="str">
        <f t="shared" si="129"/>
        <v/>
      </c>
      <c r="Z963" s="59" t="str">
        <f t="shared" si="130"/>
        <v/>
      </c>
      <c r="AA963" s="60" t="str">
        <f>IF($B963="", "", IF(COUNTIF('Intro &amp; Setup'!$AY$23:$AY$38, $B963)&gt;0, "BH", TEXT($B963, "ddd")))</f>
        <v/>
      </c>
      <c r="AB963" s="61" t="str">
        <f t="shared" si="131"/>
        <v/>
      </c>
      <c r="AD963" s="23" t="str">
        <f t="shared" si="132"/>
        <v/>
      </c>
      <c r="AE963" s="23" t="str">
        <f t="shared" si="133"/>
        <v/>
      </c>
      <c r="AG963" s="23" t="str">
        <f t="shared" si="134"/>
        <v/>
      </c>
    </row>
    <row r="964" spans="1:33" x14ac:dyDescent="0.25">
      <c r="A964" s="5"/>
      <c r="B964" s="115"/>
      <c r="C964" s="116"/>
      <c r="D964" s="117"/>
      <c r="E964" s="118"/>
      <c r="F964" s="118"/>
      <c r="G964" s="119"/>
      <c r="H964" s="120"/>
      <c r="I964" s="120"/>
      <c r="J964" s="121"/>
      <c r="K964" s="5"/>
      <c r="L964" s="133" t="str">
        <f t="shared" si="126"/>
        <v/>
      </c>
      <c r="M964" s="5"/>
      <c r="N964" s="23" t="str">
        <f>IF($L964="", "", COUNTIF($L$11:$L$2510, "&gt;"&amp;$L964)+1+COUNTIF($L$11:$L964, $L964)-1)</f>
        <v/>
      </c>
      <c r="O964" s="5"/>
      <c r="R964" s="23" t="str">
        <f t="shared" si="127"/>
        <v/>
      </c>
      <c r="T964" s="20" t="str">
        <f t="shared" si="128"/>
        <v/>
      </c>
      <c r="X964" s="23" t="str">
        <f t="shared" si="129"/>
        <v/>
      </c>
      <c r="Z964" s="59" t="str">
        <f t="shared" si="130"/>
        <v/>
      </c>
      <c r="AA964" s="60" t="str">
        <f>IF($B964="", "", IF(COUNTIF('Intro &amp; Setup'!$AY$23:$AY$38, $B964)&gt;0, "BH", TEXT($B964, "ddd")))</f>
        <v/>
      </c>
      <c r="AB964" s="61" t="str">
        <f t="shared" si="131"/>
        <v/>
      </c>
      <c r="AD964" s="23" t="str">
        <f t="shared" si="132"/>
        <v/>
      </c>
      <c r="AE964" s="23" t="str">
        <f t="shared" si="133"/>
        <v/>
      </c>
      <c r="AG964" s="23" t="str">
        <f t="shared" si="134"/>
        <v/>
      </c>
    </row>
    <row r="965" spans="1:33" x14ac:dyDescent="0.25">
      <c r="A965" s="5"/>
      <c r="B965" s="115"/>
      <c r="C965" s="116"/>
      <c r="D965" s="117"/>
      <c r="E965" s="118"/>
      <c r="F965" s="118"/>
      <c r="G965" s="119"/>
      <c r="H965" s="120"/>
      <c r="I965" s="120"/>
      <c r="J965" s="121"/>
      <c r="K965" s="5"/>
      <c r="L965" s="133" t="str">
        <f t="shared" si="126"/>
        <v/>
      </c>
      <c r="M965" s="5"/>
      <c r="N965" s="23" t="str">
        <f>IF($L965="", "", COUNTIF($L$11:$L$2510, "&gt;"&amp;$L965)+1+COUNTIF($L$11:$L965, $L965)-1)</f>
        <v/>
      </c>
      <c r="O965" s="5"/>
      <c r="R965" s="23" t="str">
        <f t="shared" si="127"/>
        <v/>
      </c>
      <c r="T965" s="20" t="str">
        <f t="shared" si="128"/>
        <v/>
      </c>
      <c r="X965" s="23" t="str">
        <f t="shared" si="129"/>
        <v/>
      </c>
      <c r="Z965" s="59" t="str">
        <f t="shared" si="130"/>
        <v/>
      </c>
      <c r="AA965" s="60" t="str">
        <f>IF($B965="", "", IF(COUNTIF('Intro &amp; Setup'!$AY$23:$AY$38, $B965)&gt;0, "BH", TEXT($B965, "ddd")))</f>
        <v/>
      </c>
      <c r="AB965" s="61" t="str">
        <f t="shared" si="131"/>
        <v/>
      </c>
      <c r="AD965" s="23" t="str">
        <f t="shared" si="132"/>
        <v/>
      </c>
      <c r="AE965" s="23" t="str">
        <f t="shared" si="133"/>
        <v/>
      </c>
      <c r="AG965" s="23" t="str">
        <f t="shared" si="134"/>
        <v/>
      </c>
    </row>
    <row r="966" spans="1:33" x14ac:dyDescent="0.25">
      <c r="A966" s="5"/>
      <c r="B966" s="115"/>
      <c r="C966" s="116"/>
      <c r="D966" s="117"/>
      <c r="E966" s="118"/>
      <c r="F966" s="118"/>
      <c r="G966" s="119"/>
      <c r="H966" s="120"/>
      <c r="I966" s="120"/>
      <c r="J966" s="121"/>
      <c r="K966" s="5"/>
      <c r="L966" s="133" t="str">
        <f t="shared" si="126"/>
        <v/>
      </c>
      <c r="M966" s="5"/>
      <c r="N966" s="23" t="str">
        <f>IF($L966="", "", COUNTIF($L$11:$L$2510, "&gt;"&amp;$L966)+1+COUNTIF($L$11:$L966, $L966)-1)</f>
        <v/>
      </c>
      <c r="O966" s="5"/>
      <c r="R966" s="23" t="str">
        <f t="shared" si="127"/>
        <v/>
      </c>
      <c r="T966" s="20" t="str">
        <f t="shared" si="128"/>
        <v/>
      </c>
      <c r="X966" s="23" t="str">
        <f t="shared" si="129"/>
        <v/>
      </c>
      <c r="Z966" s="59" t="str">
        <f t="shared" si="130"/>
        <v/>
      </c>
      <c r="AA966" s="60" t="str">
        <f>IF($B966="", "", IF(COUNTIF('Intro &amp; Setup'!$AY$23:$AY$38, $B966)&gt;0, "BH", TEXT($B966, "ddd")))</f>
        <v/>
      </c>
      <c r="AB966" s="61" t="str">
        <f t="shared" si="131"/>
        <v/>
      </c>
      <c r="AD966" s="23" t="str">
        <f t="shared" si="132"/>
        <v/>
      </c>
      <c r="AE966" s="23" t="str">
        <f t="shared" si="133"/>
        <v/>
      </c>
      <c r="AG966" s="23" t="str">
        <f t="shared" si="134"/>
        <v/>
      </c>
    </row>
    <row r="967" spans="1:33" x14ac:dyDescent="0.25">
      <c r="A967" s="5"/>
      <c r="B967" s="115"/>
      <c r="C967" s="116"/>
      <c r="D967" s="117"/>
      <c r="E967" s="118"/>
      <c r="F967" s="118"/>
      <c r="G967" s="119"/>
      <c r="H967" s="120"/>
      <c r="I967" s="120"/>
      <c r="J967" s="121"/>
      <c r="K967" s="5"/>
      <c r="L967" s="133" t="str">
        <f t="shared" si="126"/>
        <v/>
      </c>
      <c r="M967" s="5"/>
      <c r="N967" s="23" t="str">
        <f>IF($L967="", "", COUNTIF($L$11:$L$2510, "&gt;"&amp;$L967)+1+COUNTIF($L$11:$L967, $L967)-1)</f>
        <v/>
      </c>
      <c r="O967" s="5"/>
      <c r="R967" s="23" t="str">
        <f t="shared" si="127"/>
        <v/>
      </c>
      <c r="T967" s="20" t="str">
        <f t="shared" si="128"/>
        <v/>
      </c>
      <c r="X967" s="23" t="str">
        <f t="shared" si="129"/>
        <v/>
      </c>
      <c r="Z967" s="59" t="str">
        <f t="shared" si="130"/>
        <v/>
      </c>
      <c r="AA967" s="60" t="str">
        <f>IF($B967="", "", IF(COUNTIF('Intro &amp; Setup'!$AY$23:$AY$38, $B967)&gt;0, "BH", TEXT($B967, "ddd")))</f>
        <v/>
      </c>
      <c r="AB967" s="61" t="str">
        <f t="shared" si="131"/>
        <v/>
      </c>
      <c r="AD967" s="23" t="str">
        <f t="shared" si="132"/>
        <v/>
      </c>
      <c r="AE967" s="23" t="str">
        <f t="shared" si="133"/>
        <v/>
      </c>
      <c r="AG967" s="23" t="str">
        <f t="shared" si="134"/>
        <v/>
      </c>
    </row>
    <row r="968" spans="1:33" x14ac:dyDescent="0.25">
      <c r="A968" s="5"/>
      <c r="B968" s="115"/>
      <c r="C968" s="116"/>
      <c r="D968" s="117"/>
      <c r="E968" s="118"/>
      <c r="F968" s="118"/>
      <c r="G968" s="119"/>
      <c r="H968" s="120"/>
      <c r="I968" s="120"/>
      <c r="J968" s="121"/>
      <c r="K968" s="5"/>
      <c r="L968" s="133" t="str">
        <f t="shared" si="126"/>
        <v/>
      </c>
      <c r="M968" s="5"/>
      <c r="N968" s="23" t="str">
        <f>IF($L968="", "", COUNTIF($L$11:$L$2510, "&gt;"&amp;$L968)+1+COUNTIF($L$11:$L968, $L968)-1)</f>
        <v/>
      </c>
      <c r="O968" s="5"/>
      <c r="R968" s="23" t="str">
        <f t="shared" si="127"/>
        <v/>
      </c>
      <c r="T968" s="20" t="str">
        <f t="shared" si="128"/>
        <v/>
      </c>
      <c r="X968" s="23" t="str">
        <f t="shared" si="129"/>
        <v/>
      </c>
      <c r="Z968" s="59" t="str">
        <f t="shared" si="130"/>
        <v/>
      </c>
      <c r="AA968" s="60" t="str">
        <f>IF($B968="", "", IF(COUNTIF('Intro &amp; Setup'!$AY$23:$AY$38, $B968)&gt;0, "BH", TEXT($B968, "ddd")))</f>
        <v/>
      </c>
      <c r="AB968" s="61" t="str">
        <f t="shared" si="131"/>
        <v/>
      </c>
      <c r="AD968" s="23" t="str">
        <f t="shared" si="132"/>
        <v/>
      </c>
      <c r="AE968" s="23" t="str">
        <f t="shared" si="133"/>
        <v/>
      </c>
      <c r="AG968" s="23" t="str">
        <f t="shared" si="134"/>
        <v/>
      </c>
    </row>
    <row r="969" spans="1:33" x14ac:dyDescent="0.25">
      <c r="A969" s="5"/>
      <c r="B969" s="115"/>
      <c r="C969" s="116"/>
      <c r="D969" s="117"/>
      <c r="E969" s="118"/>
      <c r="F969" s="118"/>
      <c r="G969" s="119"/>
      <c r="H969" s="120"/>
      <c r="I969" s="120"/>
      <c r="J969" s="121"/>
      <c r="K969" s="5"/>
      <c r="L969" s="133" t="str">
        <f t="shared" si="126"/>
        <v/>
      </c>
      <c r="M969" s="5"/>
      <c r="N969" s="23" t="str">
        <f>IF($L969="", "", COUNTIF($L$11:$L$2510, "&gt;"&amp;$L969)+1+COUNTIF($L$11:$L969, $L969)-1)</f>
        <v/>
      </c>
      <c r="O969" s="5"/>
      <c r="R969" s="23" t="str">
        <f t="shared" si="127"/>
        <v/>
      </c>
      <c r="T969" s="20" t="str">
        <f t="shared" si="128"/>
        <v/>
      </c>
      <c r="X969" s="23" t="str">
        <f t="shared" si="129"/>
        <v/>
      </c>
      <c r="Z969" s="59" t="str">
        <f t="shared" si="130"/>
        <v/>
      </c>
      <c r="AA969" s="60" t="str">
        <f>IF($B969="", "", IF(COUNTIF('Intro &amp; Setup'!$AY$23:$AY$38, $B969)&gt;0, "BH", TEXT($B969, "ddd")))</f>
        <v/>
      </c>
      <c r="AB969" s="61" t="str">
        <f t="shared" si="131"/>
        <v/>
      </c>
      <c r="AD969" s="23" t="str">
        <f t="shared" si="132"/>
        <v/>
      </c>
      <c r="AE969" s="23" t="str">
        <f t="shared" si="133"/>
        <v/>
      </c>
      <c r="AG969" s="23" t="str">
        <f t="shared" si="134"/>
        <v/>
      </c>
    </row>
    <row r="970" spans="1:33" x14ac:dyDescent="0.25">
      <c r="A970" s="5"/>
      <c r="B970" s="115"/>
      <c r="C970" s="116"/>
      <c r="D970" s="117"/>
      <c r="E970" s="118"/>
      <c r="F970" s="118"/>
      <c r="G970" s="119"/>
      <c r="H970" s="120"/>
      <c r="I970" s="120"/>
      <c r="J970" s="121"/>
      <c r="K970" s="5"/>
      <c r="L970" s="133" t="str">
        <f t="shared" si="126"/>
        <v/>
      </c>
      <c r="M970" s="5"/>
      <c r="N970" s="23" t="str">
        <f>IF($L970="", "", COUNTIF($L$11:$L$2510, "&gt;"&amp;$L970)+1+COUNTIF($L$11:$L970, $L970)-1)</f>
        <v/>
      </c>
      <c r="O970" s="5"/>
      <c r="R970" s="23" t="str">
        <f t="shared" si="127"/>
        <v/>
      </c>
      <c r="T970" s="20" t="str">
        <f t="shared" si="128"/>
        <v/>
      </c>
      <c r="X970" s="23" t="str">
        <f t="shared" si="129"/>
        <v/>
      </c>
      <c r="Z970" s="59" t="str">
        <f t="shared" si="130"/>
        <v/>
      </c>
      <c r="AA970" s="60" t="str">
        <f>IF($B970="", "", IF(COUNTIF('Intro &amp; Setup'!$AY$23:$AY$38, $B970)&gt;0, "BH", TEXT($B970, "ddd")))</f>
        <v/>
      </c>
      <c r="AB970" s="61" t="str">
        <f t="shared" si="131"/>
        <v/>
      </c>
      <c r="AD970" s="23" t="str">
        <f t="shared" si="132"/>
        <v/>
      </c>
      <c r="AE970" s="23" t="str">
        <f t="shared" si="133"/>
        <v/>
      </c>
      <c r="AG970" s="23" t="str">
        <f t="shared" si="134"/>
        <v/>
      </c>
    </row>
    <row r="971" spans="1:33" x14ac:dyDescent="0.25">
      <c r="A971" s="5"/>
      <c r="B971" s="115"/>
      <c r="C971" s="116"/>
      <c r="D971" s="117"/>
      <c r="E971" s="118"/>
      <c r="F971" s="118"/>
      <c r="G971" s="119"/>
      <c r="H971" s="120"/>
      <c r="I971" s="120"/>
      <c r="J971" s="121"/>
      <c r="K971" s="5"/>
      <c r="L971" s="133" t="str">
        <f t="shared" si="126"/>
        <v/>
      </c>
      <c r="M971" s="5"/>
      <c r="N971" s="23" t="str">
        <f>IF($L971="", "", COUNTIF($L$11:$L$2510, "&gt;"&amp;$L971)+1+COUNTIF($L$11:$L971, $L971)-1)</f>
        <v/>
      </c>
      <c r="O971" s="5"/>
      <c r="R971" s="23" t="str">
        <f t="shared" si="127"/>
        <v/>
      </c>
      <c r="T971" s="20" t="str">
        <f t="shared" si="128"/>
        <v/>
      </c>
      <c r="X971" s="23" t="str">
        <f t="shared" si="129"/>
        <v/>
      </c>
      <c r="Z971" s="59" t="str">
        <f t="shared" si="130"/>
        <v/>
      </c>
      <c r="AA971" s="60" t="str">
        <f>IF($B971="", "", IF(COUNTIF('Intro &amp; Setup'!$AY$23:$AY$38, $B971)&gt;0, "BH", TEXT($B971, "ddd")))</f>
        <v/>
      </c>
      <c r="AB971" s="61" t="str">
        <f t="shared" si="131"/>
        <v/>
      </c>
      <c r="AD971" s="23" t="str">
        <f t="shared" si="132"/>
        <v/>
      </c>
      <c r="AE971" s="23" t="str">
        <f t="shared" si="133"/>
        <v/>
      </c>
      <c r="AG971" s="23" t="str">
        <f t="shared" si="134"/>
        <v/>
      </c>
    </row>
    <row r="972" spans="1:33" x14ac:dyDescent="0.25">
      <c r="A972" s="5"/>
      <c r="B972" s="115"/>
      <c r="C972" s="116"/>
      <c r="D972" s="117"/>
      <c r="E972" s="118"/>
      <c r="F972" s="118"/>
      <c r="G972" s="119"/>
      <c r="H972" s="120"/>
      <c r="I972" s="120"/>
      <c r="J972" s="121"/>
      <c r="K972" s="5"/>
      <c r="L972" s="133" t="str">
        <f t="shared" ref="L972:L1035" si="135">IFERROR(($I972+$J972)/$H972, "")</f>
        <v/>
      </c>
      <c r="M972" s="5"/>
      <c r="N972" s="23" t="str">
        <f>IF($L972="", "", COUNTIF($L$11:$L$2510, "&gt;"&amp;$L972)+1+COUNTIF($L$11:$L972, $L972)-1)</f>
        <v/>
      </c>
      <c r="O972" s="5"/>
      <c r="R972" s="23" t="str">
        <f t="shared" ref="R972:R1035" si="136">IF($T972="", "", IF(COUNTIF($T$11:$T$2510, $T972)&gt;1, "X", ""))</f>
        <v/>
      </c>
      <c r="T972" s="20" t="str">
        <f t="shared" ref="T972:T1035" si="137">IF(AND($B972="", $C972="", $D972=""), "", CONCATENATE(TEXT($B972, "dd mmm yyyy"), " - ", TEXT($C972, "hh:mm"), " - ", $D972))</f>
        <v/>
      </c>
      <c r="X972" s="23" t="str">
        <f t="shared" ref="X972:X1035" si="138">IF($E972="", "", IF(COUNTIF($V$11:$V$20, $E972)=0, "X", ""))</f>
        <v/>
      </c>
      <c r="Z972" s="59" t="str">
        <f t="shared" ref="Z972:Z1035" si="139">IF($B972="", "", TEXT($B972, "mmm yyyy"))</f>
        <v/>
      </c>
      <c r="AA972" s="60" t="str">
        <f>IF($B972="", "", IF(COUNTIF('Intro &amp; Setup'!$AY$23:$AY$38, $B972)&gt;0, "BH", TEXT($B972, "ddd")))</f>
        <v/>
      </c>
      <c r="AB972" s="61" t="str">
        <f t="shared" ref="AB972:AB1035" si="140">IF($C972="", "", REPLACE(TEXT($C972, "hh:mm"), 4, 2, "00"))</f>
        <v/>
      </c>
      <c r="AD972" s="23" t="str">
        <f t="shared" ref="AD972:AD1035" si="141">IF(OR($AB972="", $E972=""), "", CONCATENATE($AB972, " - ", $E972))</f>
        <v/>
      </c>
      <c r="AE972" s="23" t="str">
        <f t="shared" ref="AE972:AE1035" si="142">IF(OR($AA972="", $E972=""), "", CONCATENATE($AA972, " - ", $E972))</f>
        <v/>
      </c>
      <c r="AG972" s="23" t="str">
        <f t="shared" ref="AG972:AG1035" si="143">IF($B972="", "", IF(OR($B972&lt;$Z$2, $B972&gt;$Z$3), "X", ""))</f>
        <v/>
      </c>
    </row>
    <row r="973" spans="1:33" x14ac:dyDescent="0.25">
      <c r="A973" s="5"/>
      <c r="B973" s="115"/>
      <c r="C973" s="116"/>
      <c r="D973" s="117"/>
      <c r="E973" s="118"/>
      <c r="F973" s="118"/>
      <c r="G973" s="119"/>
      <c r="H973" s="120"/>
      <c r="I973" s="120"/>
      <c r="J973" s="121"/>
      <c r="K973" s="5"/>
      <c r="L973" s="133" t="str">
        <f t="shared" si="135"/>
        <v/>
      </c>
      <c r="M973" s="5"/>
      <c r="N973" s="23" t="str">
        <f>IF($L973="", "", COUNTIF($L$11:$L$2510, "&gt;"&amp;$L973)+1+COUNTIF($L$11:$L973, $L973)-1)</f>
        <v/>
      </c>
      <c r="O973" s="5"/>
      <c r="R973" s="23" t="str">
        <f t="shared" si="136"/>
        <v/>
      </c>
      <c r="T973" s="20" t="str">
        <f t="shared" si="137"/>
        <v/>
      </c>
      <c r="X973" s="23" t="str">
        <f t="shared" si="138"/>
        <v/>
      </c>
      <c r="Z973" s="59" t="str">
        <f t="shared" si="139"/>
        <v/>
      </c>
      <c r="AA973" s="60" t="str">
        <f>IF($B973="", "", IF(COUNTIF('Intro &amp; Setup'!$AY$23:$AY$38, $B973)&gt;0, "BH", TEXT($B973, "ddd")))</f>
        <v/>
      </c>
      <c r="AB973" s="61" t="str">
        <f t="shared" si="140"/>
        <v/>
      </c>
      <c r="AD973" s="23" t="str">
        <f t="shared" si="141"/>
        <v/>
      </c>
      <c r="AE973" s="23" t="str">
        <f t="shared" si="142"/>
        <v/>
      </c>
      <c r="AG973" s="23" t="str">
        <f t="shared" si="143"/>
        <v/>
      </c>
    </row>
    <row r="974" spans="1:33" x14ac:dyDescent="0.25">
      <c r="A974" s="5"/>
      <c r="B974" s="115"/>
      <c r="C974" s="116"/>
      <c r="D974" s="117"/>
      <c r="E974" s="118"/>
      <c r="F974" s="118"/>
      <c r="G974" s="119"/>
      <c r="H974" s="120"/>
      <c r="I974" s="120"/>
      <c r="J974" s="121"/>
      <c r="K974" s="5"/>
      <c r="L974" s="133" t="str">
        <f t="shared" si="135"/>
        <v/>
      </c>
      <c r="M974" s="5"/>
      <c r="N974" s="23" t="str">
        <f>IF($L974="", "", COUNTIF($L$11:$L$2510, "&gt;"&amp;$L974)+1+COUNTIF($L$11:$L974, $L974)-1)</f>
        <v/>
      </c>
      <c r="O974" s="5"/>
      <c r="R974" s="23" t="str">
        <f t="shared" si="136"/>
        <v/>
      </c>
      <c r="T974" s="20" t="str">
        <f t="shared" si="137"/>
        <v/>
      </c>
      <c r="X974" s="23" t="str">
        <f t="shared" si="138"/>
        <v/>
      </c>
      <c r="Z974" s="59" t="str">
        <f t="shared" si="139"/>
        <v/>
      </c>
      <c r="AA974" s="60" t="str">
        <f>IF($B974="", "", IF(COUNTIF('Intro &amp; Setup'!$AY$23:$AY$38, $B974)&gt;0, "BH", TEXT($B974, "ddd")))</f>
        <v/>
      </c>
      <c r="AB974" s="61" t="str">
        <f t="shared" si="140"/>
        <v/>
      </c>
      <c r="AD974" s="23" t="str">
        <f t="shared" si="141"/>
        <v/>
      </c>
      <c r="AE974" s="23" t="str">
        <f t="shared" si="142"/>
        <v/>
      </c>
      <c r="AG974" s="23" t="str">
        <f t="shared" si="143"/>
        <v/>
      </c>
    </row>
    <row r="975" spans="1:33" x14ac:dyDescent="0.25">
      <c r="A975" s="5"/>
      <c r="B975" s="115"/>
      <c r="C975" s="116"/>
      <c r="D975" s="117"/>
      <c r="E975" s="118"/>
      <c r="F975" s="118"/>
      <c r="G975" s="119"/>
      <c r="H975" s="120"/>
      <c r="I975" s="120"/>
      <c r="J975" s="121"/>
      <c r="K975" s="5"/>
      <c r="L975" s="133" t="str">
        <f t="shared" si="135"/>
        <v/>
      </c>
      <c r="M975" s="5"/>
      <c r="N975" s="23" t="str">
        <f>IF($L975="", "", COUNTIF($L$11:$L$2510, "&gt;"&amp;$L975)+1+COUNTIF($L$11:$L975, $L975)-1)</f>
        <v/>
      </c>
      <c r="O975" s="5"/>
      <c r="R975" s="23" t="str">
        <f t="shared" si="136"/>
        <v/>
      </c>
      <c r="T975" s="20" t="str">
        <f t="shared" si="137"/>
        <v/>
      </c>
      <c r="X975" s="23" t="str">
        <f t="shared" si="138"/>
        <v/>
      </c>
      <c r="Z975" s="59" t="str">
        <f t="shared" si="139"/>
        <v/>
      </c>
      <c r="AA975" s="60" t="str">
        <f>IF($B975="", "", IF(COUNTIF('Intro &amp; Setup'!$AY$23:$AY$38, $B975)&gt;0, "BH", TEXT($B975, "ddd")))</f>
        <v/>
      </c>
      <c r="AB975" s="61" t="str">
        <f t="shared" si="140"/>
        <v/>
      </c>
      <c r="AD975" s="23" t="str">
        <f t="shared" si="141"/>
        <v/>
      </c>
      <c r="AE975" s="23" t="str">
        <f t="shared" si="142"/>
        <v/>
      </c>
      <c r="AG975" s="23" t="str">
        <f t="shared" si="143"/>
        <v/>
      </c>
    </row>
    <row r="976" spans="1:33" x14ac:dyDescent="0.25">
      <c r="A976" s="5"/>
      <c r="B976" s="115"/>
      <c r="C976" s="116"/>
      <c r="D976" s="117"/>
      <c r="E976" s="118"/>
      <c r="F976" s="118"/>
      <c r="G976" s="119"/>
      <c r="H976" s="120"/>
      <c r="I976" s="120"/>
      <c r="J976" s="121"/>
      <c r="K976" s="5"/>
      <c r="L976" s="133" t="str">
        <f t="shared" si="135"/>
        <v/>
      </c>
      <c r="M976" s="5"/>
      <c r="N976" s="23" t="str">
        <f>IF($L976="", "", COUNTIF($L$11:$L$2510, "&gt;"&amp;$L976)+1+COUNTIF($L$11:$L976, $L976)-1)</f>
        <v/>
      </c>
      <c r="O976" s="5"/>
      <c r="R976" s="23" t="str">
        <f t="shared" si="136"/>
        <v/>
      </c>
      <c r="T976" s="20" t="str">
        <f t="shared" si="137"/>
        <v/>
      </c>
      <c r="X976" s="23" t="str">
        <f t="shared" si="138"/>
        <v/>
      </c>
      <c r="Z976" s="59" t="str">
        <f t="shared" si="139"/>
        <v/>
      </c>
      <c r="AA976" s="60" t="str">
        <f>IF($B976="", "", IF(COUNTIF('Intro &amp; Setup'!$AY$23:$AY$38, $B976)&gt;0, "BH", TEXT($B976, "ddd")))</f>
        <v/>
      </c>
      <c r="AB976" s="61" t="str">
        <f t="shared" si="140"/>
        <v/>
      </c>
      <c r="AD976" s="23" t="str">
        <f t="shared" si="141"/>
        <v/>
      </c>
      <c r="AE976" s="23" t="str">
        <f t="shared" si="142"/>
        <v/>
      </c>
      <c r="AG976" s="23" t="str">
        <f t="shared" si="143"/>
        <v/>
      </c>
    </row>
    <row r="977" spans="1:33" x14ac:dyDescent="0.25">
      <c r="A977" s="5"/>
      <c r="B977" s="115"/>
      <c r="C977" s="116"/>
      <c r="D977" s="117"/>
      <c r="E977" s="118"/>
      <c r="F977" s="118"/>
      <c r="G977" s="119"/>
      <c r="H977" s="120"/>
      <c r="I977" s="120"/>
      <c r="J977" s="121"/>
      <c r="K977" s="5"/>
      <c r="L977" s="133" t="str">
        <f t="shared" si="135"/>
        <v/>
      </c>
      <c r="M977" s="5"/>
      <c r="N977" s="23" t="str">
        <f>IF($L977="", "", COUNTIF($L$11:$L$2510, "&gt;"&amp;$L977)+1+COUNTIF($L$11:$L977, $L977)-1)</f>
        <v/>
      </c>
      <c r="O977" s="5"/>
      <c r="R977" s="23" t="str">
        <f t="shared" si="136"/>
        <v/>
      </c>
      <c r="T977" s="20" t="str">
        <f t="shared" si="137"/>
        <v/>
      </c>
      <c r="X977" s="23" t="str">
        <f t="shared" si="138"/>
        <v/>
      </c>
      <c r="Z977" s="59" t="str">
        <f t="shared" si="139"/>
        <v/>
      </c>
      <c r="AA977" s="60" t="str">
        <f>IF($B977="", "", IF(COUNTIF('Intro &amp; Setup'!$AY$23:$AY$38, $B977)&gt;0, "BH", TEXT($B977, "ddd")))</f>
        <v/>
      </c>
      <c r="AB977" s="61" t="str">
        <f t="shared" si="140"/>
        <v/>
      </c>
      <c r="AD977" s="23" t="str">
        <f t="shared" si="141"/>
        <v/>
      </c>
      <c r="AE977" s="23" t="str">
        <f t="shared" si="142"/>
        <v/>
      </c>
      <c r="AG977" s="23" t="str">
        <f t="shared" si="143"/>
        <v/>
      </c>
    </row>
    <row r="978" spans="1:33" x14ac:dyDescent="0.25">
      <c r="A978" s="5"/>
      <c r="B978" s="115"/>
      <c r="C978" s="116"/>
      <c r="D978" s="117"/>
      <c r="E978" s="118"/>
      <c r="F978" s="118"/>
      <c r="G978" s="119"/>
      <c r="H978" s="120"/>
      <c r="I978" s="120"/>
      <c r="J978" s="121"/>
      <c r="K978" s="5"/>
      <c r="L978" s="133" t="str">
        <f t="shared" si="135"/>
        <v/>
      </c>
      <c r="M978" s="5"/>
      <c r="N978" s="23" t="str">
        <f>IF($L978="", "", COUNTIF($L$11:$L$2510, "&gt;"&amp;$L978)+1+COUNTIF($L$11:$L978, $L978)-1)</f>
        <v/>
      </c>
      <c r="O978" s="5"/>
      <c r="R978" s="23" t="str">
        <f t="shared" si="136"/>
        <v/>
      </c>
      <c r="T978" s="20" t="str">
        <f t="shared" si="137"/>
        <v/>
      </c>
      <c r="X978" s="23" t="str">
        <f t="shared" si="138"/>
        <v/>
      </c>
      <c r="Z978" s="59" t="str">
        <f t="shared" si="139"/>
        <v/>
      </c>
      <c r="AA978" s="60" t="str">
        <f>IF($B978="", "", IF(COUNTIF('Intro &amp; Setup'!$AY$23:$AY$38, $B978)&gt;0, "BH", TEXT($B978, "ddd")))</f>
        <v/>
      </c>
      <c r="AB978" s="61" t="str">
        <f t="shared" si="140"/>
        <v/>
      </c>
      <c r="AD978" s="23" t="str">
        <f t="shared" si="141"/>
        <v/>
      </c>
      <c r="AE978" s="23" t="str">
        <f t="shared" si="142"/>
        <v/>
      </c>
      <c r="AG978" s="23" t="str">
        <f t="shared" si="143"/>
        <v/>
      </c>
    </row>
    <row r="979" spans="1:33" x14ac:dyDescent="0.25">
      <c r="A979" s="5"/>
      <c r="B979" s="115"/>
      <c r="C979" s="116"/>
      <c r="D979" s="117"/>
      <c r="E979" s="118"/>
      <c r="F979" s="118"/>
      <c r="G979" s="119"/>
      <c r="H979" s="120"/>
      <c r="I979" s="120"/>
      <c r="J979" s="121"/>
      <c r="K979" s="5"/>
      <c r="L979" s="133" t="str">
        <f t="shared" si="135"/>
        <v/>
      </c>
      <c r="M979" s="5"/>
      <c r="N979" s="23" t="str">
        <f>IF($L979="", "", COUNTIF($L$11:$L$2510, "&gt;"&amp;$L979)+1+COUNTIF($L$11:$L979, $L979)-1)</f>
        <v/>
      </c>
      <c r="O979" s="5"/>
      <c r="R979" s="23" t="str">
        <f t="shared" si="136"/>
        <v/>
      </c>
      <c r="T979" s="20" t="str">
        <f t="shared" si="137"/>
        <v/>
      </c>
      <c r="X979" s="23" t="str">
        <f t="shared" si="138"/>
        <v/>
      </c>
      <c r="Z979" s="59" t="str">
        <f t="shared" si="139"/>
        <v/>
      </c>
      <c r="AA979" s="60" t="str">
        <f>IF($B979="", "", IF(COUNTIF('Intro &amp; Setup'!$AY$23:$AY$38, $B979)&gt;0, "BH", TEXT($B979, "ddd")))</f>
        <v/>
      </c>
      <c r="AB979" s="61" t="str">
        <f t="shared" si="140"/>
        <v/>
      </c>
      <c r="AD979" s="23" t="str">
        <f t="shared" si="141"/>
        <v/>
      </c>
      <c r="AE979" s="23" t="str">
        <f t="shared" si="142"/>
        <v/>
      </c>
      <c r="AG979" s="23" t="str">
        <f t="shared" si="143"/>
        <v/>
      </c>
    </row>
    <row r="980" spans="1:33" x14ac:dyDescent="0.25">
      <c r="A980" s="5"/>
      <c r="B980" s="115"/>
      <c r="C980" s="116"/>
      <c r="D980" s="117"/>
      <c r="E980" s="118"/>
      <c r="F980" s="118"/>
      <c r="G980" s="119"/>
      <c r="H980" s="120"/>
      <c r="I980" s="120"/>
      <c r="J980" s="121"/>
      <c r="K980" s="5"/>
      <c r="L980" s="133" t="str">
        <f t="shared" si="135"/>
        <v/>
      </c>
      <c r="M980" s="5"/>
      <c r="N980" s="23" t="str">
        <f>IF($L980="", "", COUNTIF($L$11:$L$2510, "&gt;"&amp;$L980)+1+COUNTIF($L$11:$L980, $L980)-1)</f>
        <v/>
      </c>
      <c r="O980" s="5"/>
      <c r="R980" s="23" t="str">
        <f t="shared" si="136"/>
        <v/>
      </c>
      <c r="T980" s="20" t="str">
        <f t="shared" si="137"/>
        <v/>
      </c>
      <c r="X980" s="23" t="str">
        <f t="shared" si="138"/>
        <v/>
      </c>
      <c r="Z980" s="59" t="str">
        <f t="shared" si="139"/>
        <v/>
      </c>
      <c r="AA980" s="60" t="str">
        <f>IF($B980="", "", IF(COUNTIF('Intro &amp; Setup'!$AY$23:$AY$38, $B980)&gt;0, "BH", TEXT($B980, "ddd")))</f>
        <v/>
      </c>
      <c r="AB980" s="61" t="str">
        <f t="shared" si="140"/>
        <v/>
      </c>
      <c r="AD980" s="23" t="str">
        <f t="shared" si="141"/>
        <v/>
      </c>
      <c r="AE980" s="23" t="str">
        <f t="shared" si="142"/>
        <v/>
      </c>
      <c r="AG980" s="23" t="str">
        <f t="shared" si="143"/>
        <v/>
      </c>
    </row>
    <row r="981" spans="1:33" x14ac:dyDescent="0.25">
      <c r="A981" s="5"/>
      <c r="B981" s="115"/>
      <c r="C981" s="116"/>
      <c r="D981" s="117"/>
      <c r="E981" s="118"/>
      <c r="F981" s="118"/>
      <c r="G981" s="119"/>
      <c r="H981" s="120"/>
      <c r="I981" s="120"/>
      <c r="J981" s="121"/>
      <c r="K981" s="5"/>
      <c r="L981" s="133" t="str">
        <f t="shared" si="135"/>
        <v/>
      </c>
      <c r="M981" s="5"/>
      <c r="N981" s="23" t="str">
        <f>IF($L981="", "", COUNTIF($L$11:$L$2510, "&gt;"&amp;$L981)+1+COUNTIF($L$11:$L981, $L981)-1)</f>
        <v/>
      </c>
      <c r="O981" s="5"/>
      <c r="R981" s="23" t="str">
        <f t="shared" si="136"/>
        <v/>
      </c>
      <c r="T981" s="20" t="str">
        <f t="shared" si="137"/>
        <v/>
      </c>
      <c r="X981" s="23" t="str">
        <f t="shared" si="138"/>
        <v/>
      </c>
      <c r="Z981" s="59" t="str">
        <f t="shared" si="139"/>
        <v/>
      </c>
      <c r="AA981" s="60" t="str">
        <f>IF($B981="", "", IF(COUNTIF('Intro &amp; Setup'!$AY$23:$AY$38, $B981)&gt;0, "BH", TEXT($B981, "ddd")))</f>
        <v/>
      </c>
      <c r="AB981" s="61" t="str">
        <f t="shared" si="140"/>
        <v/>
      </c>
      <c r="AD981" s="23" t="str">
        <f t="shared" si="141"/>
        <v/>
      </c>
      <c r="AE981" s="23" t="str">
        <f t="shared" si="142"/>
        <v/>
      </c>
      <c r="AG981" s="23" t="str">
        <f t="shared" si="143"/>
        <v/>
      </c>
    </row>
    <row r="982" spans="1:33" x14ac:dyDescent="0.25">
      <c r="A982" s="5"/>
      <c r="B982" s="115"/>
      <c r="C982" s="116"/>
      <c r="D982" s="117"/>
      <c r="E982" s="118"/>
      <c r="F982" s="118"/>
      <c r="G982" s="119"/>
      <c r="H982" s="120"/>
      <c r="I982" s="120"/>
      <c r="J982" s="121"/>
      <c r="K982" s="5"/>
      <c r="L982" s="133" t="str">
        <f t="shared" si="135"/>
        <v/>
      </c>
      <c r="M982" s="5"/>
      <c r="N982" s="23" t="str">
        <f>IF($L982="", "", COUNTIF($L$11:$L$2510, "&gt;"&amp;$L982)+1+COUNTIF($L$11:$L982, $L982)-1)</f>
        <v/>
      </c>
      <c r="O982" s="5"/>
      <c r="R982" s="23" t="str">
        <f t="shared" si="136"/>
        <v/>
      </c>
      <c r="T982" s="20" t="str">
        <f t="shared" si="137"/>
        <v/>
      </c>
      <c r="X982" s="23" t="str">
        <f t="shared" si="138"/>
        <v/>
      </c>
      <c r="Z982" s="59" t="str">
        <f t="shared" si="139"/>
        <v/>
      </c>
      <c r="AA982" s="60" t="str">
        <f>IF($B982="", "", IF(COUNTIF('Intro &amp; Setup'!$AY$23:$AY$38, $B982)&gt;0, "BH", TEXT($B982, "ddd")))</f>
        <v/>
      </c>
      <c r="AB982" s="61" t="str">
        <f t="shared" si="140"/>
        <v/>
      </c>
      <c r="AD982" s="23" t="str">
        <f t="shared" si="141"/>
        <v/>
      </c>
      <c r="AE982" s="23" t="str">
        <f t="shared" si="142"/>
        <v/>
      </c>
      <c r="AG982" s="23" t="str">
        <f t="shared" si="143"/>
        <v/>
      </c>
    </row>
    <row r="983" spans="1:33" x14ac:dyDescent="0.25">
      <c r="A983" s="5"/>
      <c r="B983" s="115"/>
      <c r="C983" s="116"/>
      <c r="D983" s="117"/>
      <c r="E983" s="118"/>
      <c r="F983" s="118"/>
      <c r="G983" s="119"/>
      <c r="H983" s="120"/>
      <c r="I983" s="120"/>
      <c r="J983" s="121"/>
      <c r="K983" s="5"/>
      <c r="L983" s="133" t="str">
        <f t="shared" si="135"/>
        <v/>
      </c>
      <c r="M983" s="5"/>
      <c r="N983" s="23" t="str">
        <f>IF($L983="", "", COUNTIF($L$11:$L$2510, "&gt;"&amp;$L983)+1+COUNTIF($L$11:$L983, $L983)-1)</f>
        <v/>
      </c>
      <c r="O983" s="5"/>
      <c r="R983" s="23" t="str">
        <f t="shared" si="136"/>
        <v/>
      </c>
      <c r="T983" s="20" t="str">
        <f t="shared" si="137"/>
        <v/>
      </c>
      <c r="X983" s="23" t="str">
        <f t="shared" si="138"/>
        <v/>
      </c>
      <c r="Z983" s="59" t="str">
        <f t="shared" si="139"/>
        <v/>
      </c>
      <c r="AA983" s="60" t="str">
        <f>IF($B983="", "", IF(COUNTIF('Intro &amp; Setup'!$AY$23:$AY$38, $B983)&gt;0, "BH", TEXT($B983, "ddd")))</f>
        <v/>
      </c>
      <c r="AB983" s="61" t="str">
        <f t="shared" si="140"/>
        <v/>
      </c>
      <c r="AD983" s="23" t="str">
        <f t="shared" si="141"/>
        <v/>
      </c>
      <c r="AE983" s="23" t="str">
        <f t="shared" si="142"/>
        <v/>
      </c>
      <c r="AG983" s="23" t="str">
        <f t="shared" si="143"/>
        <v/>
      </c>
    </row>
    <row r="984" spans="1:33" x14ac:dyDescent="0.25">
      <c r="A984" s="5"/>
      <c r="B984" s="115"/>
      <c r="C984" s="116"/>
      <c r="D984" s="117"/>
      <c r="E984" s="118"/>
      <c r="F984" s="118"/>
      <c r="G984" s="119"/>
      <c r="H984" s="120"/>
      <c r="I984" s="120"/>
      <c r="J984" s="121"/>
      <c r="K984" s="5"/>
      <c r="L984" s="133" t="str">
        <f t="shared" si="135"/>
        <v/>
      </c>
      <c r="M984" s="5"/>
      <c r="N984" s="23" t="str">
        <f>IF($L984="", "", COUNTIF($L$11:$L$2510, "&gt;"&amp;$L984)+1+COUNTIF($L$11:$L984, $L984)-1)</f>
        <v/>
      </c>
      <c r="O984" s="5"/>
      <c r="R984" s="23" t="str">
        <f t="shared" si="136"/>
        <v/>
      </c>
      <c r="T984" s="20" t="str">
        <f t="shared" si="137"/>
        <v/>
      </c>
      <c r="X984" s="23" t="str">
        <f t="shared" si="138"/>
        <v/>
      </c>
      <c r="Z984" s="59" t="str">
        <f t="shared" si="139"/>
        <v/>
      </c>
      <c r="AA984" s="60" t="str">
        <f>IF($B984="", "", IF(COUNTIF('Intro &amp; Setup'!$AY$23:$AY$38, $B984)&gt;0, "BH", TEXT($B984, "ddd")))</f>
        <v/>
      </c>
      <c r="AB984" s="61" t="str">
        <f t="shared" si="140"/>
        <v/>
      </c>
      <c r="AD984" s="23" t="str">
        <f t="shared" si="141"/>
        <v/>
      </c>
      <c r="AE984" s="23" t="str">
        <f t="shared" si="142"/>
        <v/>
      </c>
      <c r="AG984" s="23" t="str">
        <f t="shared" si="143"/>
        <v/>
      </c>
    </row>
    <row r="985" spans="1:33" x14ac:dyDescent="0.25">
      <c r="A985" s="5"/>
      <c r="B985" s="115"/>
      <c r="C985" s="116"/>
      <c r="D985" s="117"/>
      <c r="E985" s="118"/>
      <c r="F985" s="118"/>
      <c r="G985" s="119"/>
      <c r="H985" s="120"/>
      <c r="I985" s="120"/>
      <c r="J985" s="121"/>
      <c r="K985" s="5"/>
      <c r="L985" s="133" t="str">
        <f t="shared" si="135"/>
        <v/>
      </c>
      <c r="M985" s="5"/>
      <c r="N985" s="23" t="str">
        <f>IF($L985="", "", COUNTIF($L$11:$L$2510, "&gt;"&amp;$L985)+1+COUNTIF($L$11:$L985, $L985)-1)</f>
        <v/>
      </c>
      <c r="O985" s="5"/>
      <c r="R985" s="23" t="str">
        <f t="shared" si="136"/>
        <v/>
      </c>
      <c r="T985" s="20" t="str">
        <f t="shared" si="137"/>
        <v/>
      </c>
      <c r="X985" s="23" t="str">
        <f t="shared" si="138"/>
        <v/>
      </c>
      <c r="Z985" s="59" t="str">
        <f t="shared" si="139"/>
        <v/>
      </c>
      <c r="AA985" s="60" t="str">
        <f>IF($B985="", "", IF(COUNTIF('Intro &amp; Setup'!$AY$23:$AY$38, $B985)&gt;0, "BH", TEXT($B985, "ddd")))</f>
        <v/>
      </c>
      <c r="AB985" s="61" t="str">
        <f t="shared" si="140"/>
        <v/>
      </c>
      <c r="AD985" s="23" t="str">
        <f t="shared" si="141"/>
        <v/>
      </c>
      <c r="AE985" s="23" t="str">
        <f t="shared" si="142"/>
        <v/>
      </c>
      <c r="AG985" s="23" t="str">
        <f t="shared" si="143"/>
        <v/>
      </c>
    </row>
    <row r="986" spans="1:33" x14ac:dyDescent="0.25">
      <c r="A986" s="5"/>
      <c r="B986" s="115"/>
      <c r="C986" s="116"/>
      <c r="D986" s="117"/>
      <c r="E986" s="118"/>
      <c r="F986" s="118"/>
      <c r="G986" s="119"/>
      <c r="H986" s="120"/>
      <c r="I986" s="120"/>
      <c r="J986" s="121"/>
      <c r="K986" s="5"/>
      <c r="L986" s="133" t="str">
        <f t="shared" si="135"/>
        <v/>
      </c>
      <c r="M986" s="5"/>
      <c r="N986" s="23" t="str">
        <f>IF($L986="", "", COUNTIF($L$11:$L$2510, "&gt;"&amp;$L986)+1+COUNTIF($L$11:$L986, $L986)-1)</f>
        <v/>
      </c>
      <c r="O986" s="5"/>
      <c r="R986" s="23" t="str">
        <f t="shared" si="136"/>
        <v/>
      </c>
      <c r="T986" s="20" t="str">
        <f t="shared" si="137"/>
        <v/>
      </c>
      <c r="X986" s="23" t="str">
        <f t="shared" si="138"/>
        <v/>
      </c>
      <c r="Z986" s="59" t="str">
        <f t="shared" si="139"/>
        <v/>
      </c>
      <c r="AA986" s="60" t="str">
        <f>IF($B986="", "", IF(COUNTIF('Intro &amp; Setup'!$AY$23:$AY$38, $B986)&gt;0, "BH", TEXT($B986, "ddd")))</f>
        <v/>
      </c>
      <c r="AB986" s="61" t="str">
        <f t="shared" si="140"/>
        <v/>
      </c>
      <c r="AD986" s="23" t="str">
        <f t="shared" si="141"/>
        <v/>
      </c>
      <c r="AE986" s="23" t="str">
        <f t="shared" si="142"/>
        <v/>
      </c>
      <c r="AG986" s="23" t="str">
        <f t="shared" si="143"/>
        <v/>
      </c>
    </row>
    <row r="987" spans="1:33" x14ac:dyDescent="0.25">
      <c r="A987" s="5"/>
      <c r="B987" s="115"/>
      <c r="C987" s="116"/>
      <c r="D987" s="117"/>
      <c r="E987" s="118"/>
      <c r="F987" s="118"/>
      <c r="G987" s="119"/>
      <c r="H987" s="120"/>
      <c r="I987" s="120"/>
      <c r="J987" s="121"/>
      <c r="K987" s="5"/>
      <c r="L987" s="133" t="str">
        <f t="shared" si="135"/>
        <v/>
      </c>
      <c r="M987" s="5"/>
      <c r="N987" s="23" t="str">
        <f>IF($L987="", "", COUNTIF($L$11:$L$2510, "&gt;"&amp;$L987)+1+COUNTIF($L$11:$L987, $L987)-1)</f>
        <v/>
      </c>
      <c r="O987" s="5"/>
      <c r="R987" s="23" t="str">
        <f t="shared" si="136"/>
        <v/>
      </c>
      <c r="T987" s="20" t="str">
        <f t="shared" si="137"/>
        <v/>
      </c>
      <c r="X987" s="23" t="str">
        <f t="shared" si="138"/>
        <v/>
      </c>
      <c r="Z987" s="59" t="str">
        <f t="shared" si="139"/>
        <v/>
      </c>
      <c r="AA987" s="60" t="str">
        <f>IF($B987="", "", IF(COUNTIF('Intro &amp; Setup'!$AY$23:$AY$38, $B987)&gt;0, "BH", TEXT($B987, "ddd")))</f>
        <v/>
      </c>
      <c r="AB987" s="61" t="str">
        <f t="shared" si="140"/>
        <v/>
      </c>
      <c r="AD987" s="23" t="str">
        <f t="shared" si="141"/>
        <v/>
      </c>
      <c r="AE987" s="23" t="str">
        <f t="shared" si="142"/>
        <v/>
      </c>
      <c r="AG987" s="23" t="str">
        <f t="shared" si="143"/>
        <v/>
      </c>
    </row>
    <row r="988" spans="1:33" x14ac:dyDescent="0.25">
      <c r="A988" s="5"/>
      <c r="B988" s="115"/>
      <c r="C988" s="116"/>
      <c r="D988" s="117"/>
      <c r="E988" s="118"/>
      <c r="F988" s="118"/>
      <c r="G988" s="119"/>
      <c r="H988" s="120"/>
      <c r="I988" s="120"/>
      <c r="J988" s="121"/>
      <c r="K988" s="5"/>
      <c r="L988" s="133" t="str">
        <f t="shared" si="135"/>
        <v/>
      </c>
      <c r="M988" s="5"/>
      <c r="N988" s="23" t="str">
        <f>IF($L988="", "", COUNTIF($L$11:$L$2510, "&gt;"&amp;$L988)+1+COUNTIF($L$11:$L988, $L988)-1)</f>
        <v/>
      </c>
      <c r="O988" s="5"/>
      <c r="R988" s="23" t="str">
        <f t="shared" si="136"/>
        <v/>
      </c>
      <c r="T988" s="20" t="str">
        <f t="shared" si="137"/>
        <v/>
      </c>
      <c r="X988" s="23" t="str">
        <f t="shared" si="138"/>
        <v/>
      </c>
      <c r="Z988" s="59" t="str">
        <f t="shared" si="139"/>
        <v/>
      </c>
      <c r="AA988" s="60" t="str">
        <f>IF($B988="", "", IF(COUNTIF('Intro &amp; Setup'!$AY$23:$AY$38, $B988)&gt;0, "BH", TEXT($B988, "ddd")))</f>
        <v/>
      </c>
      <c r="AB988" s="61" t="str">
        <f t="shared" si="140"/>
        <v/>
      </c>
      <c r="AD988" s="23" t="str">
        <f t="shared" si="141"/>
        <v/>
      </c>
      <c r="AE988" s="23" t="str">
        <f t="shared" si="142"/>
        <v/>
      </c>
      <c r="AG988" s="23" t="str">
        <f t="shared" si="143"/>
        <v/>
      </c>
    </row>
    <row r="989" spans="1:33" x14ac:dyDescent="0.25">
      <c r="A989" s="5"/>
      <c r="B989" s="115"/>
      <c r="C989" s="116"/>
      <c r="D989" s="117"/>
      <c r="E989" s="118"/>
      <c r="F989" s="118"/>
      <c r="G989" s="119"/>
      <c r="H989" s="120"/>
      <c r="I989" s="120"/>
      <c r="J989" s="121"/>
      <c r="K989" s="5"/>
      <c r="L989" s="133" t="str">
        <f t="shared" si="135"/>
        <v/>
      </c>
      <c r="M989" s="5"/>
      <c r="N989" s="23" t="str">
        <f>IF($L989="", "", COUNTIF($L$11:$L$2510, "&gt;"&amp;$L989)+1+COUNTIF($L$11:$L989, $L989)-1)</f>
        <v/>
      </c>
      <c r="O989" s="5"/>
      <c r="R989" s="23" t="str">
        <f t="shared" si="136"/>
        <v/>
      </c>
      <c r="T989" s="20" t="str">
        <f t="shared" si="137"/>
        <v/>
      </c>
      <c r="X989" s="23" t="str">
        <f t="shared" si="138"/>
        <v/>
      </c>
      <c r="Z989" s="59" t="str">
        <f t="shared" si="139"/>
        <v/>
      </c>
      <c r="AA989" s="60" t="str">
        <f>IF($B989="", "", IF(COUNTIF('Intro &amp; Setup'!$AY$23:$AY$38, $B989)&gt;0, "BH", TEXT($B989, "ddd")))</f>
        <v/>
      </c>
      <c r="AB989" s="61" t="str">
        <f t="shared" si="140"/>
        <v/>
      </c>
      <c r="AD989" s="23" t="str">
        <f t="shared" si="141"/>
        <v/>
      </c>
      <c r="AE989" s="23" t="str">
        <f t="shared" si="142"/>
        <v/>
      </c>
      <c r="AG989" s="23" t="str">
        <f t="shared" si="143"/>
        <v/>
      </c>
    </row>
    <row r="990" spans="1:33" x14ac:dyDescent="0.25">
      <c r="A990" s="5"/>
      <c r="B990" s="115"/>
      <c r="C990" s="116"/>
      <c r="D990" s="117"/>
      <c r="E990" s="118"/>
      <c r="F990" s="118"/>
      <c r="G990" s="119"/>
      <c r="H990" s="120"/>
      <c r="I990" s="120"/>
      <c r="J990" s="121"/>
      <c r="K990" s="5"/>
      <c r="L990" s="133" t="str">
        <f t="shared" si="135"/>
        <v/>
      </c>
      <c r="M990" s="5"/>
      <c r="N990" s="23" t="str">
        <f>IF($L990="", "", COUNTIF($L$11:$L$2510, "&gt;"&amp;$L990)+1+COUNTIF($L$11:$L990, $L990)-1)</f>
        <v/>
      </c>
      <c r="O990" s="5"/>
      <c r="R990" s="23" t="str">
        <f t="shared" si="136"/>
        <v/>
      </c>
      <c r="T990" s="20" t="str">
        <f t="shared" si="137"/>
        <v/>
      </c>
      <c r="X990" s="23" t="str">
        <f t="shared" si="138"/>
        <v/>
      </c>
      <c r="Z990" s="59" t="str">
        <f t="shared" si="139"/>
        <v/>
      </c>
      <c r="AA990" s="60" t="str">
        <f>IF($B990="", "", IF(COUNTIF('Intro &amp; Setup'!$AY$23:$AY$38, $B990)&gt;0, "BH", TEXT($B990, "ddd")))</f>
        <v/>
      </c>
      <c r="AB990" s="61" t="str">
        <f t="shared" si="140"/>
        <v/>
      </c>
      <c r="AD990" s="23" t="str">
        <f t="shared" si="141"/>
        <v/>
      </c>
      <c r="AE990" s="23" t="str">
        <f t="shared" si="142"/>
        <v/>
      </c>
      <c r="AG990" s="23" t="str">
        <f t="shared" si="143"/>
        <v/>
      </c>
    </row>
    <row r="991" spans="1:33" x14ac:dyDescent="0.25">
      <c r="A991" s="5"/>
      <c r="B991" s="115"/>
      <c r="C991" s="116"/>
      <c r="D991" s="117"/>
      <c r="E991" s="118"/>
      <c r="F991" s="118"/>
      <c r="G991" s="119"/>
      <c r="H991" s="120"/>
      <c r="I991" s="120"/>
      <c r="J991" s="121"/>
      <c r="K991" s="5"/>
      <c r="L991" s="133" t="str">
        <f t="shared" si="135"/>
        <v/>
      </c>
      <c r="M991" s="5"/>
      <c r="N991" s="23" t="str">
        <f>IF($L991="", "", COUNTIF($L$11:$L$2510, "&gt;"&amp;$L991)+1+COUNTIF($L$11:$L991, $L991)-1)</f>
        <v/>
      </c>
      <c r="O991" s="5"/>
      <c r="R991" s="23" t="str">
        <f t="shared" si="136"/>
        <v/>
      </c>
      <c r="T991" s="20" t="str">
        <f t="shared" si="137"/>
        <v/>
      </c>
      <c r="X991" s="23" t="str">
        <f t="shared" si="138"/>
        <v/>
      </c>
      <c r="Z991" s="59" t="str">
        <f t="shared" si="139"/>
        <v/>
      </c>
      <c r="AA991" s="60" t="str">
        <f>IF($B991="", "", IF(COUNTIF('Intro &amp; Setup'!$AY$23:$AY$38, $B991)&gt;0, "BH", TEXT($B991, "ddd")))</f>
        <v/>
      </c>
      <c r="AB991" s="61" t="str">
        <f t="shared" si="140"/>
        <v/>
      </c>
      <c r="AD991" s="23" t="str">
        <f t="shared" si="141"/>
        <v/>
      </c>
      <c r="AE991" s="23" t="str">
        <f t="shared" si="142"/>
        <v/>
      </c>
      <c r="AG991" s="23" t="str">
        <f t="shared" si="143"/>
        <v/>
      </c>
    </row>
    <row r="992" spans="1:33" x14ac:dyDescent="0.25">
      <c r="A992" s="5"/>
      <c r="B992" s="115"/>
      <c r="C992" s="116"/>
      <c r="D992" s="117"/>
      <c r="E992" s="118"/>
      <c r="F992" s="118"/>
      <c r="G992" s="119"/>
      <c r="H992" s="120"/>
      <c r="I992" s="120"/>
      <c r="J992" s="121"/>
      <c r="K992" s="5"/>
      <c r="L992" s="133" t="str">
        <f t="shared" si="135"/>
        <v/>
      </c>
      <c r="M992" s="5"/>
      <c r="N992" s="23" t="str">
        <f>IF($L992="", "", COUNTIF($L$11:$L$2510, "&gt;"&amp;$L992)+1+COUNTIF($L$11:$L992, $L992)-1)</f>
        <v/>
      </c>
      <c r="O992" s="5"/>
      <c r="R992" s="23" t="str">
        <f t="shared" si="136"/>
        <v/>
      </c>
      <c r="T992" s="20" t="str">
        <f t="shared" si="137"/>
        <v/>
      </c>
      <c r="X992" s="23" t="str">
        <f t="shared" si="138"/>
        <v/>
      </c>
      <c r="Z992" s="59" t="str">
        <f t="shared" si="139"/>
        <v/>
      </c>
      <c r="AA992" s="60" t="str">
        <f>IF($B992="", "", IF(COUNTIF('Intro &amp; Setup'!$AY$23:$AY$38, $B992)&gt;0, "BH", TEXT($B992, "ddd")))</f>
        <v/>
      </c>
      <c r="AB992" s="61" t="str">
        <f t="shared" si="140"/>
        <v/>
      </c>
      <c r="AD992" s="23" t="str">
        <f t="shared" si="141"/>
        <v/>
      </c>
      <c r="AE992" s="23" t="str">
        <f t="shared" si="142"/>
        <v/>
      </c>
      <c r="AG992" s="23" t="str">
        <f t="shared" si="143"/>
        <v/>
      </c>
    </row>
    <row r="993" spans="1:33" x14ac:dyDescent="0.25">
      <c r="A993" s="5"/>
      <c r="B993" s="115"/>
      <c r="C993" s="116"/>
      <c r="D993" s="117"/>
      <c r="E993" s="118"/>
      <c r="F993" s="118"/>
      <c r="G993" s="119"/>
      <c r="H993" s="120"/>
      <c r="I993" s="120"/>
      <c r="J993" s="121"/>
      <c r="K993" s="5"/>
      <c r="L993" s="133" t="str">
        <f t="shared" si="135"/>
        <v/>
      </c>
      <c r="M993" s="5"/>
      <c r="N993" s="23" t="str">
        <f>IF($L993="", "", COUNTIF($L$11:$L$2510, "&gt;"&amp;$L993)+1+COUNTIF($L$11:$L993, $L993)-1)</f>
        <v/>
      </c>
      <c r="O993" s="5"/>
      <c r="R993" s="23" t="str">
        <f t="shared" si="136"/>
        <v/>
      </c>
      <c r="T993" s="20" t="str">
        <f t="shared" si="137"/>
        <v/>
      </c>
      <c r="X993" s="23" t="str">
        <f t="shared" si="138"/>
        <v/>
      </c>
      <c r="Z993" s="59" t="str">
        <f t="shared" si="139"/>
        <v/>
      </c>
      <c r="AA993" s="60" t="str">
        <f>IF($B993="", "", IF(COUNTIF('Intro &amp; Setup'!$AY$23:$AY$38, $B993)&gt;0, "BH", TEXT($B993, "ddd")))</f>
        <v/>
      </c>
      <c r="AB993" s="61" t="str">
        <f t="shared" si="140"/>
        <v/>
      </c>
      <c r="AD993" s="23" t="str">
        <f t="shared" si="141"/>
        <v/>
      </c>
      <c r="AE993" s="23" t="str">
        <f t="shared" si="142"/>
        <v/>
      </c>
      <c r="AG993" s="23" t="str">
        <f t="shared" si="143"/>
        <v/>
      </c>
    </row>
    <row r="994" spans="1:33" x14ac:dyDescent="0.25">
      <c r="A994" s="5"/>
      <c r="B994" s="115"/>
      <c r="C994" s="116"/>
      <c r="D994" s="117"/>
      <c r="E994" s="118"/>
      <c r="F994" s="118"/>
      <c r="G994" s="119"/>
      <c r="H994" s="120"/>
      <c r="I994" s="120"/>
      <c r="J994" s="121"/>
      <c r="K994" s="5"/>
      <c r="L994" s="133" t="str">
        <f t="shared" si="135"/>
        <v/>
      </c>
      <c r="M994" s="5"/>
      <c r="N994" s="23" t="str">
        <f>IF($L994="", "", COUNTIF($L$11:$L$2510, "&gt;"&amp;$L994)+1+COUNTIF($L$11:$L994, $L994)-1)</f>
        <v/>
      </c>
      <c r="O994" s="5"/>
      <c r="R994" s="23" t="str">
        <f t="shared" si="136"/>
        <v/>
      </c>
      <c r="T994" s="20" t="str">
        <f t="shared" si="137"/>
        <v/>
      </c>
      <c r="X994" s="23" t="str">
        <f t="shared" si="138"/>
        <v/>
      </c>
      <c r="Z994" s="59" t="str">
        <f t="shared" si="139"/>
        <v/>
      </c>
      <c r="AA994" s="60" t="str">
        <f>IF($B994="", "", IF(COUNTIF('Intro &amp; Setup'!$AY$23:$AY$38, $B994)&gt;0, "BH", TEXT($B994, "ddd")))</f>
        <v/>
      </c>
      <c r="AB994" s="61" t="str">
        <f t="shared" si="140"/>
        <v/>
      </c>
      <c r="AD994" s="23" t="str">
        <f t="shared" si="141"/>
        <v/>
      </c>
      <c r="AE994" s="23" t="str">
        <f t="shared" si="142"/>
        <v/>
      </c>
      <c r="AG994" s="23" t="str">
        <f t="shared" si="143"/>
        <v/>
      </c>
    </row>
    <row r="995" spans="1:33" x14ac:dyDescent="0.25">
      <c r="A995" s="5"/>
      <c r="B995" s="115"/>
      <c r="C995" s="116"/>
      <c r="D995" s="117"/>
      <c r="E995" s="118"/>
      <c r="F995" s="118"/>
      <c r="G995" s="119"/>
      <c r="H995" s="120"/>
      <c r="I995" s="120"/>
      <c r="J995" s="121"/>
      <c r="K995" s="5"/>
      <c r="L995" s="133" t="str">
        <f t="shared" si="135"/>
        <v/>
      </c>
      <c r="M995" s="5"/>
      <c r="N995" s="23" t="str">
        <f>IF($L995="", "", COUNTIF($L$11:$L$2510, "&gt;"&amp;$L995)+1+COUNTIF($L$11:$L995, $L995)-1)</f>
        <v/>
      </c>
      <c r="O995" s="5"/>
      <c r="R995" s="23" t="str">
        <f t="shared" si="136"/>
        <v/>
      </c>
      <c r="T995" s="20" t="str">
        <f t="shared" si="137"/>
        <v/>
      </c>
      <c r="X995" s="23" t="str">
        <f t="shared" si="138"/>
        <v/>
      </c>
      <c r="Z995" s="59" t="str">
        <f t="shared" si="139"/>
        <v/>
      </c>
      <c r="AA995" s="60" t="str">
        <f>IF($B995="", "", IF(COUNTIF('Intro &amp; Setup'!$AY$23:$AY$38, $B995)&gt;0, "BH", TEXT($B995, "ddd")))</f>
        <v/>
      </c>
      <c r="AB995" s="61" t="str">
        <f t="shared" si="140"/>
        <v/>
      </c>
      <c r="AD995" s="23" t="str">
        <f t="shared" si="141"/>
        <v/>
      </c>
      <c r="AE995" s="23" t="str">
        <f t="shared" si="142"/>
        <v/>
      </c>
      <c r="AG995" s="23" t="str">
        <f t="shared" si="143"/>
        <v/>
      </c>
    </row>
    <row r="996" spans="1:33" x14ac:dyDescent="0.25">
      <c r="A996" s="5"/>
      <c r="B996" s="115"/>
      <c r="C996" s="116"/>
      <c r="D996" s="117"/>
      <c r="E996" s="118"/>
      <c r="F996" s="118"/>
      <c r="G996" s="119"/>
      <c r="H996" s="120"/>
      <c r="I996" s="120"/>
      <c r="J996" s="121"/>
      <c r="K996" s="5"/>
      <c r="L996" s="133" t="str">
        <f t="shared" si="135"/>
        <v/>
      </c>
      <c r="M996" s="5"/>
      <c r="N996" s="23" t="str">
        <f>IF($L996="", "", COUNTIF($L$11:$L$2510, "&gt;"&amp;$L996)+1+COUNTIF($L$11:$L996, $L996)-1)</f>
        <v/>
      </c>
      <c r="O996" s="5"/>
      <c r="R996" s="23" t="str">
        <f t="shared" si="136"/>
        <v/>
      </c>
      <c r="T996" s="20" t="str">
        <f t="shared" si="137"/>
        <v/>
      </c>
      <c r="X996" s="23" t="str">
        <f t="shared" si="138"/>
        <v/>
      </c>
      <c r="Z996" s="59" t="str">
        <f t="shared" si="139"/>
        <v/>
      </c>
      <c r="AA996" s="60" t="str">
        <f>IF($B996="", "", IF(COUNTIF('Intro &amp; Setup'!$AY$23:$AY$38, $B996)&gt;0, "BH", TEXT($B996, "ddd")))</f>
        <v/>
      </c>
      <c r="AB996" s="61" t="str">
        <f t="shared" si="140"/>
        <v/>
      </c>
      <c r="AD996" s="23" t="str">
        <f t="shared" si="141"/>
        <v/>
      </c>
      <c r="AE996" s="23" t="str">
        <f t="shared" si="142"/>
        <v/>
      </c>
      <c r="AG996" s="23" t="str">
        <f t="shared" si="143"/>
        <v/>
      </c>
    </row>
    <row r="997" spans="1:33" x14ac:dyDescent="0.25">
      <c r="A997" s="5"/>
      <c r="B997" s="115"/>
      <c r="C997" s="116"/>
      <c r="D997" s="117"/>
      <c r="E997" s="118"/>
      <c r="F997" s="118"/>
      <c r="G997" s="119"/>
      <c r="H997" s="120"/>
      <c r="I997" s="120"/>
      <c r="J997" s="121"/>
      <c r="K997" s="5"/>
      <c r="L997" s="133" t="str">
        <f t="shared" si="135"/>
        <v/>
      </c>
      <c r="M997" s="5"/>
      <c r="N997" s="23" t="str">
        <f>IF($L997="", "", COUNTIF($L$11:$L$2510, "&gt;"&amp;$L997)+1+COUNTIF($L$11:$L997, $L997)-1)</f>
        <v/>
      </c>
      <c r="O997" s="5"/>
      <c r="R997" s="23" t="str">
        <f t="shared" si="136"/>
        <v/>
      </c>
      <c r="T997" s="20" t="str">
        <f t="shared" si="137"/>
        <v/>
      </c>
      <c r="X997" s="23" t="str">
        <f t="shared" si="138"/>
        <v/>
      </c>
      <c r="Z997" s="59" t="str">
        <f t="shared" si="139"/>
        <v/>
      </c>
      <c r="AA997" s="60" t="str">
        <f>IF($B997="", "", IF(COUNTIF('Intro &amp; Setup'!$AY$23:$AY$38, $B997)&gt;0, "BH", TEXT($B997, "ddd")))</f>
        <v/>
      </c>
      <c r="AB997" s="61" t="str">
        <f t="shared" si="140"/>
        <v/>
      </c>
      <c r="AD997" s="23" t="str">
        <f t="shared" si="141"/>
        <v/>
      </c>
      <c r="AE997" s="23" t="str">
        <f t="shared" si="142"/>
        <v/>
      </c>
      <c r="AG997" s="23" t="str">
        <f t="shared" si="143"/>
        <v/>
      </c>
    </row>
    <row r="998" spans="1:33" x14ac:dyDescent="0.25">
      <c r="A998" s="5"/>
      <c r="B998" s="115"/>
      <c r="C998" s="116"/>
      <c r="D998" s="117"/>
      <c r="E998" s="118"/>
      <c r="F998" s="118"/>
      <c r="G998" s="119"/>
      <c r="H998" s="120"/>
      <c r="I998" s="120"/>
      <c r="J998" s="121"/>
      <c r="K998" s="5"/>
      <c r="L998" s="133" t="str">
        <f t="shared" si="135"/>
        <v/>
      </c>
      <c r="M998" s="5"/>
      <c r="N998" s="23" t="str">
        <f>IF($L998="", "", COUNTIF($L$11:$L$2510, "&gt;"&amp;$L998)+1+COUNTIF($L$11:$L998, $L998)-1)</f>
        <v/>
      </c>
      <c r="O998" s="5"/>
      <c r="R998" s="23" t="str">
        <f t="shared" si="136"/>
        <v/>
      </c>
      <c r="T998" s="20" t="str">
        <f t="shared" si="137"/>
        <v/>
      </c>
      <c r="X998" s="23" t="str">
        <f t="shared" si="138"/>
        <v/>
      </c>
      <c r="Z998" s="59" t="str">
        <f t="shared" si="139"/>
        <v/>
      </c>
      <c r="AA998" s="60" t="str">
        <f>IF($B998="", "", IF(COUNTIF('Intro &amp; Setup'!$AY$23:$AY$38, $B998)&gt;0, "BH", TEXT($B998, "ddd")))</f>
        <v/>
      </c>
      <c r="AB998" s="61" t="str">
        <f t="shared" si="140"/>
        <v/>
      </c>
      <c r="AD998" s="23" t="str">
        <f t="shared" si="141"/>
        <v/>
      </c>
      <c r="AE998" s="23" t="str">
        <f t="shared" si="142"/>
        <v/>
      </c>
      <c r="AG998" s="23" t="str">
        <f t="shared" si="143"/>
        <v/>
      </c>
    </row>
    <row r="999" spans="1:33" x14ac:dyDescent="0.25">
      <c r="A999" s="5"/>
      <c r="B999" s="115"/>
      <c r="C999" s="116"/>
      <c r="D999" s="117"/>
      <c r="E999" s="118"/>
      <c r="F999" s="118"/>
      <c r="G999" s="119"/>
      <c r="H999" s="120"/>
      <c r="I999" s="120"/>
      <c r="J999" s="121"/>
      <c r="K999" s="5"/>
      <c r="L999" s="133" t="str">
        <f t="shared" si="135"/>
        <v/>
      </c>
      <c r="M999" s="5"/>
      <c r="N999" s="23" t="str">
        <f>IF($L999="", "", COUNTIF($L$11:$L$2510, "&gt;"&amp;$L999)+1+COUNTIF($L$11:$L999, $L999)-1)</f>
        <v/>
      </c>
      <c r="O999" s="5"/>
      <c r="R999" s="23" t="str">
        <f t="shared" si="136"/>
        <v/>
      </c>
      <c r="T999" s="20" t="str">
        <f t="shared" si="137"/>
        <v/>
      </c>
      <c r="X999" s="23" t="str">
        <f t="shared" si="138"/>
        <v/>
      </c>
      <c r="Z999" s="59" t="str">
        <f t="shared" si="139"/>
        <v/>
      </c>
      <c r="AA999" s="60" t="str">
        <f>IF($B999="", "", IF(COUNTIF('Intro &amp; Setup'!$AY$23:$AY$38, $B999)&gt;0, "BH", TEXT($B999, "ddd")))</f>
        <v/>
      </c>
      <c r="AB999" s="61" t="str">
        <f t="shared" si="140"/>
        <v/>
      </c>
      <c r="AD999" s="23" t="str">
        <f t="shared" si="141"/>
        <v/>
      </c>
      <c r="AE999" s="23" t="str">
        <f t="shared" si="142"/>
        <v/>
      </c>
      <c r="AG999" s="23" t="str">
        <f t="shared" si="143"/>
        <v/>
      </c>
    </row>
    <row r="1000" spans="1:33" x14ac:dyDescent="0.25">
      <c r="A1000" s="5"/>
      <c r="B1000" s="115"/>
      <c r="C1000" s="116"/>
      <c r="D1000" s="117"/>
      <c r="E1000" s="118"/>
      <c r="F1000" s="118"/>
      <c r="G1000" s="119"/>
      <c r="H1000" s="120"/>
      <c r="I1000" s="120"/>
      <c r="J1000" s="121"/>
      <c r="K1000" s="5"/>
      <c r="L1000" s="133" t="str">
        <f t="shared" si="135"/>
        <v/>
      </c>
      <c r="M1000" s="5"/>
      <c r="N1000" s="23" t="str">
        <f>IF($L1000="", "", COUNTIF($L$11:$L$2510, "&gt;"&amp;$L1000)+1+COUNTIF($L$11:$L1000, $L1000)-1)</f>
        <v/>
      </c>
      <c r="O1000" s="5"/>
      <c r="R1000" s="23" t="str">
        <f t="shared" si="136"/>
        <v/>
      </c>
      <c r="T1000" s="20" t="str">
        <f t="shared" si="137"/>
        <v/>
      </c>
      <c r="X1000" s="23" t="str">
        <f t="shared" si="138"/>
        <v/>
      </c>
      <c r="Z1000" s="59" t="str">
        <f t="shared" si="139"/>
        <v/>
      </c>
      <c r="AA1000" s="60" t="str">
        <f>IF($B1000="", "", IF(COUNTIF('Intro &amp; Setup'!$AY$23:$AY$38, $B1000)&gt;0, "BH", TEXT($B1000, "ddd")))</f>
        <v/>
      </c>
      <c r="AB1000" s="61" t="str">
        <f t="shared" si="140"/>
        <v/>
      </c>
      <c r="AD1000" s="23" t="str">
        <f t="shared" si="141"/>
        <v/>
      </c>
      <c r="AE1000" s="23" t="str">
        <f t="shared" si="142"/>
        <v/>
      </c>
      <c r="AG1000" s="23" t="str">
        <f t="shared" si="143"/>
        <v/>
      </c>
    </row>
    <row r="1001" spans="1:33" x14ac:dyDescent="0.25">
      <c r="A1001" s="5"/>
      <c r="B1001" s="115"/>
      <c r="C1001" s="116"/>
      <c r="D1001" s="117"/>
      <c r="E1001" s="118"/>
      <c r="F1001" s="118"/>
      <c r="G1001" s="119"/>
      <c r="H1001" s="120"/>
      <c r="I1001" s="120"/>
      <c r="J1001" s="121"/>
      <c r="K1001" s="5"/>
      <c r="L1001" s="133" t="str">
        <f t="shared" si="135"/>
        <v/>
      </c>
      <c r="M1001" s="5"/>
      <c r="N1001" s="23" t="str">
        <f>IF($L1001="", "", COUNTIF($L$11:$L$2510, "&gt;"&amp;$L1001)+1+COUNTIF($L$11:$L1001, $L1001)-1)</f>
        <v/>
      </c>
      <c r="O1001" s="5"/>
      <c r="R1001" s="23" t="str">
        <f t="shared" si="136"/>
        <v/>
      </c>
      <c r="T1001" s="20" t="str">
        <f t="shared" si="137"/>
        <v/>
      </c>
      <c r="X1001" s="23" t="str">
        <f t="shared" si="138"/>
        <v/>
      </c>
      <c r="Z1001" s="59" t="str">
        <f t="shared" si="139"/>
        <v/>
      </c>
      <c r="AA1001" s="60" t="str">
        <f>IF($B1001="", "", IF(COUNTIF('Intro &amp; Setup'!$AY$23:$AY$38, $B1001)&gt;0, "BH", TEXT($B1001, "ddd")))</f>
        <v/>
      </c>
      <c r="AB1001" s="61" t="str">
        <f t="shared" si="140"/>
        <v/>
      </c>
      <c r="AD1001" s="23" t="str">
        <f t="shared" si="141"/>
        <v/>
      </c>
      <c r="AE1001" s="23" t="str">
        <f t="shared" si="142"/>
        <v/>
      </c>
      <c r="AG1001" s="23" t="str">
        <f t="shared" si="143"/>
        <v/>
      </c>
    </row>
    <row r="1002" spans="1:33" x14ac:dyDescent="0.25">
      <c r="A1002" s="5"/>
      <c r="B1002" s="115"/>
      <c r="C1002" s="116"/>
      <c r="D1002" s="117"/>
      <c r="E1002" s="118"/>
      <c r="F1002" s="118"/>
      <c r="G1002" s="119"/>
      <c r="H1002" s="120"/>
      <c r="I1002" s="120"/>
      <c r="J1002" s="121"/>
      <c r="K1002" s="5"/>
      <c r="L1002" s="133" t="str">
        <f t="shared" si="135"/>
        <v/>
      </c>
      <c r="M1002" s="5"/>
      <c r="N1002" s="23" t="str">
        <f>IF($L1002="", "", COUNTIF($L$11:$L$2510, "&gt;"&amp;$L1002)+1+COUNTIF($L$11:$L1002, $L1002)-1)</f>
        <v/>
      </c>
      <c r="O1002" s="5"/>
      <c r="R1002" s="23" t="str">
        <f t="shared" si="136"/>
        <v/>
      </c>
      <c r="T1002" s="20" t="str">
        <f t="shared" si="137"/>
        <v/>
      </c>
      <c r="X1002" s="23" t="str">
        <f t="shared" si="138"/>
        <v/>
      </c>
      <c r="Z1002" s="59" t="str">
        <f t="shared" si="139"/>
        <v/>
      </c>
      <c r="AA1002" s="60" t="str">
        <f>IF($B1002="", "", IF(COUNTIF('Intro &amp; Setup'!$AY$23:$AY$38, $B1002)&gt;0, "BH", TEXT($B1002, "ddd")))</f>
        <v/>
      </c>
      <c r="AB1002" s="61" t="str">
        <f t="shared" si="140"/>
        <v/>
      </c>
      <c r="AD1002" s="23" t="str">
        <f t="shared" si="141"/>
        <v/>
      </c>
      <c r="AE1002" s="23" t="str">
        <f t="shared" si="142"/>
        <v/>
      </c>
      <c r="AG1002" s="23" t="str">
        <f t="shared" si="143"/>
        <v/>
      </c>
    </row>
    <row r="1003" spans="1:33" x14ac:dyDescent="0.25">
      <c r="A1003" s="5"/>
      <c r="B1003" s="115"/>
      <c r="C1003" s="116"/>
      <c r="D1003" s="117"/>
      <c r="E1003" s="118"/>
      <c r="F1003" s="118"/>
      <c r="G1003" s="119"/>
      <c r="H1003" s="120"/>
      <c r="I1003" s="120"/>
      <c r="J1003" s="121"/>
      <c r="K1003" s="5"/>
      <c r="L1003" s="133" t="str">
        <f t="shared" si="135"/>
        <v/>
      </c>
      <c r="M1003" s="5"/>
      <c r="N1003" s="23" t="str">
        <f>IF($L1003="", "", COUNTIF($L$11:$L$2510, "&gt;"&amp;$L1003)+1+COUNTIF($L$11:$L1003, $L1003)-1)</f>
        <v/>
      </c>
      <c r="O1003" s="5"/>
      <c r="R1003" s="23" t="str">
        <f t="shared" si="136"/>
        <v/>
      </c>
      <c r="T1003" s="20" t="str">
        <f t="shared" si="137"/>
        <v/>
      </c>
      <c r="X1003" s="23" t="str">
        <f t="shared" si="138"/>
        <v/>
      </c>
      <c r="Z1003" s="59" t="str">
        <f t="shared" si="139"/>
        <v/>
      </c>
      <c r="AA1003" s="60" t="str">
        <f>IF($B1003="", "", IF(COUNTIF('Intro &amp; Setup'!$AY$23:$AY$38, $B1003)&gt;0, "BH", TEXT($B1003, "ddd")))</f>
        <v/>
      </c>
      <c r="AB1003" s="61" t="str">
        <f t="shared" si="140"/>
        <v/>
      </c>
      <c r="AD1003" s="23" t="str">
        <f t="shared" si="141"/>
        <v/>
      </c>
      <c r="AE1003" s="23" t="str">
        <f t="shared" si="142"/>
        <v/>
      </c>
      <c r="AG1003" s="23" t="str">
        <f t="shared" si="143"/>
        <v/>
      </c>
    </row>
    <row r="1004" spans="1:33" x14ac:dyDescent="0.25">
      <c r="A1004" s="5"/>
      <c r="B1004" s="115"/>
      <c r="C1004" s="116"/>
      <c r="D1004" s="117"/>
      <c r="E1004" s="118"/>
      <c r="F1004" s="118"/>
      <c r="G1004" s="119"/>
      <c r="H1004" s="120"/>
      <c r="I1004" s="120"/>
      <c r="J1004" s="121"/>
      <c r="K1004" s="5"/>
      <c r="L1004" s="133" t="str">
        <f t="shared" si="135"/>
        <v/>
      </c>
      <c r="M1004" s="5"/>
      <c r="N1004" s="23" t="str">
        <f>IF($L1004="", "", COUNTIF($L$11:$L$2510, "&gt;"&amp;$L1004)+1+COUNTIF($L$11:$L1004, $L1004)-1)</f>
        <v/>
      </c>
      <c r="O1004" s="5"/>
      <c r="R1004" s="23" t="str">
        <f t="shared" si="136"/>
        <v/>
      </c>
      <c r="T1004" s="20" t="str">
        <f t="shared" si="137"/>
        <v/>
      </c>
      <c r="X1004" s="23" t="str">
        <f t="shared" si="138"/>
        <v/>
      </c>
      <c r="Z1004" s="59" t="str">
        <f t="shared" si="139"/>
        <v/>
      </c>
      <c r="AA1004" s="60" t="str">
        <f>IF($B1004="", "", IF(COUNTIF('Intro &amp; Setup'!$AY$23:$AY$38, $B1004)&gt;0, "BH", TEXT($B1004, "ddd")))</f>
        <v/>
      </c>
      <c r="AB1004" s="61" t="str">
        <f t="shared" si="140"/>
        <v/>
      </c>
      <c r="AD1004" s="23" t="str">
        <f t="shared" si="141"/>
        <v/>
      </c>
      <c r="AE1004" s="23" t="str">
        <f t="shared" si="142"/>
        <v/>
      </c>
      <c r="AG1004" s="23" t="str">
        <f t="shared" si="143"/>
        <v/>
      </c>
    </row>
    <row r="1005" spans="1:33" x14ac:dyDescent="0.25">
      <c r="A1005" s="5"/>
      <c r="B1005" s="115"/>
      <c r="C1005" s="116"/>
      <c r="D1005" s="117"/>
      <c r="E1005" s="118"/>
      <c r="F1005" s="118"/>
      <c r="G1005" s="119"/>
      <c r="H1005" s="120"/>
      <c r="I1005" s="120"/>
      <c r="J1005" s="121"/>
      <c r="K1005" s="5"/>
      <c r="L1005" s="133" t="str">
        <f t="shared" si="135"/>
        <v/>
      </c>
      <c r="M1005" s="5"/>
      <c r="N1005" s="23" t="str">
        <f>IF($L1005="", "", COUNTIF($L$11:$L$2510, "&gt;"&amp;$L1005)+1+COUNTIF($L$11:$L1005, $L1005)-1)</f>
        <v/>
      </c>
      <c r="O1005" s="5"/>
      <c r="R1005" s="23" t="str">
        <f t="shared" si="136"/>
        <v/>
      </c>
      <c r="T1005" s="20" t="str">
        <f t="shared" si="137"/>
        <v/>
      </c>
      <c r="X1005" s="23" t="str">
        <f t="shared" si="138"/>
        <v/>
      </c>
      <c r="Z1005" s="59" t="str">
        <f t="shared" si="139"/>
        <v/>
      </c>
      <c r="AA1005" s="60" t="str">
        <f>IF($B1005="", "", IF(COUNTIF('Intro &amp; Setup'!$AY$23:$AY$38, $B1005)&gt;0, "BH", TEXT($B1005, "ddd")))</f>
        <v/>
      </c>
      <c r="AB1005" s="61" t="str">
        <f t="shared" si="140"/>
        <v/>
      </c>
      <c r="AD1005" s="23" t="str">
        <f t="shared" si="141"/>
        <v/>
      </c>
      <c r="AE1005" s="23" t="str">
        <f t="shared" si="142"/>
        <v/>
      </c>
      <c r="AG1005" s="23" t="str">
        <f t="shared" si="143"/>
        <v/>
      </c>
    </row>
    <row r="1006" spans="1:33" x14ac:dyDescent="0.25">
      <c r="A1006" s="5"/>
      <c r="B1006" s="115"/>
      <c r="C1006" s="116"/>
      <c r="D1006" s="117"/>
      <c r="E1006" s="118"/>
      <c r="F1006" s="118"/>
      <c r="G1006" s="119"/>
      <c r="H1006" s="120"/>
      <c r="I1006" s="120"/>
      <c r="J1006" s="121"/>
      <c r="K1006" s="5"/>
      <c r="L1006" s="133" t="str">
        <f t="shared" si="135"/>
        <v/>
      </c>
      <c r="M1006" s="5"/>
      <c r="N1006" s="23" t="str">
        <f>IF($L1006="", "", COUNTIF($L$11:$L$2510, "&gt;"&amp;$L1006)+1+COUNTIF($L$11:$L1006, $L1006)-1)</f>
        <v/>
      </c>
      <c r="O1006" s="5"/>
      <c r="R1006" s="23" t="str">
        <f t="shared" si="136"/>
        <v/>
      </c>
      <c r="T1006" s="20" t="str">
        <f t="shared" si="137"/>
        <v/>
      </c>
      <c r="X1006" s="23" t="str">
        <f t="shared" si="138"/>
        <v/>
      </c>
      <c r="Z1006" s="59" t="str">
        <f t="shared" si="139"/>
        <v/>
      </c>
      <c r="AA1006" s="60" t="str">
        <f>IF($B1006="", "", IF(COUNTIF('Intro &amp; Setup'!$AY$23:$AY$38, $B1006)&gt;0, "BH", TEXT($B1006, "ddd")))</f>
        <v/>
      </c>
      <c r="AB1006" s="61" t="str">
        <f t="shared" si="140"/>
        <v/>
      </c>
      <c r="AD1006" s="23" t="str">
        <f t="shared" si="141"/>
        <v/>
      </c>
      <c r="AE1006" s="23" t="str">
        <f t="shared" si="142"/>
        <v/>
      </c>
      <c r="AG1006" s="23" t="str">
        <f t="shared" si="143"/>
        <v/>
      </c>
    </row>
    <row r="1007" spans="1:33" x14ac:dyDescent="0.25">
      <c r="A1007" s="5"/>
      <c r="B1007" s="115"/>
      <c r="C1007" s="116"/>
      <c r="D1007" s="117"/>
      <c r="E1007" s="118"/>
      <c r="F1007" s="118"/>
      <c r="G1007" s="119"/>
      <c r="H1007" s="120"/>
      <c r="I1007" s="120"/>
      <c r="J1007" s="121"/>
      <c r="K1007" s="5"/>
      <c r="L1007" s="133" t="str">
        <f t="shared" si="135"/>
        <v/>
      </c>
      <c r="M1007" s="5"/>
      <c r="N1007" s="23" t="str">
        <f>IF($L1007="", "", COUNTIF($L$11:$L$2510, "&gt;"&amp;$L1007)+1+COUNTIF($L$11:$L1007, $L1007)-1)</f>
        <v/>
      </c>
      <c r="O1007" s="5"/>
      <c r="R1007" s="23" t="str">
        <f t="shared" si="136"/>
        <v/>
      </c>
      <c r="T1007" s="20" t="str">
        <f t="shared" si="137"/>
        <v/>
      </c>
      <c r="X1007" s="23" t="str">
        <f t="shared" si="138"/>
        <v/>
      </c>
      <c r="Z1007" s="59" t="str">
        <f t="shared" si="139"/>
        <v/>
      </c>
      <c r="AA1007" s="60" t="str">
        <f>IF($B1007="", "", IF(COUNTIF('Intro &amp; Setup'!$AY$23:$AY$38, $B1007)&gt;0, "BH", TEXT($B1007, "ddd")))</f>
        <v/>
      </c>
      <c r="AB1007" s="61" t="str">
        <f t="shared" si="140"/>
        <v/>
      </c>
      <c r="AD1007" s="23" t="str">
        <f t="shared" si="141"/>
        <v/>
      </c>
      <c r="AE1007" s="23" t="str">
        <f t="shared" si="142"/>
        <v/>
      </c>
      <c r="AG1007" s="23" t="str">
        <f t="shared" si="143"/>
        <v/>
      </c>
    </row>
    <row r="1008" spans="1:33" x14ac:dyDescent="0.25">
      <c r="A1008" s="5"/>
      <c r="B1008" s="115"/>
      <c r="C1008" s="116"/>
      <c r="D1008" s="117"/>
      <c r="E1008" s="118"/>
      <c r="F1008" s="118"/>
      <c r="G1008" s="119"/>
      <c r="H1008" s="120"/>
      <c r="I1008" s="120"/>
      <c r="J1008" s="121"/>
      <c r="K1008" s="5"/>
      <c r="L1008" s="133" t="str">
        <f t="shared" si="135"/>
        <v/>
      </c>
      <c r="M1008" s="5"/>
      <c r="N1008" s="23" t="str">
        <f>IF($L1008="", "", COUNTIF($L$11:$L$2510, "&gt;"&amp;$L1008)+1+COUNTIF($L$11:$L1008, $L1008)-1)</f>
        <v/>
      </c>
      <c r="O1008" s="5"/>
      <c r="R1008" s="23" t="str">
        <f t="shared" si="136"/>
        <v/>
      </c>
      <c r="T1008" s="20" t="str">
        <f t="shared" si="137"/>
        <v/>
      </c>
      <c r="X1008" s="23" t="str">
        <f t="shared" si="138"/>
        <v/>
      </c>
      <c r="Z1008" s="59" t="str">
        <f t="shared" si="139"/>
        <v/>
      </c>
      <c r="AA1008" s="60" t="str">
        <f>IF($B1008="", "", IF(COUNTIF('Intro &amp; Setup'!$AY$23:$AY$38, $B1008)&gt;0, "BH", TEXT($B1008, "ddd")))</f>
        <v/>
      </c>
      <c r="AB1008" s="61" t="str">
        <f t="shared" si="140"/>
        <v/>
      </c>
      <c r="AD1008" s="23" t="str">
        <f t="shared" si="141"/>
        <v/>
      </c>
      <c r="AE1008" s="23" t="str">
        <f t="shared" si="142"/>
        <v/>
      </c>
      <c r="AG1008" s="23" t="str">
        <f t="shared" si="143"/>
        <v/>
      </c>
    </row>
    <row r="1009" spans="1:33" x14ac:dyDescent="0.25">
      <c r="A1009" s="5"/>
      <c r="B1009" s="115"/>
      <c r="C1009" s="116"/>
      <c r="D1009" s="117"/>
      <c r="E1009" s="118"/>
      <c r="F1009" s="118"/>
      <c r="G1009" s="119"/>
      <c r="H1009" s="120"/>
      <c r="I1009" s="120"/>
      <c r="J1009" s="121"/>
      <c r="K1009" s="5"/>
      <c r="L1009" s="133" t="str">
        <f t="shared" si="135"/>
        <v/>
      </c>
      <c r="M1009" s="5"/>
      <c r="N1009" s="23" t="str">
        <f>IF($L1009="", "", COUNTIF($L$11:$L$2510, "&gt;"&amp;$L1009)+1+COUNTIF($L$11:$L1009, $L1009)-1)</f>
        <v/>
      </c>
      <c r="O1009" s="5"/>
      <c r="R1009" s="23" t="str">
        <f t="shared" si="136"/>
        <v/>
      </c>
      <c r="T1009" s="20" t="str">
        <f t="shared" si="137"/>
        <v/>
      </c>
      <c r="X1009" s="23" t="str">
        <f t="shared" si="138"/>
        <v/>
      </c>
      <c r="Z1009" s="59" t="str">
        <f t="shared" si="139"/>
        <v/>
      </c>
      <c r="AA1009" s="60" t="str">
        <f>IF($B1009="", "", IF(COUNTIF('Intro &amp; Setup'!$AY$23:$AY$38, $B1009)&gt;0, "BH", TEXT($B1009, "ddd")))</f>
        <v/>
      </c>
      <c r="AB1009" s="61" t="str">
        <f t="shared" si="140"/>
        <v/>
      </c>
      <c r="AD1009" s="23" t="str">
        <f t="shared" si="141"/>
        <v/>
      </c>
      <c r="AE1009" s="23" t="str">
        <f t="shared" si="142"/>
        <v/>
      </c>
      <c r="AG1009" s="23" t="str">
        <f t="shared" si="143"/>
        <v/>
      </c>
    </row>
    <row r="1010" spans="1:33" x14ac:dyDescent="0.25">
      <c r="A1010" s="5"/>
      <c r="B1010" s="115"/>
      <c r="C1010" s="116"/>
      <c r="D1010" s="117"/>
      <c r="E1010" s="118"/>
      <c r="F1010" s="118"/>
      <c r="G1010" s="119"/>
      <c r="H1010" s="120"/>
      <c r="I1010" s="120"/>
      <c r="J1010" s="121"/>
      <c r="K1010" s="5"/>
      <c r="L1010" s="133" t="str">
        <f t="shared" si="135"/>
        <v/>
      </c>
      <c r="M1010" s="5"/>
      <c r="N1010" s="23" t="str">
        <f>IF($L1010="", "", COUNTIF($L$11:$L$2510, "&gt;"&amp;$L1010)+1+COUNTIF($L$11:$L1010, $L1010)-1)</f>
        <v/>
      </c>
      <c r="O1010" s="5"/>
      <c r="R1010" s="23" t="str">
        <f t="shared" si="136"/>
        <v/>
      </c>
      <c r="T1010" s="20" t="str">
        <f t="shared" si="137"/>
        <v/>
      </c>
      <c r="X1010" s="23" t="str">
        <f t="shared" si="138"/>
        <v/>
      </c>
      <c r="Z1010" s="59" t="str">
        <f t="shared" si="139"/>
        <v/>
      </c>
      <c r="AA1010" s="60" t="str">
        <f>IF($B1010="", "", IF(COUNTIF('Intro &amp; Setup'!$AY$23:$AY$38, $B1010)&gt;0, "BH", TEXT($B1010, "ddd")))</f>
        <v/>
      </c>
      <c r="AB1010" s="61" t="str">
        <f t="shared" si="140"/>
        <v/>
      </c>
      <c r="AD1010" s="23" t="str">
        <f t="shared" si="141"/>
        <v/>
      </c>
      <c r="AE1010" s="23" t="str">
        <f t="shared" si="142"/>
        <v/>
      </c>
      <c r="AG1010" s="23" t="str">
        <f t="shared" si="143"/>
        <v/>
      </c>
    </row>
    <row r="1011" spans="1:33" x14ac:dyDescent="0.25">
      <c r="A1011" s="5"/>
      <c r="B1011" s="115"/>
      <c r="C1011" s="116"/>
      <c r="D1011" s="117"/>
      <c r="E1011" s="118"/>
      <c r="F1011" s="118"/>
      <c r="G1011" s="119"/>
      <c r="H1011" s="120"/>
      <c r="I1011" s="120"/>
      <c r="J1011" s="121"/>
      <c r="K1011" s="5"/>
      <c r="L1011" s="133" t="str">
        <f t="shared" si="135"/>
        <v/>
      </c>
      <c r="M1011" s="5"/>
      <c r="N1011" s="23" t="str">
        <f>IF($L1011="", "", COUNTIF($L$11:$L$2510, "&gt;"&amp;$L1011)+1+COUNTIF($L$11:$L1011, $L1011)-1)</f>
        <v/>
      </c>
      <c r="O1011" s="5"/>
      <c r="R1011" s="23" t="str">
        <f t="shared" si="136"/>
        <v/>
      </c>
      <c r="T1011" s="20" t="str">
        <f t="shared" si="137"/>
        <v/>
      </c>
      <c r="X1011" s="23" t="str">
        <f t="shared" si="138"/>
        <v/>
      </c>
      <c r="Z1011" s="59" t="str">
        <f t="shared" si="139"/>
        <v/>
      </c>
      <c r="AA1011" s="60" t="str">
        <f>IF($B1011="", "", IF(COUNTIF('Intro &amp; Setup'!$AY$23:$AY$38, $B1011)&gt;0, "BH", TEXT($B1011, "ddd")))</f>
        <v/>
      </c>
      <c r="AB1011" s="61" t="str">
        <f t="shared" si="140"/>
        <v/>
      </c>
      <c r="AD1011" s="23" t="str">
        <f t="shared" si="141"/>
        <v/>
      </c>
      <c r="AE1011" s="23" t="str">
        <f t="shared" si="142"/>
        <v/>
      </c>
      <c r="AG1011" s="23" t="str">
        <f t="shared" si="143"/>
        <v/>
      </c>
    </row>
    <row r="1012" spans="1:33" x14ac:dyDescent="0.25">
      <c r="A1012" s="5"/>
      <c r="B1012" s="115"/>
      <c r="C1012" s="116"/>
      <c r="D1012" s="117"/>
      <c r="E1012" s="118"/>
      <c r="F1012" s="118"/>
      <c r="G1012" s="119"/>
      <c r="H1012" s="120"/>
      <c r="I1012" s="120"/>
      <c r="J1012" s="121"/>
      <c r="K1012" s="5"/>
      <c r="L1012" s="133" t="str">
        <f t="shared" si="135"/>
        <v/>
      </c>
      <c r="M1012" s="5"/>
      <c r="N1012" s="23" t="str">
        <f>IF($L1012="", "", COUNTIF($L$11:$L$2510, "&gt;"&amp;$L1012)+1+COUNTIF($L$11:$L1012, $L1012)-1)</f>
        <v/>
      </c>
      <c r="O1012" s="5"/>
      <c r="R1012" s="23" t="str">
        <f t="shared" si="136"/>
        <v/>
      </c>
      <c r="T1012" s="20" t="str">
        <f t="shared" si="137"/>
        <v/>
      </c>
      <c r="X1012" s="23" t="str">
        <f t="shared" si="138"/>
        <v/>
      </c>
      <c r="Z1012" s="59" t="str">
        <f t="shared" si="139"/>
        <v/>
      </c>
      <c r="AA1012" s="60" t="str">
        <f>IF($B1012="", "", IF(COUNTIF('Intro &amp; Setup'!$AY$23:$AY$38, $B1012)&gt;0, "BH", TEXT($B1012, "ddd")))</f>
        <v/>
      </c>
      <c r="AB1012" s="61" t="str">
        <f t="shared" si="140"/>
        <v/>
      </c>
      <c r="AD1012" s="23" t="str">
        <f t="shared" si="141"/>
        <v/>
      </c>
      <c r="AE1012" s="23" t="str">
        <f t="shared" si="142"/>
        <v/>
      </c>
      <c r="AG1012" s="23" t="str">
        <f t="shared" si="143"/>
        <v/>
      </c>
    </row>
    <row r="1013" spans="1:33" x14ac:dyDescent="0.25">
      <c r="A1013" s="5"/>
      <c r="B1013" s="115"/>
      <c r="C1013" s="116"/>
      <c r="D1013" s="117"/>
      <c r="E1013" s="118"/>
      <c r="F1013" s="118"/>
      <c r="G1013" s="119"/>
      <c r="H1013" s="120"/>
      <c r="I1013" s="120"/>
      <c r="J1013" s="121"/>
      <c r="K1013" s="5"/>
      <c r="L1013" s="133" t="str">
        <f t="shared" si="135"/>
        <v/>
      </c>
      <c r="M1013" s="5"/>
      <c r="N1013" s="23" t="str">
        <f>IF($L1013="", "", COUNTIF($L$11:$L$2510, "&gt;"&amp;$L1013)+1+COUNTIF($L$11:$L1013, $L1013)-1)</f>
        <v/>
      </c>
      <c r="O1013" s="5"/>
      <c r="R1013" s="23" t="str">
        <f t="shared" si="136"/>
        <v/>
      </c>
      <c r="T1013" s="20" t="str">
        <f t="shared" si="137"/>
        <v/>
      </c>
      <c r="X1013" s="23" t="str">
        <f t="shared" si="138"/>
        <v/>
      </c>
      <c r="Z1013" s="59" t="str">
        <f t="shared" si="139"/>
        <v/>
      </c>
      <c r="AA1013" s="60" t="str">
        <f>IF($B1013="", "", IF(COUNTIF('Intro &amp; Setup'!$AY$23:$AY$38, $B1013)&gt;0, "BH", TEXT($B1013, "ddd")))</f>
        <v/>
      </c>
      <c r="AB1013" s="61" t="str">
        <f t="shared" si="140"/>
        <v/>
      </c>
      <c r="AD1013" s="23" t="str">
        <f t="shared" si="141"/>
        <v/>
      </c>
      <c r="AE1013" s="23" t="str">
        <f t="shared" si="142"/>
        <v/>
      </c>
      <c r="AG1013" s="23" t="str">
        <f t="shared" si="143"/>
        <v/>
      </c>
    </row>
    <row r="1014" spans="1:33" x14ac:dyDescent="0.25">
      <c r="A1014" s="5"/>
      <c r="B1014" s="115"/>
      <c r="C1014" s="116"/>
      <c r="D1014" s="117"/>
      <c r="E1014" s="118"/>
      <c r="F1014" s="118"/>
      <c r="G1014" s="119"/>
      <c r="H1014" s="120"/>
      <c r="I1014" s="120"/>
      <c r="J1014" s="121"/>
      <c r="K1014" s="5"/>
      <c r="L1014" s="133" t="str">
        <f t="shared" si="135"/>
        <v/>
      </c>
      <c r="M1014" s="5"/>
      <c r="N1014" s="23" t="str">
        <f>IF($L1014="", "", COUNTIF($L$11:$L$2510, "&gt;"&amp;$L1014)+1+COUNTIF($L$11:$L1014, $L1014)-1)</f>
        <v/>
      </c>
      <c r="O1014" s="5"/>
      <c r="R1014" s="23" t="str">
        <f t="shared" si="136"/>
        <v/>
      </c>
      <c r="T1014" s="20" t="str">
        <f t="shared" si="137"/>
        <v/>
      </c>
      <c r="X1014" s="23" t="str">
        <f t="shared" si="138"/>
        <v/>
      </c>
      <c r="Z1014" s="59" t="str">
        <f t="shared" si="139"/>
        <v/>
      </c>
      <c r="AA1014" s="60" t="str">
        <f>IF($B1014="", "", IF(COUNTIF('Intro &amp; Setup'!$AY$23:$AY$38, $B1014)&gt;0, "BH", TEXT($B1014, "ddd")))</f>
        <v/>
      </c>
      <c r="AB1014" s="61" t="str">
        <f t="shared" si="140"/>
        <v/>
      </c>
      <c r="AD1014" s="23" t="str">
        <f t="shared" si="141"/>
        <v/>
      </c>
      <c r="AE1014" s="23" t="str">
        <f t="shared" si="142"/>
        <v/>
      </c>
      <c r="AG1014" s="23" t="str">
        <f t="shared" si="143"/>
        <v/>
      </c>
    </row>
    <row r="1015" spans="1:33" x14ac:dyDescent="0.25">
      <c r="A1015" s="5"/>
      <c r="B1015" s="115"/>
      <c r="C1015" s="116"/>
      <c r="D1015" s="117"/>
      <c r="E1015" s="118"/>
      <c r="F1015" s="118"/>
      <c r="G1015" s="119"/>
      <c r="H1015" s="120"/>
      <c r="I1015" s="120"/>
      <c r="J1015" s="121"/>
      <c r="K1015" s="5"/>
      <c r="L1015" s="133" t="str">
        <f t="shared" si="135"/>
        <v/>
      </c>
      <c r="M1015" s="5"/>
      <c r="N1015" s="23" t="str">
        <f>IF($L1015="", "", COUNTIF($L$11:$L$2510, "&gt;"&amp;$L1015)+1+COUNTIF($L$11:$L1015, $L1015)-1)</f>
        <v/>
      </c>
      <c r="O1015" s="5"/>
      <c r="R1015" s="23" t="str">
        <f t="shared" si="136"/>
        <v/>
      </c>
      <c r="T1015" s="20" t="str">
        <f t="shared" si="137"/>
        <v/>
      </c>
      <c r="X1015" s="23" t="str">
        <f t="shared" si="138"/>
        <v/>
      </c>
      <c r="Z1015" s="59" t="str">
        <f t="shared" si="139"/>
        <v/>
      </c>
      <c r="AA1015" s="60" t="str">
        <f>IF($B1015="", "", IF(COUNTIF('Intro &amp; Setup'!$AY$23:$AY$38, $B1015)&gt;0, "BH", TEXT($B1015, "ddd")))</f>
        <v/>
      </c>
      <c r="AB1015" s="61" t="str">
        <f t="shared" si="140"/>
        <v/>
      </c>
      <c r="AD1015" s="23" t="str">
        <f t="shared" si="141"/>
        <v/>
      </c>
      <c r="AE1015" s="23" t="str">
        <f t="shared" si="142"/>
        <v/>
      </c>
      <c r="AG1015" s="23" t="str">
        <f t="shared" si="143"/>
        <v/>
      </c>
    </row>
    <row r="1016" spans="1:33" x14ac:dyDescent="0.25">
      <c r="A1016" s="5"/>
      <c r="B1016" s="115"/>
      <c r="C1016" s="116"/>
      <c r="D1016" s="117"/>
      <c r="E1016" s="118"/>
      <c r="F1016" s="118"/>
      <c r="G1016" s="119"/>
      <c r="H1016" s="120"/>
      <c r="I1016" s="120"/>
      <c r="J1016" s="121"/>
      <c r="K1016" s="5"/>
      <c r="L1016" s="133" t="str">
        <f t="shared" si="135"/>
        <v/>
      </c>
      <c r="M1016" s="5"/>
      <c r="N1016" s="23" t="str">
        <f>IF($L1016="", "", COUNTIF($L$11:$L$2510, "&gt;"&amp;$L1016)+1+COUNTIF($L$11:$L1016, $L1016)-1)</f>
        <v/>
      </c>
      <c r="O1016" s="5"/>
      <c r="R1016" s="23" t="str">
        <f t="shared" si="136"/>
        <v/>
      </c>
      <c r="T1016" s="20" t="str">
        <f t="shared" si="137"/>
        <v/>
      </c>
      <c r="X1016" s="23" t="str">
        <f t="shared" si="138"/>
        <v/>
      </c>
      <c r="Z1016" s="59" t="str">
        <f t="shared" si="139"/>
        <v/>
      </c>
      <c r="AA1016" s="60" t="str">
        <f>IF($B1016="", "", IF(COUNTIF('Intro &amp; Setup'!$AY$23:$AY$38, $B1016)&gt;0, "BH", TEXT($B1016, "ddd")))</f>
        <v/>
      </c>
      <c r="AB1016" s="61" t="str">
        <f t="shared" si="140"/>
        <v/>
      </c>
      <c r="AD1016" s="23" t="str">
        <f t="shared" si="141"/>
        <v/>
      </c>
      <c r="AE1016" s="23" t="str">
        <f t="shared" si="142"/>
        <v/>
      </c>
      <c r="AG1016" s="23" t="str">
        <f t="shared" si="143"/>
        <v/>
      </c>
    </row>
    <row r="1017" spans="1:33" x14ac:dyDescent="0.25">
      <c r="A1017" s="5"/>
      <c r="B1017" s="115"/>
      <c r="C1017" s="116"/>
      <c r="D1017" s="117"/>
      <c r="E1017" s="118"/>
      <c r="F1017" s="118"/>
      <c r="G1017" s="119"/>
      <c r="H1017" s="120"/>
      <c r="I1017" s="120"/>
      <c r="J1017" s="121"/>
      <c r="K1017" s="5"/>
      <c r="L1017" s="133" t="str">
        <f t="shared" si="135"/>
        <v/>
      </c>
      <c r="M1017" s="5"/>
      <c r="N1017" s="23" t="str">
        <f>IF($L1017="", "", COUNTIF($L$11:$L$2510, "&gt;"&amp;$L1017)+1+COUNTIF($L$11:$L1017, $L1017)-1)</f>
        <v/>
      </c>
      <c r="O1017" s="5"/>
      <c r="R1017" s="23" t="str">
        <f t="shared" si="136"/>
        <v/>
      </c>
      <c r="T1017" s="20" t="str">
        <f t="shared" si="137"/>
        <v/>
      </c>
      <c r="X1017" s="23" t="str">
        <f t="shared" si="138"/>
        <v/>
      </c>
      <c r="Z1017" s="59" t="str">
        <f t="shared" si="139"/>
        <v/>
      </c>
      <c r="AA1017" s="60" t="str">
        <f>IF($B1017="", "", IF(COUNTIF('Intro &amp; Setup'!$AY$23:$AY$38, $B1017)&gt;0, "BH", TEXT($B1017, "ddd")))</f>
        <v/>
      </c>
      <c r="AB1017" s="61" t="str">
        <f t="shared" si="140"/>
        <v/>
      </c>
      <c r="AD1017" s="23" t="str">
        <f t="shared" si="141"/>
        <v/>
      </c>
      <c r="AE1017" s="23" t="str">
        <f t="shared" si="142"/>
        <v/>
      </c>
      <c r="AG1017" s="23" t="str">
        <f t="shared" si="143"/>
        <v/>
      </c>
    </row>
    <row r="1018" spans="1:33" x14ac:dyDescent="0.25">
      <c r="A1018" s="5"/>
      <c r="B1018" s="115"/>
      <c r="C1018" s="116"/>
      <c r="D1018" s="117"/>
      <c r="E1018" s="118"/>
      <c r="F1018" s="118"/>
      <c r="G1018" s="119"/>
      <c r="H1018" s="120"/>
      <c r="I1018" s="120"/>
      <c r="J1018" s="121"/>
      <c r="K1018" s="5"/>
      <c r="L1018" s="133" t="str">
        <f t="shared" si="135"/>
        <v/>
      </c>
      <c r="M1018" s="5"/>
      <c r="N1018" s="23" t="str">
        <f>IF($L1018="", "", COUNTIF($L$11:$L$2510, "&gt;"&amp;$L1018)+1+COUNTIF($L$11:$L1018, $L1018)-1)</f>
        <v/>
      </c>
      <c r="O1018" s="5"/>
      <c r="R1018" s="23" t="str">
        <f t="shared" si="136"/>
        <v/>
      </c>
      <c r="T1018" s="20" t="str">
        <f t="shared" si="137"/>
        <v/>
      </c>
      <c r="X1018" s="23" t="str">
        <f t="shared" si="138"/>
        <v/>
      </c>
      <c r="Z1018" s="59" t="str">
        <f t="shared" si="139"/>
        <v/>
      </c>
      <c r="AA1018" s="60" t="str">
        <f>IF($B1018="", "", IF(COUNTIF('Intro &amp; Setup'!$AY$23:$AY$38, $B1018)&gt;0, "BH", TEXT($B1018, "ddd")))</f>
        <v/>
      </c>
      <c r="AB1018" s="61" t="str">
        <f t="shared" si="140"/>
        <v/>
      </c>
      <c r="AD1018" s="23" t="str">
        <f t="shared" si="141"/>
        <v/>
      </c>
      <c r="AE1018" s="23" t="str">
        <f t="shared" si="142"/>
        <v/>
      </c>
      <c r="AG1018" s="23" t="str">
        <f t="shared" si="143"/>
        <v/>
      </c>
    </row>
    <row r="1019" spans="1:33" x14ac:dyDescent="0.25">
      <c r="A1019" s="5"/>
      <c r="B1019" s="115"/>
      <c r="C1019" s="116"/>
      <c r="D1019" s="117"/>
      <c r="E1019" s="118"/>
      <c r="F1019" s="118"/>
      <c r="G1019" s="119"/>
      <c r="H1019" s="120"/>
      <c r="I1019" s="120"/>
      <c r="J1019" s="121"/>
      <c r="K1019" s="5"/>
      <c r="L1019" s="133" t="str">
        <f t="shared" si="135"/>
        <v/>
      </c>
      <c r="M1019" s="5"/>
      <c r="N1019" s="23" t="str">
        <f>IF($L1019="", "", COUNTIF($L$11:$L$2510, "&gt;"&amp;$L1019)+1+COUNTIF($L$11:$L1019, $L1019)-1)</f>
        <v/>
      </c>
      <c r="O1019" s="5"/>
      <c r="R1019" s="23" t="str">
        <f t="shared" si="136"/>
        <v/>
      </c>
      <c r="T1019" s="20" t="str">
        <f t="shared" si="137"/>
        <v/>
      </c>
      <c r="X1019" s="23" t="str">
        <f t="shared" si="138"/>
        <v/>
      </c>
      <c r="Z1019" s="59" t="str">
        <f t="shared" si="139"/>
        <v/>
      </c>
      <c r="AA1019" s="60" t="str">
        <f>IF($B1019="", "", IF(COUNTIF('Intro &amp; Setup'!$AY$23:$AY$38, $B1019)&gt;0, "BH", TEXT($B1019, "ddd")))</f>
        <v/>
      </c>
      <c r="AB1019" s="61" t="str">
        <f t="shared" si="140"/>
        <v/>
      </c>
      <c r="AD1019" s="23" t="str">
        <f t="shared" si="141"/>
        <v/>
      </c>
      <c r="AE1019" s="23" t="str">
        <f t="shared" si="142"/>
        <v/>
      </c>
      <c r="AG1019" s="23" t="str">
        <f t="shared" si="143"/>
        <v/>
      </c>
    </row>
    <row r="1020" spans="1:33" x14ac:dyDescent="0.25">
      <c r="A1020" s="5"/>
      <c r="B1020" s="115"/>
      <c r="C1020" s="116"/>
      <c r="D1020" s="117"/>
      <c r="E1020" s="118"/>
      <c r="F1020" s="118"/>
      <c r="G1020" s="119"/>
      <c r="H1020" s="120"/>
      <c r="I1020" s="120"/>
      <c r="J1020" s="121"/>
      <c r="K1020" s="5"/>
      <c r="L1020" s="133" t="str">
        <f t="shared" si="135"/>
        <v/>
      </c>
      <c r="M1020" s="5"/>
      <c r="N1020" s="23" t="str">
        <f>IF($L1020="", "", COUNTIF($L$11:$L$2510, "&gt;"&amp;$L1020)+1+COUNTIF($L$11:$L1020, $L1020)-1)</f>
        <v/>
      </c>
      <c r="O1020" s="5"/>
      <c r="R1020" s="23" t="str">
        <f t="shared" si="136"/>
        <v/>
      </c>
      <c r="T1020" s="20" t="str">
        <f t="shared" si="137"/>
        <v/>
      </c>
      <c r="X1020" s="23" t="str">
        <f t="shared" si="138"/>
        <v/>
      </c>
      <c r="Z1020" s="59" t="str">
        <f t="shared" si="139"/>
        <v/>
      </c>
      <c r="AA1020" s="60" t="str">
        <f>IF($B1020="", "", IF(COUNTIF('Intro &amp; Setup'!$AY$23:$AY$38, $B1020)&gt;0, "BH", TEXT($B1020, "ddd")))</f>
        <v/>
      </c>
      <c r="AB1020" s="61" t="str">
        <f t="shared" si="140"/>
        <v/>
      </c>
      <c r="AD1020" s="23" t="str">
        <f t="shared" si="141"/>
        <v/>
      </c>
      <c r="AE1020" s="23" t="str">
        <f t="shared" si="142"/>
        <v/>
      </c>
      <c r="AG1020" s="23" t="str">
        <f t="shared" si="143"/>
        <v/>
      </c>
    </row>
    <row r="1021" spans="1:33" x14ac:dyDescent="0.25">
      <c r="A1021" s="5"/>
      <c r="B1021" s="115"/>
      <c r="C1021" s="116"/>
      <c r="D1021" s="117"/>
      <c r="E1021" s="118"/>
      <c r="F1021" s="118"/>
      <c r="G1021" s="119"/>
      <c r="H1021" s="120"/>
      <c r="I1021" s="120"/>
      <c r="J1021" s="121"/>
      <c r="K1021" s="5"/>
      <c r="L1021" s="133" t="str">
        <f t="shared" si="135"/>
        <v/>
      </c>
      <c r="M1021" s="5"/>
      <c r="N1021" s="23" t="str">
        <f>IF($L1021="", "", COUNTIF($L$11:$L$2510, "&gt;"&amp;$L1021)+1+COUNTIF($L$11:$L1021, $L1021)-1)</f>
        <v/>
      </c>
      <c r="O1021" s="5"/>
      <c r="R1021" s="23" t="str">
        <f t="shared" si="136"/>
        <v/>
      </c>
      <c r="T1021" s="20" t="str">
        <f t="shared" si="137"/>
        <v/>
      </c>
      <c r="X1021" s="23" t="str">
        <f t="shared" si="138"/>
        <v/>
      </c>
      <c r="Z1021" s="59" t="str">
        <f t="shared" si="139"/>
        <v/>
      </c>
      <c r="AA1021" s="60" t="str">
        <f>IF($B1021="", "", IF(COUNTIF('Intro &amp; Setup'!$AY$23:$AY$38, $B1021)&gt;0, "BH", TEXT($B1021, "ddd")))</f>
        <v/>
      </c>
      <c r="AB1021" s="61" t="str">
        <f t="shared" si="140"/>
        <v/>
      </c>
      <c r="AD1021" s="23" t="str">
        <f t="shared" si="141"/>
        <v/>
      </c>
      <c r="AE1021" s="23" t="str">
        <f t="shared" si="142"/>
        <v/>
      </c>
      <c r="AG1021" s="23" t="str">
        <f t="shared" si="143"/>
        <v/>
      </c>
    </row>
    <row r="1022" spans="1:33" x14ac:dyDescent="0.25">
      <c r="A1022" s="5"/>
      <c r="B1022" s="115"/>
      <c r="C1022" s="116"/>
      <c r="D1022" s="117"/>
      <c r="E1022" s="118"/>
      <c r="F1022" s="118"/>
      <c r="G1022" s="119"/>
      <c r="H1022" s="120"/>
      <c r="I1022" s="120"/>
      <c r="J1022" s="121"/>
      <c r="K1022" s="5"/>
      <c r="L1022" s="133" t="str">
        <f t="shared" si="135"/>
        <v/>
      </c>
      <c r="M1022" s="5"/>
      <c r="N1022" s="23" t="str">
        <f>IF($L1022="", "", COUNTIF($L$11:$L$2510, "&gt;"&amp;$L1022)+1+COUNTIF($L$11:$L1022, $L1022)-1)</f>
        <v/>
      </c>
      <c r="O1022" s="5"/>
      <c r="R1022" s="23" t="str">
        <f t="shared" si="136"/>
        <v/>
      </c>
      <c r="T1022" s="20" t="str">
        <f t="shared" si="137"/>
        <v/>
      </c>
      <c r="X1022" s="23" t="str">
        <f t="shared" si="138"/>
        <v/>
      </c>
      <c r="Z1022" s="59" t="str">
        <f t="shared" si="139"/>
        <v/>
      </c>
      <c r="AA1022" s="60" t="str">
        <f>IF($B1022="", "", IF(COUNTIF('Intro &amp; Setup'!$AY$23:$AY$38, $B1022)&gt;0, "BH", TEXT($B1022, "ddd")))</f>
        <v/>
      </c>
      <c r="AB1022" s="61" t="str">
        <f t="shared" si="140"/>
        <v/>
      </c>
      <c r="AD1022" s="23" t="str">
        <f t="shared" si="141"/>
        <v/>
      </c>
      <c r="AE1022" s="23" t="str">
        <f t="shared" si="142"/>
        <v/>
      </c>
      <c r="AG1022" s="23" t="str">
        <f t="shared" si="143"/>
        <v/>
      </c>
    </row>
    <row r="1023" spans="1:33" x14ac:dyDescent="0.25">
      <c r="A1023" s="5"/>
      <c r="B1023" s="115"/>
      <c r="C1023" s="116"/>
      <c r="D1023" s="117"/>
      <c r="E1023" s="118"/>
      <c r="F1023" s="118"/>
      <c r="G1023" s="119"/>
      <c r="H1023" s="120"/>
      <c r="I1023" s="120"/>
      <c r="J1023" s="121"/>
      <c r="K1023" s="5"/>
      <c r="L1023" s="133" t="str">
        <f t="shared" si="135"/>
        <v/>
      </c>
      <c r="M1023" s="5"/>
      <c r="N1023" s="23" t="str">
        <f>IF($L1023="", "", COUNTIF($L$11:$L$2510, "&gt;"&amp;$L1023)+1+COUNTIF($L$11:$L1023, $L1023)-1)</f>
        <v/>
      </c>
      <c r="O1023" s="5"/>
      <c r="R1023" s="23" t="str">
        <f t="shared" si="136"/>
        <v/>
      </c>
      <c r="T1023" s="20" t="str">
        <f t="shared" si="137"/>
        <v/>
      </c>
      <c r="X1023" s="23" t="str">
        <f t="shared" si="138"/>
        <v/>
      </c>
      <c r="Z1023" s="59" t="str">
        <f t="shared" si="139"/>
        <v/>
      </c>
      <c r="AA1023" s="60" t="str">
        <f>IF($B1023="", "", IF(COUNTIF('Intro &amp; Setup'!$AY$23:$AY$38, $B1023)&gt;0, "BH", TEXT($B1023, "ddd")))</f>
        <v/>
      </c>
      <c r="AB1023" s="61" t="str">
        <f t="shared" si="140"/>
        <v/>
      </c>
      <c r="AD1023" s="23" t="str">
        <f t="shared" si="141"/>
        <v/>
      </c>
      <c r="AE1023" s="23" t="str">
        <f t="shared" si="142"/>
        <v/>
      </c>
      <c r="AG1023" s="23" t="str">
        <f t="shared" si="143"/>
        <v/>
      </c>
    </row>
    <row r="1024" spans="1:33" x14ac:dyDescent="0.25">
      <c r="A1024" s="5"/>
      <c r="B1024" s="115"/>
      <c r="C1024" s="116"/>
      <c r="D1024" s="117"/>
      <c r="E1024" s="118"/>
      <c r="F1024" s="118"/>
      <c r="G1024" s="119"/>
      <c r="H1024" s="120"/>
      <c r="I1024" s="120"/>
      <c r="J1024" s="121"/>
      <c r="K1024" s="5"/>
      <c r="L1024" s="133" t="str">
        <f t="shared" si="135"/>
        <v/>
      </c>
      <c r="M1024" s="5"/>
      <c r="N1024" s="23" t="str">
        <f>IF($L1024="", "", COUNTIF($L$11:$L$2510, "&gt;"&amp;$L1024)+1+COUNTIF($L$11:$L1024, $L1024)-1)</f>
        <v/>
      </c>
      <c r="O1024" s="5"/>
      <c r="R1024" s="23" t="str">
        <f t="shared" si="136"/>
        <v/>
      </c>
      <c r="T1024" s="20" t="str">
        <f t="shared" si="137"/>
        <v/>
      </c>
      <c r="X1024" s="23" t="str">
        <f t="shared" si="138"/>
        <v/>
      </c>
      <c r="Z1024" s="59" t="str">
        <f t="shared" si="139"/>
        <v/>
      </c>
      <c r="AA1024" s="60" t="str">
        <f>IF($B1024="", "", IF(COUNTIF('Intro &amp; Setup'!$AY$23:$AY$38, $B1024)&gt;0, "BH", TEXT($B1024, "ddd")))</f>
        <v/>
      </c>
      <c r="AB1024" s="61" t="str">
        <f t="shared" si="140"/>
        <v/>
      </c>
      <c r="AD1024" s="23" t="str">
        <f t="shared" si="141"/>
        <v/>
      </c>
      <c r="AE1024" s="23" t="str">
        <f t="shared" si="142"/>
        <v/>
      </c>
      <c r="AG1024" s="23" t="str">
        <f t="shared" si="143"/>
        <v/>
      </c>
    </row>
    <row r="1025" spans="1:33" x14ac:dyDescent="0.25">
      <c r="A1025" s="5"/>
      <c r="B1025" s="115"/>
      <c r="C1025" s="116"/>
      <c r="D1025" s="117"/>
      <c r="E1025" s="118"/>
      <c r="F1025" s="118"/>
      <c r="G1025" s="119"/>
      <c r="H1025" s="120"/>
      <c r="I1025" s="120"/>
      <c r="J1025" s="121"/>
      <c r="K1025" s="5"/>
      <c r="L1025" s="133" t="str">
        <f t="shared" si="135"/>
        <v/>
      </c>
      <c r="M1025" s="5"/>
      <c r="N1025" s="23" t="str">
        <f>IF($L1025="", "", COUNTIF($L$11:$L$2510, "&gt;"&amp;$L1025)+1+COUNTIF($L$11:$L1025, $L1025)-1)</f>
        <v/>
      </c>
      <c r="O1025" s="5"/>
      <c r="R1025" s="23" t="str">
        <f t="shared" si="136"/>
        <v/>
      </c>
      <c r="T1025" s="20" t="str">
        <f t="shared" si="137"/>
        <v/>
      </c>
      <c r="X1025" s="23" t="str">
        <f t="shared" si="138"/>
        <v/>
      </c>
      <c r="Z1025" s="59" t="str">
        <f t="shared" si="139"/>
        <v/>
      </c>
      <c r="AA1025" s="60" t="str">
        <f>IF($B1025="", "", IF(COUNTIF('Intro &amp; Setup'!$AY$23:$AY$38, $B1025)&gt;0, "BH", TEXT($B1025, "ddd")))</f>
        <v/>
      </c>
      <c r="AB1025" s="61" t="str">
        <f t="shared" si="140"/>
        <v/>
      </c>
      <c r="AD1025" s="23" t="str">
        <f t="shared" si="141"/>
        <v/>
      </c>
      <c r="AE1025" s="23" t="str">
        <f t="shared" si="142"/>
        <v/>
      </c>
      <c r="AG1025" s="23" t="str">
        <f t="shared" si="143"/>
        <v/>
      </c>
    </row>
    <row r="1026" spans="1:33" x14ac:dyDescent="0.25">
      <c r="A1026" s="5"/>
      <c r="B1026" s="115"/>
      <c r="C1026" s="116"/>
      <c r="D1026" s="117"/>
      <c r="E1026" s="118"/>
      <c r="F1026" s="118"/>
      <c r="G1026" s="119"/>
      <c r="H1026" s="120"/>
      <c r="I1026" s="120"/>
      <c r="J1026" s="121"/>
      <c r="K1026" s="5"/>
      <c r="L1026" s="133" t="str">
        <f t="shared" si="135"/>
        <v/>
      </c>
      <c r="M1026" s="5"/>
      <c r="N1026" s="23" t="str">
        <f>IF($L1026="", "", COUNTIF($L$11:$L$2510, "&gt;"&amp;$L1026)+1+COUNTIF($L$11:$L1026, $L1026)-1)</f>
        <v/>
      </c>
      <c r="O1026" s="5"/>
      <c r="R1026" s="23" t="str">
        <f t="shared" si="136"/>
        <v/>
      </c>
      <c r="T1026" s="20" t="str">
        <f t="shared" si="137"/>
        <v/>
      </c>
      <c r="X1026" s="23" t="str">
        <f t="shared" si="138"/>
        <v/>
      </c>
      <c r="Z1026" s="59" t="str">
        <f t="shared" si="139"/>
        <v/>
      </c>
      <c r="AA1026" s="60" t="str">
        <f>IF($B1026="", "", IF(COUNTIF('Intro &amp; Setup'!$AY$23:$AY$38, $B1026)&gt;0, "BH", TEXT($B1026, "ddd")))</f>
        <v/>
      </c>
      <c r="AB1026" s="61" t="str">
        <f t="shared" si="140"/>
        <v/>
      </c>
      <c r="AD1026" s="23" t="str">
        <f t="shared" si="141"/>
        <v/>
      </c>
      <c r="AE1026" s="23" t="str">
        <f t="shared" si="142"/>
        <v/>
      </c>
      <c r="AG1026" s="23" t="str">
        <f t="shared" si="143"/>
        <v/>
      </c>
    </row>
    <row r="1027" spans="1:33" x14ac:dyDescent="0.25">
      <c r="A1027" s="5"/>
      <c r="B1027" s="115"/>
      <c r="C1027" s="116"/>
      <c r="D1027" s="117"/>
      <c r="E1027" s="118"/>
      <c r="F1027" s="118"/>
      <c r="G1027" s="119"/>
      <c r="H1027" s="120"/>
      <c r="I1027" s="120"/>
      <c r="J1027" s="121"/>
      <c r="K1027" s="5"/>
      <c r="L1027" s="133" t="str">
        <f t="shared" si="135"/>
        <v/>
      </c>
      <c r="M1027" s="5"/>
      <c r="N1027" s="23" t="str">
        <f>IF($L1027="", "", COUNTIF($L$11:$L$2510, "&gt;"&amp;$L1027)+1+COUNTIF($L$11:$L1027, $L1027)-1)</f>
        <v/>
      </c>
      <c r="O1027" s="5"/>
      <c r="R1027" s="23" t="str">
        <f t="shared" si="136"/>
        <v/>
      </c>
      <c r="T1027" s="20" t="str">
        <f t="shared" si="137"/>
        <v/>
      </c>
      <c r="X1027" s="23" t="str">
        <f t="shared" si="138"/>
        <v/>
      </c>
      <c r="Z1027" s="59" t="str">
        <f t="shared" si="139"/>
        <v/>
      </c>
      <c r="AA1027" s="60" t="str">
        <f>IF($B1027="", "", IF(COUNTIF('Intro &amp; Setup'!$AY$23:$AY$38, $B1027)&gt;0, "BH", TEXT($B1027, "ddd")))</f>
        <v/>
      </c>
      <c r="AB1027" s="61" t="str">
        <f t="shared" si="140"/>
        <v/>
      </c>
      <c r="AD1027" s="23" t="str">
        <f t="shared" si="141"/>
        <v/>
      </c>
      <c r="AE1027" s="23" t="str">
        <f t="shared" si="142"/>
        <v/>
      </c>
      <c r="AG1027" s="23" t="str">
        <f t="shared" si="143"/>
        <v/>
      </c>
    </row>
    <row r="1028" spans="1:33" x14ac:dyDescent="0.25">
      <c r="A1028" s="5"/>
      <c r="B1028" s="115"/>
      <c r="C1028" s="116"/>
      <c r="D1028" s="117"/>
      <c r="E1028" s="118"/>
      <c r="F1028" s="118"/>
      <c r="G1028" s="119"/>
      <c r="H1028" s="120"/>
      <c r="I1028" s="120"/>
      <c r="J1028" s="121"/>
      <c r="K1028" s="5"/>
      <c r="L1028" s="133" t="str">
        <f t="shared" si="135"/>
        <v/>
      </c>
      <c r="M1028" s="5"/>
      <c r="N1028" s="23" t="str">
        <f>IF($L1028="", "", COUNTIF($L$11:$L$2510, "&gt;"&amp;$L1028)+1+COUNTIF($L$11:$L1028, $L1028)-1)</f>
        <v/>
      </c>
      <c r="O1028" s="5"/>
      <c r="R1028" s="23" t="str">
        <f t="shared" si="136"/>
        <v/>
      </c>
      <c r="T1028" s="20" t="str">
        <f t="shared" si="137"/>
        <v/>
      </c>
      <c r="X1028" s="23" t="str">
        <f t="shared" si="138"/>
        <v/>
      </c>
      <c r="Z1028" s="59" t="str">
        <f t="shared" si="139"/>
        <v/>
      </c>
      <c r="AA1028" s="60" t="str">
        <f>IF($B1028="", "", IF(COUNTIF('Intro &amp; Setup'!$AY$23:$AY$38, $B1028)&gt;0, "BH", TEXT($B1028, "ddd")))</f>
        <v/>
      </c>
      <c r="AB1028" s="61" t="str">
        <f t="shared" si="140"/>
        <v/>
      </c>
      <c r="AD1028" s="23" t="str">
        <f t="shared" si="141"/>
        <v/>
      </c>
      <c r="AE1028" s="23" t="str">
        <f t="shared" si="142"/>
        <v/>
      </c>
      <c r="AG1028" s="23" t="str">
        <f t="shared" si="143"/>
        <v/>
      </c>
    </row>
    <row r="1029" spans="1:33" x14ac:dyDescent="0.25">
      <c r="A1029" s="5"/>
      <c r="B1029" s="115"/>
      <c r="C1029" s="116"/>
      <c r="D1029" s="117"/>
      <c r="E1029" s="118"/>
      <c r="F1029" s="118"/>
      <c r="G1029" s="119"/>
      <c r="H1029" s="120"/>
      <c r="I1029" s="120"/>
      <c r="J1029" s="121"/>
      <c r="K1029" s="5"/>
      <c r="L1029" s="133" t="str">
        <f t="shared" si="135"/>
        <v/>
      </c>
      <c r="M1029" s="5"/>
      <c r="N1029" s="23" t="str">
        <f>IF($L1029="", "", COUNTIF($L$11:$L$2510, "&gt;"&amp;$L1029)+1+COUNTIF($L$11:$L1029, $L1029)-1)</f>
        <v/>
      </c>
      <c r="O1029" s="5"/>
      <c r="R1029" s="23" t="str">
        <f t="shared" si="136"/>
        <v/>
      </c>
      <c r="T1029" s="20" t="str">
        <f t="shared" si="137"/>
        <v/>
      </c>
      <c r="X1029" s="23" t="str">
        <f t="shared" si="138"/>
        <v/>
      </c>
      <c r="Z1029" s="59" t="str">
        <f t="shared" si="139"/>
        <v/>
      </c>
      <c r="AA1029" s="60" t="str">
        <f>IF($B1029="", "", IF(COUNTIF('Intro &amp; Setup'!$AY$23:$AY$38, $B1029)&gt;0, "BH", TEXT($B1029, "ddd")))</f>
        <v/>
      </c>
      <c r="AB1029" s="61" t="str">
        <f t="shared" si="140"/>
        <v/>
      </c>
      <c r="AD1029" s="23" t="str">
        <f t="shared" si="141"/>
        <v/>
      </c>
      <c r="AE1029" s="23" t="str">
        <f t="shared" si="142"/>
        <v/>
      </c>
      <c r="AG1029" s="23" t="str">
        <f t="shared" si="143"/>
        <v/>
      </c>
    </row>
    <row r="1030" spans="1:33" x14ac:dyDescent="0.25">
      <c r="A1030" s="5"/>
      <c r="B1030" s="115"/>
      <c r="C1030" s="116"/>
      <c r="D1030" s="117"/>
      <c r="E1030" s="118"/>
      <c r="F1030" s="118"/>
      <c r="G1030" s="119"/>
      <c r="H1030" s="120"/>
      <c r="I1030" s="120"/>
      <c r="J1030" s="121"/>
      <c r="K1030" s="5"/>
      <c r="L1030" s="133" t="str">
        <f t="shared" si="135"/>
        <v/>
      </c>
      <c r="M1030" s="5"/>
      <c r="N1030" s="23" t="str">
        <f>IF($L1030="", "", COUNTIF($L$11:$L$2510, "&gt;"&amp;$L1030)+1+COUNTIF($L$11:$L1030, $L1030)-1)</f>
        <v/>
      </c>
      <c r="O1030" s="5"/>
      <c r="R1030" s="23" t="str">
        <f t="shared" si="136"/>
        <v/>
      </c>
      <c r="T1030" s="20" t="str">
        <f t="shared" si="137"/>
        <v/>
      </c>
      <c r="X1030" s="23" t="str">
        <f t="shared" si="138"/>
        <v/>
      </c>
      <c r="Z1030" s="59" t="str">
        <f t="shared" si="139"/>
        <v/>
      </c>
      <c r="AA1030" s="60" t="str">
        <f>IF($B1030="", "", IF(COUNTIF('Intro &amp; Setup'!$AY$23:$AY$38, $B1030)&gt;0, "BH", TEXT($B1030, "ddd")))</f>
        <v/>
      </c>
      <c r="AB1030" s="61" t="str">
        <f t="shared" si="140"/>
        <v/>
      </c>
      <c r="AD1030" s="23" t="str">
        <f t="shared" si="141"/>
        <v/>
      </c>
      <c r="AE1030" s="23" t="str">
        <f t="shared" si="142"/>
        <v/>
      </c>
      <c r="AG1030" s="23" t="str">
        <f t="shared" si="143"/>
        <v/>
      </c>
    </row>
    <row r="1031" spans="1:33" x14ac:dyDescent="0.25">
      <c r="A1031" s="5"/>
      <c r="B1031" s="115"/>
      <c r="C1031" s="116"/>
      <c r="D1031" s="117"/>
      <c r="E1031" s="118"/>
      <c r="F1031" s="118"/>
      <c r="G1031" s="119"/>
      <c r="H1031" s="120"/>
      <c r="I1031" s="120"/>
      <c r="J1031" s="121"/>
      <c r="K1031" s="5"/>
      <c r="L1031" s="133" t="str">
        <f t="shared" si="135"/>
        <v/>
      </c>
      <c r="M1031" s="5"/>
      <c r="N1031" s="23" t="str">
        <f>IF($L1031="", "", COUNTIF($L$11:$L$2510, "&gt;"&amp;$L1031)+1+COUNTIF($L$11:$L1031, $L1031)-1)</f>
        <v/>
      </c>
      <c r="O1031" s="5"/>
      <c r="R1031" s="23" t="str">
        <f t="shared" si="136"/>
        <v/>
      </c>
      <c r="T1031" s="20" t="str">
        <f t="shared" si="137"/>
        <v/>
      </c>
      <c r="X1031" s="23" t="str">
        <f t="shared" si="138"/>
        <v/>
      </c>
      <c r="Z1031" s="59" t="str">
        <f t="shared" si="139"/>
        <v/>
      </c>
      <c r="AA1031" s="60" t="str">
        <f>IF($B1031="", "", IF(COUNTIF('Intro &amp; Setup'!$AY$23:$AY$38, $B1031)&gt;0, "BH", TEXT($B1031, "ddd")))</f>
        <v/>
      </c>
      <c r="AB1031" s="61" t="str">
        <f t="shared" si="140"/>
        <v/>
      </c>
      <c r="AD1031" s="23" t="str">
        <f t="shared" si="141"/>
        <v/>
      </c>
      <c r="AE1031" s="23" t="str">
        <f t="shared" si="142"/>
        <v/>
      </c>
      <c r="AG1031" s="23" t="str">
        <f t="shared" si="143"/>
        <v/>
      </c>
    </row>
    <row r="1032" spans="1:33" x14ac:dyDescent="0.25">
      <c r="A1032" s="5"/>
      <c r="B1032" s="115"/>
      <c r="C1032" s="116"/>
      <c r="D1032" s="117"/>
      <c r="E1032" s="118"/>
      <c r="F1032" s="118"/>
      <c r="G1032" s="119"/>
      <c r="H1032" s="120"/>
      <c r="I1032" s="120"/>
      <c r="J1032" s="121"/>
      <c r="K1032" s="5"/>
      <c r="L1032" s="133" t="str">
        <f t="shared" si="135"/>
        <v/>
      </c>
      <c r="M1032" s="5"/>
      <c r="N1032" s="23" t="str">
        <f>IF($L1032="", "", COUNTIF($L$11:$L$2510, "&gt;"&amp;$L1032)+1+COUNTIF($L$11:$L1032, $L1032)-1)</f>
        <v/>
      </c>
      <c r="O1032" s="5"/>
      <c r="R1032" s="23" t="str">
        <f t="shared" si="136"/>
        <v/>
      </c>
      <c r="T1032" s="20" t="str">
        <f t="shared" si="137"/>
        <v/>
      </c>
      <c r="X1032" s="23" t="str">
        <f t="shared" si="138"/>
        <v/>
      </c>
      <c r="Z1032" s="59" t="str">
        <f t="shared" si="139"/>
        <v/>
      </c>
      <c r="AA1032" s="60" t="str">
        <f>IF($B1032="", "", IF(COUNTIF('Intro &amp; Setup'!$AY$23:$AY$38, $B1032)&gt;0, "BH", TEXT($B1032, "ddd")))</f>
        <v/>
      </c>
      <c r="AB1032" s="61" t="str">
        <f t="shared" si="140"/>
        <v/>
      </c>
      <c r="AD1032" s="23" t="str">
        <f t="shared" si="141"/>
        <v/>
      </c>
      <c r="AE1032" s="23" t="str">
        <f t="shared" si="142"/>
        <v/>
      </c>
      <c r="AG1032" s="23" t="str">
        <f t="shared" si="143"/>
        <v/>
      </c>
    </row>
    <row r="1033" spans="1:33" x14ac:dyDescent="0.25">
      <c r="A1033" s="5"/>
      <c r="B1033" s="115"/>
      <c r="C1033" s="116"/>
      <c r="D1033" s="117"/>
      <c r="E1033" s="118"/>
      <c r="F1033" s="118"/>
      <c r="G1033" s="119"/>
      <c r="H1033" s="120"/>
      <c r="I1033" s="120"/>
      <c r="J1033" s="121"/>
      <c r="K1033" s="5"/>
      <c r="L1033" s="133" t="str">
        <f t="shared" si="135"/>
        <v/>
      </c>
      <c r="M1033" s="5"/>
      <c r="N1033" s="23" t="str">
        <f>IF($L1033="", "", COUNTIF($L$11:$L$2510, "&gt;"&amp;$L1033)+1+COUNTIF($L$11:$L1033, $L1033)-1)</f>
        <v/>
      </c>
      <c r="O1033" s="5"/>
      <c r="R1033" s="23" t="str">
        <f t="shared" si="136"/>
        <v/>
      </c>
      <c r="T1033" s="20" t="str">
        <f t="shared" si="137"/>
        <v/>
      </c>
      <c r="X1033" s="23" t="str">
        <f t="shared" si="138"/>
        <v/>
      </c>
      <c r="Z1033" s="59" t="str">
        <f t="shared" si="139"/>
        <v/>
      </c>
      <c r="AA1033" s="60" t="str">
        <f>IF($B1033="", "", IF(COUNTIF('Intro &amp; Setup'!$AY$23:$AY$38, $B1033)&gt;0, "BH", TEXT($B1033, "ddd")))</f>
        <v/>
      </c>
      <c r="AB1033" s="61" t="str">
        <f t="shared" si="140"/>
        <v/>
      </c>
      <c r="AD1033" s="23" t="str">
        <f t="shared" si="141"/>
        <v/>
      </c>
      <c r="AE1033" s="23" t="str">
        <f t="shared" si="142"/>
        <v/>
      </c>
      <c r="AG1033" s="23" t="str">
        <f t="shared" si="143"/>
        <v/>
      </c>
    </row>
    <row r="1034" spans="1:33" x14ac:dyDescent="0.25">
      <c r="A1034" s="5"/>
      <c r="B1034" s="115"/>
      <c r="C1034" s="116"/>
      <c r="D1034" s="117"/>
      <c r="E1034" s="118"/>
      <c r="F1034" s="118"/>
      <c r="G1034" s="119"/>
      <c r="H1034" s="120"/>
      <c r="I1034" s="120"/>
      <c r="J1034" s="121"/>
      <c r="K1034" s="5"/>
      <c r="L1034" s="133" t="str">
        <f t="shared" si="135"/>
        <v/>
      </c>
      <c r="M1034" s="5"/>
      <c r="N1034" s="23" t="str">
        <f>IF($L1034="", "", COUNTIF($L$11:$L$2510, "&gt;"&amp;$L1034)+1+COUNTIF($L$11:$L1034, $L1034)-1)</f>
        <v/>
      </c>
      <c r="O1034" s="5"/>
      <c r="R1034" s="23" t="str">
        <f t="shared" si="136"/>
        <v/>
      </c>
      <c r="T1034" s="20" t="str">
        <f t="shared" si="137"/>
        <v/>
      </c>
      <c r="X1034" s="23" t="str">
        <f t="shared" si="138"/>
        <v/>
      </c>
      <c r="Z1034" s="59" t="str">
        <f t="shared" si="139"/>
        <v/>
      </c>
      <c r="AA1034" s="60" t="str">
        <f>IF($B1034="", "", IF(COUNTIF('Intro &amp; Setup'!$AY$23:$AY$38, $B1034)&gt;0, "BH", TEXT($B1034, "ddd")))</f>
        <v/>
      </c>
      <c r="AB1034" s="61" t="str">
        <f t="shared" si="140"/>
        <v/>
      </c>
      <c r="AD1034" s="23" t="str">
        <f t="shared" si="141"/>
        <v/>
      </c>
      <c r="AE1034" s="23" t="str">
        <f t="shared" si="142"/>
        <v/>
      </c>
      <c r="AG1034" s="23" t="str">
        <f t="shared" si="143"/>
        <v/>
      </c>
    </row>
    <row r="1035" spans="1:33" x14ac:dyDescent="0.25">
      <c r="A1035" s="5"/>
      <c r="B1035" s="115"/>
      <c r="C1035" s="116"/>
      <c r="D1035" s="117"/>
      <c r="E1035" s="118"/>
      <c r="F1035" s="118"/>
      <c r="G1035" s="119"/>
      <c r="H1035" s="120"/>
      <c r="I1035" s="120"/>
      <c r="J1035" s="121"/>
      <c r="K1035" s="5"/>
      <c r="L1035" s="133" t="str">
        <f t="shared" si="135"/>
        <v/>
      </c>
      <c r="M1035" s="5"/>
      <c r="N1035" s="23" t="str">
        <f>IF($L1035="", "", COUNTIF($L$11:$L$2510, "&gt;"&amp;$L1035)+1+COUNTIF($L$11:$L1035, $L1035)-1)</f>
        <v/>
      </c>
      <c r="O1035" s="5"/>
      <c r="R1035" s="23" t="str">
        <f t="shared" si="136"/>
        <v/>
      </c>
      <c r="T1035" s="20" t="str">
        <f t="shared" si="137"/>
        <v/>
      </c>
      <c r="X1035" s="23" t="str">
        <f t="shared" si="138"/>
        <v/>
      </c>
      <c r="Z1035" s="59" t="str">
        <f t="shared" si="139"/>
        <v/>
      </c>
      <c r="AA1035" s="60" t="str">
        <f>IF($B1035="", "", IF(COUNTIF('Intro &amp; Setup'!$AY$23:$AY$38, $B1035)&gt;0, "BH", TEXT($B1035, "ddd")))</f>
        <v/>
      </c>
      <c r="AB1035" s="61" t="str">
        <f t="shared" si="140"/>
        <v/>
      </c>
      <c r="AD1035" s="23" t="str">
        <f t="shared" si="141"/>
        <v/>
      </c>
      <c r="AE1035" s="23" t="str">
        <f t="shared" si="142"/>
        <v/>
      </c>
      <c r="AG1035" s="23" t="str">
        <f t="shared" si="143"/>
        <v/>
      </c>
    </row>
    <row r="1036" spans="1:33" x14ac:dyDescent="0.25">
      <c r="A1036" s="5"/>
      <c r="B1036" s="115"/>
      <c r="C1036" s="116"/>
      <c r="D1036" s="117"/>
      <c r="E1036" s="118"/>
      <c r="F1036" s="118"/>
      <c r="G1036" s="119"/>
      <c r="H1036" s="120"/>
      <c r="I1036" s="120"/>
      <c r="J1036" s="121"/>
      <c r="K1036" s="5"/>
      <c r="L1036" s="133" t="str">
        <f t="shared" ref="L1036:L1099" si="144">IFERROR(($I1036+$J1036)/$H1036, "")</f>
        <v/>
      </c>
      <c r="M1036" s="5"/>
      <c r="N1036" s="23" t="str">
        <f>IF($L1036="", "", COUNTIF($L$11:$L$2510, "&gt;"&amp;$L1036)+1+COUNTIF($L$11:$L1036, $L1036)-1)</f>
        <v/>
      </c>
      <c r="O1036" s="5"/>
      <c r="R1036" s="23" t="str">
        <f t="shared" ref="R1036:R1099" si="145">IF($T1036="", "", IF(COUNTIF($T$11:$T$2510, $T1036)&gt;1, "X", ""))</f>
        <v/>
      </c>
      <c r="T1036" s="20" t="str">
        <f t="shared" ref="T1036:T1099" si="146">IF(AND($B1036="", $C1036="", $D1036=""), "", CONCATENATE(TEXT($B1036, "dd mmm yyyy"), " - ", TEXT($C1036, "hh:mm"), " - ", $D1036))</f>
        <v/>
      </c>
      <c r="X1036" s="23" t="str">
        <f t="shared" ref="X1036:X1099" si="147">IF($E1036="", "", IF(COUNTIF($V$11:$V$20, $E1036)=0, "X", ""))</f>
        <v/>
      </c>
      <c r="Z1036" s="59" t="str">
        <f t="shared" ref="Z1036:Z1099" si="148">IF($B1036="", "", TEXT($B1036, "mmm yyyy"))</f>
        <v/>
      </c>
      <c r="AA1036" s="60" t="str">
        <f>IF($B1036="", "", IF(COUNTIF('Intro &amp; Setup'!$AY$23:$AY$38, $B1036)&gt;0, "BH", TEXT($B1036, "ddd")))</f>
        <v/>
      </c>
      <c r="AB1036" s="61" t="str">
        <f t="shared" ref="AB1036:AB1099" si="149">IF($C1036="", "", REPLACE(TEXT($C1036, "hh:mm"), 4, 2, "00"))</f>
        <v/>
      </c>
      <c r="AD1036" s="23" t="str">
        <f t="shared" ref="AD1036:AD1099" si="150">IF(OR($AB1036="", $E1036=""), "", CONCATENATE($AB1036, " - ", $E1036))</f>
        <v/>
      </c>
      <c r="AE1036" s="23" t="str">
        <f t="shared" ref="AE1036:AE1099" si="151">IF(OR($AA1036="", $E1036=""), "", CONCATENATE($AA1036, " - ", $E1036))</f>
        <v/>
      </c>
      <c r="AG1036" s="23" t="str">
        <f t="shared" ref="AG1036:AG1099" si="152">IF($B1036="", "", IF(OR($B1036&lt;$Z$2, $B1036&gt;$Z$3), "X", ""))</f>
        <v/>
      </c>
    </row>
    <row r="1037" spans="1:33" x14ac:dyDescent="0.25">
      <c r="A1037" s="5"/>
      <c r="B1037" s="115"/>
      <c r="C1037" s="116"/>
      <c r="D1037" s="117"/>
      <c r="E1037" s="118"/>
      <c r="F1037" s="118"/>
      <c r="G1037" s="119"/>
      <c r="H1037" s="120"/>
      <c r="I1037" s="120"/>
      <c r="J1037" s="121"/>
      <c r="K1037" s="5"/>
      <c r="L1037" s="133" t="str">
        <f t="shared" si="144"/>
        <v/>
      </c>
      <c r="M1037" s="5"/>
      <c r="N1037" s="23" t="str">
        <f>IF($L1037="", "", COUNTIF($L$11:$L$2510, "&gt;"&amp;$L1037)+1+COUNTIF($L$11:$L1037, $L1037)-1)</f>
        <v/>
      </c>
      <c r="O1037" s="5"/>
      <c r="R1037" s="23" t="str">
        <f t="shared" si="145"/>
        <v/>
      </c>
      <c r="T1037" s="20" t="str">
        <f t="shared" si="146"/>
        <v/>
      </c>
      <c r="X1037" s="23" t="str">
        <f t="shared" si="147"/>
        <v/>
      </c>
      <c r="Z1037" s="59" t="str">
        <f t="shared" si="148"/>
        <v/>
      </c>
      <c r="AA1037" s="60" t="str">
        <f>IF($B1037="", "", IF(COUNTIF('Intro &amp; Setup'!$AY$23:$AY$38, $B1037)&gt;0, "BH", TEXT($B1037, "ddd")))</f>
        <v/>
      </c>
      <c r="AB1037" s="61" t="str">
        <f t="shared" si="149"/>
        <v/>
      </c>
      <c r="AD1037" s="23" t="str">
        <f t="shared" si="150"/>
        <v/>
      </c>
      <c r="AE1037" s="23" t="str">
        <f t="shared" si="151"/>
        <v/>
      </c>
      <c r="AG1037" s="23" t="str">
        <f t="shared" si="152"/>
        <v/>
      </c>
    </row>
    <row r="1038" spans="1:33" x14ac:dyDescent="0.25">
      <c r="A1038" s="5"/>
      <c r="B1038" s="115"/>
      <c r="C1038" s="116"/>
      <c r="D1038" s="117"/>
      <c r="E1038" s="118"/>
      <c r="F1038" s="118"/>
      <c r="G1038" s="119"/>
      <c r="H1038" s="120"/>
      <c r="I1038" s="120"/>
      <c r="J1038" s="121"/>
      <c r="K1038" s="5"/>
      <c r="L1038" s="133" t="str">
        <f t="shared" si="144"/>
        <v/>
      </c>
      <c r="M1038" s="5"/>
      <c r="N1038" s="23" t="str">
        <f>IF($L1038="", "", COUNTIF($L$11:$L$2510, "&gt;"&amp;$L1038)+1+COUNTIF($L$11:$L1038, $L1038)-1)</f>
        <v/>
      </c>
      <c r="O1038" s="5"/>
      <c r="R1038" s="23" t="str">
        <f t="shared" si="145"/>
        <v/>
      </c>
      <c r="T1038" s="20" t="str">
        <f t="shared" si="146"/>
        <v/>
      </c>
      <c r="X1038" s="23" t="str">
        <f t="shared" si="147"/>
        <v/>
      </c>
      <c r="Z1038" s="59" t="str">
        <f t="shared" si="148"/>
        <v/>
      </c>
      <c r="AA1038" s="60" t="str">
        <f>IF($B1038="", "", IF(COUNTIF('Intro &amp; Setup'!$AY$23:$AY$38, $B1038)&gt;0, "BH", TEXT($B1038, "ddd")))</f>
        <v/>
      </c>
      <c r="AB1038" s="61" t="str">
        <f t="shared" si="149"/>
        <v/>
      </c>
      <c r="AD1038" s="23" t="str">
        <f t="shared" si="150"/>
        <v/>
      </c>
      <c r="AE1038" s="23" t="str">
        <f t="shared" si="151"/>
        <v/>
      </c>
      <c r="AG1038" s="23" t="str">
        <f t="shared" si="152"/>
        <v/>
      </c>
    </row>
    <row r="1039" spans="1:33" x14ac:dyDescent="0.25">
      <c r="A1039" s="5"/>
      <c r="B1039" s="115"/>
      <c r="C1039" s="116"/>
      <c r="D1039" s="117"/>
      <c r="E1039" s="118"/>
      <c r="F1039" s="118"/>
      <c r="G1039" s="119"/>
      <c r="H1039" s="120"/>
      <c r="I1039" s="120"/>
      <c r="J1039" s="121"/>
      <c r="K1039" s="5"/>
      <c r="L1039" s="133" t="str">
        <f t="shared" si="144"/>
        <v/>
      </c>
      <c r="M1039" s="5"/>
      <c r="N1039" s="23" t="str">
        <f>IF($L1039="", "", COUNTIF($L$11:$L$2510, "&gt;"&amp;$L1039)+1+COUNTIF($L$11:$L1039, $L1039)-1)</f>
        <v/>
      </c>
      <c r="O1039" s="5"/>
      <c r="R1039" s="23" t="str">
        <f t="shared" si="145"/>
        <v/>
      </c>
      <c r="T1039" s="20" t="str">
        <f t="shared" si="146"/>
        <v/>
      </c>
      <c r="X1039" s="23" t="str">
        <f t="shared" si="147"/>
        <v/>
      </c>
      <c r="Z1039" s="59" t="str">
        <f t="shared" si="148"/>
        <v/>
      </c>
      <c r="AA1039" s="60" t="str">
        <f>IF($B1039="", "", IF(COUNTIF('Intro &amp; Setup'!$AY$23:$AY$38, $B1039)&gt;0, "BH", TEXT($B1039, "ddd")))</f>
        <v/>
      </c>
      <c r="AB1039" s="61" t="str">
        <f t="shared" si="149"/>
        <v/>
      </c>
      <c r="AD1039" s="23" t="str">
        <f t="shared" si="150"/>
        <v/>
      </c>
      <c r="AE1039" s="23" t="str">
        <f t="shared" si="151"/>
        <v/>
      </c>
      <c r="AG1039" s="23" t="str">
        <f t="shared" si="152"/>
        <v/>
      </c>
    </row>
    <row r="1040" spans="1:33" x14ac:dyDescent="0.25">
      <c r="A1040" s="5"/>
      <c r="B1040" s="115"/>
      <c r="C1040" s="116"/>
      <c r="D1040" s="117"/>
      <c r="E1040" s="118"/>
      <c r="F1040" s="118"/>
      <c r="G1040" s="119"/>
      <c r="H1040" s="120"/>
      <c r="I1040" s="120"/>
      <c r="J1040" s="121"/>
      <c r="K1040" s="5"/>
      <c r="L1040" s="133" t="str">
        <f t="shared" si="144"/>
        <v/>
      </c>
      <c r="M1040" s="5"/>
      <c r="N1040" s="23" t="str">
        <f>IF($L1040="", "", COUNTIF($L$11:$L$2510, "&gt;"&amp;$L1040)+1+COUNTIF($L$11:$L1040, $L1040)-1)</f>
        <v/>
      </c>
      <c r="O1040" s="5"/>
      <c r="R1040" s="23" t="str">
        <f t="shared" si="145"/>
        <v/>
      </c>
      <c r="T1040" s="20" t="str">
        <f t="shared" si="146"/>
        <v/>
      </c>
      <c r="X1040" s="23" t="str">
        <f t="shared" si="147"/>
        <v/>
      </c>
      <c r="Z1040" s="59" t="str">
        <f t="shared" si="148"/>
        <v/>
      </c>
      <c r="AA1040" s="60" t="str">
        <f>IF($B1040="", "", IF(COUNTIF('Intro &amp; Setup'!$AY$23:$AY$38, $B1040)&gt;0, "BH", TEXT($B1040, "ddd")))</f>
        <v/>
      </c>
      <c r="AB1040" s="61" t="str">
        <f t="shared" si="149"/>
        <v/>
      </c>
      <c r="AD1040" s="23" t="str">
        <f t="shared" si="150"/>
        <v/>
      </c>
      <c r="AE1040" s="23" t="str">
        <f t="shared" si="151"/>
        <v/>
      </c>
      <c r="AG1040" s="23" t="str">
        <f t="shared" si="152"/>
        <v/>
      </c>
    </row>
    <row r="1041" spans="1:33" x14ac:dyDescent="0.25">
      <c r="A1041" s="5"/>
      <c r="B1041" s="115"/>
      <c r="C1041" s="116"/>
      <c r="D1041" s="117"/>
      <c r="E1041" s="118"/>
      <c r="F1041" s="118"/>
      <c r="G1041" s="119"/>
      <c r="H1041" s="120"/>
      <c r="I1041" s="120"/>
      <c r="J1041" s="121"/>
      <c r="K1041" s="5"/>
      <c r="L1041" s="133" t="str">
        <f t="shared" si="144"/>
        <v/>
      </c>
      <c r="M1041" s="5"/>
      <c r="N1041" s="23" t="str">
        <f>IF($L1041="", "", COUNTIF($L$11:$L$2510, "&gt;"&amp;$L1041)+1+COUNTIF($L$11:$L1041, $L1041)-1)</f>
        <v/>
      </c>
      <c r="O1041" s="5"/>
      <c r="R1041" s="23" t="str">
        <f t="shared" si="145"/>
        <v/>
      </c>
      <c r="T1041" s="20" t="str">
        <f t="shared" si="146"/>
        <v/>
      </c>
      <c r="X1041" s="23" t="str">
        <f t="shared" si="147"/>
        <v/>
      </c>
      <c r="Z1041" s="59" t="str">
        <f t="shared" si="148"/>
        <v/>
      </c>
      <c r="AA1041" s="60" t="str">
        <f>IF($B1041="", "", IF(COUNTIF('Intro &amp; Setup'!$AY$23:$AY$38, $B1041)&gt;0, "BH", TEXT($B1041, "ddd")))</f>
        <v/>
      </c>
      <c r="AB1041" s="61" t="str">
        <f t="shared" si="149"/>
        <v/>
      </c>
      <c r="AD1041" s="23" t="str">
        <f t="shared" si="150"/>
        <v/>
      </c>
      <c r="AE1041" s="23" t="str">
        <f t="shared" si="151"/>
        <v/>
      </c>
      <c r="AG1041" s="23" t="str">
        <f t="shared" si="152"/>
        <v/>
      </c>
    </row>
    <row r="1042" spans="1:33" x14ac:dyDescent="0.25">
      <c r="A1042" s="5"/>
      <c r="B1042" s="115"/>
      <c r="C1042" s="116"/>
      <c r="D1042" s="117"/>
      <c r="E1042" s="118"/>
      <c r="F1042" s="118"/>
      <c r="G1042" s="119"/>
      <c r="H1042" s="120"/>
      <c r="I1042" s="120"/>
      <c r="J1042" s="121"/>
      <c r="K1042" s="5"/>
      <c r="L1042" s="133" t="str">
        <f t="shared" si="144"/>
        <v/>
      </c>
      <c r="M1042" s="5"/>
      <c r="N1042" s="23" t="str">
        <f>IF($L1042="", "", COUNTIF($L$11:$L$2510, "&gt;"&amp;$L1042)+1+COUNTIF($L$11:$L1042, $L1042)-1)</f>
        <v/>
      </c>
      <c r="O1042" s="5"/>
      <c r="R1042" s="23" t="str">
        <f t="shared" si="145"/>
        <v/>
      </c>
      <c r="T1042" s="20" t="str">
        <f t="shared" si="146"/>
        <v/>
      </c>
      <c r="X1042" s="23" t="str">
        <f t="shared" si="147"/>
        <v/>
      </c>
      <c r="Z1042" s="59" t="str">
        <f t="shared" si="148"/>
        <v/>
      </c>
      <c r="AA1042" s="60" t="str">
        <f>IF($B1042="", "", IF(COUNTIF('Intro &amp; Setup'!$AY$23:$AY$38, $B1042)&gt;0, "BH", TEXT($B1042, "ddd")))</f>
        <v/>
      </c>
      <c r="AB1042" s="61" t="str">
        <f t="shared" si="149"/>
        <v/>
      </c>
      <c r="AD1042" s="23" t="str">
        <f t="shared" si="150"/>
        <v/>
      </c>
      <c r="AE1042" s="23" t="str">
        <f t="shared" si="151"/>
        <v/>
      </c>
      <c r="AG1042" s="23" t="str">
        <f t="shared" si="152"/>
        <v/>
      </c>
    </row>
    <row r="1043" spans="1:33" x14ac:dyDescent="0.25">
      <c r="A1043" s="5"/>
      <c r="B1043" s="115"/>
      <c r="C1043" s="116"/>
      <c r="D1043" s="117"/>
      <c r="E1043" s="118"/>
      <c r="F1043" s="118"/>
      <c r="G1043" s="119"/>
      <c r="H1043" s="120"/>
      <c r="I1043" s="120"/>
      <c r="J1043" s="121"/>
      <c r="K1043" s="5"/>
      <c r="L1043" s="133" t="str">
        <f t="shared" si="144"/>
        <v/>
      </c>
      <c r="M1043" s="5"/>
      <c r="N1043" s="23" t="str">
        <f>IF($L1043="", "", COUNTIF($L$11:$L$2510, "&gt;"&amp;$L1043)+1+COUNTIF($L$11:$L1043, $L1043)-1)</f>
        <v/>
      </c>
      <c r="O1043" s="5"/>
      <c r="R1043" s="23" t="str">
        <f t="shared" si="145"/>
        <v/>
      </c>
      <c r="T1043" s="20" t="str">
        <f t="shared" si="146"/>
        <v/>
      </c>
      <c r="X1043" s="23" t="str">
        <f t="shared" si="147"/>
        <v/>
      </c>
      <c r="Z1043" s="59" t="str">
        <f t="shared" si="148"/>
        <v/>
      </c>
      <c r="AA1043" s="60" t="str">
        <f>IF($B1043="", "", IF(COUNTIF('Intro &amp; Setup'!$AY$23:$AY$38, $B1043)&gt;0, "BH", TEXT($B1043, "ddd")))</f>
        <v/>
      </c>
      <c r="AB1043" s="61" t="str">
        <f t="shared" si="149"/>
        <v/>
      </c>
      <c r="AD1043" s="23" t="str">
        <f t="shared" si="150"/>
        <v/>
      </c>
      <c r="AE1043" s="23" t="str">
        <f t="shared" si="151"/>
        <v/>
      </c>
      <c r="AG1043" s="23" t="str">
        <f t="shared" si="152"/>
        <v/>
      </c>
    </row>
    <row r="1044" spans="1:33" x14ac:dyDescent="0.25">
      <c r="A1044" s="5"/>
      <c r="B1044" s="115"/>
      <c r="C1044" s="116"/>
      <c r="D1044" s="117"/>
      <c r="E1044" s="118"/>
      <c r="F1044" s="118"/>
      <c r="G1044" s="119"/>
      <c r="H1044" s="120"/>
      <c r="I1044" s="120"/>
      <c r="J1044" s="121"/>
      <c r="K1044" s="5"/>
      <c r="L1044" s="133" t="str">
        <f t="shared" si="144"/>
        <v/>
      </c>
      <c r="M1044" s="5"/>
      <c r="N1044" s="23" t="str">
        <f>IF($L1044="", "", COUNTIF($L$11:$L$2510, "&gt;"&amp;$L1044)+1+COUNTIF($L$11:$L1044, $L1044)-1)</f>
        <v/>
      </c>
      <c r="O1044" s="5"/>
      <c r="R1044" s="23" t="str">
        <f t="shared" si="145"/>
        <v/>
      </c>
      <c r="T1044" s="20" t="str">
        <f t="shared" si="146"/>
        <v/>
      </c>
      <c r="X1044" s="23" t="str">
        <f t="shared" si="147"/>
        <v/>
      </c>
      <c r="Z1044" s="59" t="str">
        <f t="shared" si="148"/>
        <v/>
      </c>
      <c r="AA1044" s="60" t="str">
        <f>IF($B1044="", "", IF(COUNTIF('Intro &amp; Setup'!$AY$23:$AY$38, $B1044)&gt;0, "BH", TEXT($B1044, "ddd")))</f>
        <v/>
      </c>
      <c r="AB1044" s="61" t="str">
        <f t="shared" si="149"/>
        <v/>
      </c>
      <c r="AD1044" s="23" t="str">
        <f t="shared" si="150"/>
        <v/>
      </c>
      <c r="AE1044" s="23" t="str">
        <f t="shared" si="151"/>
        <v/>
      </c>
      <c r="AG1044" s="23" t="str">
        <f t="shared" si="152"/>
        <v/>
      </c>
    </row>
    <row r="1045" spans="1:33" x14ac:dyDescent="0.25">
      <c r="A1045" s="5"/>
      <c r="B1045" s="115"/>
      <c r="C1045" s="116"/>
      <c r="D1045" s="117"/>
      <c r="E1045" s="118"/>
      <c r="F1045" s="118"/>
      <c r="G1045" s="119"/>
      <c r="H1045" s="120"/>
      <c r="I1045" s="120"/>
      <c r="J1045" s="121"/>
      <c r="K1045" s="5"/>
      <c r="L1045" s="133" t="str">
        <f t="shared" si="144"/>
        <v/>
      </c>
      <c r="M1045" s="5"/>
      <c r="N1045" s="23" t="str">
        <f>IF($L1045="", "", COUNTIF($L$11:$L$2510, "&gt;"&amp;$L1045)+1+COUNTIF($L$11:$L1045, $L1045)-1)</f>
        <v/>
      </c>
      <c r="O1045" s="5"/>
      <c r="R1045" s="23" t="str">
        <f t="shared" si="145"/>
        <v/>
      </c>
      <c r="T1045" s="20" t="str">
        <f t="shared" si="146"/>
        <v/>
      </c>
      <c r="X1045" s="23" t="str">
        <f t="shared" si="147"/>
        <v/>
      </c>
      <c r="Z1045" s="59" t="str">
        <f t="shared" si="148"/>
        <v/>
      </c>
      <c r="AA1045" s="60" t="str">
        <f>IF($B1045="", "", IF(COUNTIF('Intro &amp; Setup'!$AY$23:$AY$38, $B1045)&gt;0, "BH", TEXT($B1045, "ddd")))</f>
        <v/>
      </c>
      <c r="AB1045" s="61" t="str">
        <f t="shared" si="149"/>
        <v/>
      </c>
      <c r="AD1045" s="23" t="str">
        <f t="shared" si="150"/>
        <v/>
      </c>
      <c r="AE1045" s="23" t="str">
        <f t="shared" si="151"/>
        <v/>
      </c>
      <c r="AG1045" s="23" t="str">
        <f t="shared" si="152"/>
        <v/>
      </c>
    </row>
    <row r="1046" spans="1:33" x14ac:dyDescent="0.25">
      <c r="A1046" s="5"/>
      <c r="B1046" s="115"/>
      <c r="C1046" s="116"/>
      <c r="D1046" s="117"/>
      <c r="E1046" s="118"/>
      <c r="F1046" s="118"/>
      <c r="G1046" s="119"/>
      <c r="H1046" s="120"/>
      <c r="I1046" s="120"/>
      <c r="J1046" s="121"/>
      <c r="K1046" s="5"/>
      <c r="L1046" s="133" t="str">
        <f t="shared" si="144"/>
        <v/>
      </c>
      <c r="M1046" s="5"/>
      <c r="N1046" s="23" t="str">
        <f>IF($L1046="", "", COUNTIF($L$11:$L$2510, "&gt;"&amp;$L1046)+1+COUNTIF($L$11:$L1046, $L1046)-1)</f>
        <v/>
      </c>
      <c r="O1046" s="5"/>
      <c r="R1046" s="23" t="str">
        <f t="shared" si="145"/>
        <v/>
      </c>
      <c r="T1046" s="20" t="str">
        <f t="shared" si="146"/>
        <v/>
      </c>
      <c r="X1046" s="23" t="str">
        <f t="shared" si="147"/>
        <v/>
      </c>
      <c r="Z1046" s="59" t="str">
        <f t="shared" si="148"/>
        <v/>
      </c>
      <c r="AA1046" s="60" t="str">
        <f>IF($B1046="", "", IF(COUNTIF('Intro &amp; Setup'!$AY$23:$AY$38, $B1046)&gt;0, "BH", TEXT($B1046, "ddd")))</f>
        <v/>
      </c>
      <c r="AB1046" s="61" t="str">
        <f t="shared" si="149"/>
        <v/>
      </c>
      <c r="AD1046" s="23" t="str">
        <f t="shared" si="150"/>
        <v/>
      </c>
      <c r="AE1046" s="23" t="str">
        <f t="shared" si="151"/>
        <v/>
      </c>
      <c r="AG1046" s="23" t="str">
        <f t="shared" si="152"/>
        <v/>
      </c>
    </row>
    <row r="1047" spans="1:33" x14ac:dyDescent="0.25">
      <c r="A1047" s="5"/>
      <c r="B1047" s="115"/>
      <c r="C1047" s="116"/>
      <c r="D1047" s="117"/>
      <c r="E1047" s="118"/>
      <c r="F1047" s="118"/>
      <c r="G1047" s="119"/>
      <c r="H1047" s="120"/>
      <c r="I1047" s="120"/>
      <c r="J1047" s="121"/>
      <c r="K1047" s="5"/>
      <c r="L1047" s="133" t="str">
        <f t="shared" si="144"/>
        <v/>
      </c>
      <c r="M1047" s="5"/>
      <c r="N1047" s="23" t="str">
        <f>IF($L1047="", "", COUNTIF($L$11:$L$2510, "&gt;"&amp;$L1047)+1+COUNTIF($L$11:$L1047, $L1047)-1)</f>
        <v/>
      </c>
      <c r="O1047" s="5"/>
      <c r="R1047" s="23" t="str">
        <f t="shared" si="145"/>
        <v/>
      </c>
      <c r="T1047" s="20" t="str">
        <f t="shared" si="146"/>
        <v/>
      </c>
      <c r="X1047" s="23" t="str">
        <f t="shared" si="147"/>
        <v/>
      </c>
      <c r="Z1047" s="59" t="str">
        <f t="shared" si="148"/>
        <v/>
      </c>
      <c r="AA1047" s="60" t="str">
        <f>IF($B1047="", "", IF(COUNTIF('Intro &amp; Setup'!$AY$23:$AY$38, $B1047)&gt;0, "BH", TEXT($B1047, "ddd")))</f>
        <v/>
      </c>
      <c r="AB1047" s="61" t="str">
        <f t="shared" si="149"/>
        <v/>
      </c>
      <c r="AD1047" s="23" t="str">
        <f t="shared" si="150"/>
        <v/>
      </c>
      <c r="AE1047" s="23" t="str">
        <f t="shared" si="151"/>
        <v/>
      </c>
      <c r="AG1047" s="23" t="str">
        <f t="shared" si="152"/>
        <v/>
      </c>
    </row>
    <row r="1048" spans="1:33" x14ac:dyDescent="0.25">
      <c r="A1048" s="5"/>
      <c r="B1048" s="115"/>
      <c r="C1048" s="116"/>
      <c r="D1048" s="117"/>
      <c r="E1048" s="118"/>
      <c r="F1048" s="118"/>
      <c r="G1048" s="119"/>
      <c r="H1048" s="120"/>
      <c r="I1048" s="120"/>
      <c r="J1048" s="121"/>
      <c r="K1048" s="5"/>
      <c r="L1048" s="133" t="str">
        <f t="shared" si="144"/>
        <v/>
      </c>
      <c r="M1048" s="5"/>
      <c r="N1048" s="23" t="str">
        <f>IF($L1048="", "", COUNTIF($L$11:$L$2510, "&gt;"&amp;$L1048)+1+COUNTIF($L$11:$L1048, $L1048)-1)</f>
        <v/>
      </c>
      <c r="O1048" s="5"/>
      <c r="R1048" s="23" t="str">
        <f t="shared" si="145"/>
        <v/>
      </c>
      <c r="T1048" s="20" t="str">
        <f t="shared" si="146"/>
        <v/>
      </c>
      <c r="X1048" s="23" t="str">
        <f t="shared" si="147"/>
        <v/>
      </c>
      <c r="Z1048" s="59" t="str">
        <f t="shared" si="148"/>
        <v/>
      </c>
      <c r="AA1048" s="60" t="str">
        <f>IF($B1048="", "", IF(COUNTIF('Intro &amp; Setup'!$AY$23:$AY$38, $B1048)&gt;0, "BH", TEXT($B1048, "ddd")))</f>
        <v/>
      </c>
      <c r="AB1048" s="61" t="str">
        <f t="shared" si="149"/>
        <v/>
      </c>
      <c r="AD1048" s="23" t="str">
        <f t="shared" si="150"/>
        <v/>
      </c>
      <c r="AE1048" s="23" t="str">
        <f t="shared" si="151"/>
        <v/>
      </c>
      <c r="AG1048" s="23" t="str">
        <f t="shared" si="152"/>
        <v/>
      </c>
    </row>
    <row r="1049" spans="1:33" x14ac:dyDescent="0.25">
      <c r="A1049" s="5"/>
      <c r="B1049" s="115"/>
      <c r="C1049" s="116"/>
      <c r="D1049" s="117"/>
      <c r="E1049" s="118"/>
      <c r="F1049" s="118"/>
      <c r="G1049" s="119"/>
      <c r="H1049" s="120"/>
      <c r="I1049" s="120"/>
      <c r="J1049" s="121"/>
      <c r="K1049" s="5"/>
      <c r="L1049" s="133" t="str">
        <f t="shared" si="144"/>
        <v/>
      </c>
      <c r="M1049" s="5"/>
      <c r="N1049" s="23" t="str">
        <f>IF($L1049="", "", COUNTIF($L$11:$L$2510, "&gt;"&amp;$L1049)+1+COUNTIF($L$11:$L1049, $L1049)-1)</f>
        <v/>
      </c>
      <c r="O1049" s="5"/>
      <c r="R1049" s="23" t="str">
        <f t="shared" si="145"/>
        <v/>
      </c>
      <c r="T1049" s="20" t="str">
        <f t="shared" si="146"/>
        <v/>
      </c>
      <c r="X1049" s="23" t="str">
        <f t="shared" si="147"/>
        <v/>
      </c>
      <c r="Z1049" s="59" t="str">
        <f t="shared" si="148"/>
        <v/>
      </c>
      <c r="AA1049" s="60" t="str">
        <f>IF($B1049="", "", IF(COUNTIF('Intro &amp; Setup'!$AY$23:$AY$38, $B1049)&gt;0, "BH", TEXT($B1049, "ddd")))</f>
        <v/>
      </c>
      <c r="AB1049" s="61" t="str">
        <f t="shared" si="149"/>
        <v/>
      </c>
      <c r="AD1049" s="23" t="str">
        <f t="shared" si="150"/>
        <v/>
      </c>
      <c r="AE1049" s="23" t="str">
        <f t="shared" si="151"/>
        <v/>
      </c>
      <c r="AG1049" s="23" t="str">
        <f t="shared" si="152"/>
        <v/>
      </c>
    </row>
    <row r="1050" spans="1:33" x14ac:dyDescent="0.25">
      <c r="A1050" s="5"/>
      <c r="B1050" s="115"/>
      <c r="C1050" s="116"/>
      <c r="D1050" s="117"/>
      <c r="E1050" s="118"/>
      <c r="F1050" s="118"/>
      <c r="G1050" s="119"/>
      <c r="H1050" s="120"/>
      <c r="I1050" s="120"/>
      <c r="J1050" s="121"/>
      <c r="K1050" s="5"/>
      <c r="L1050" s="133" t="str">
        <f t="shared" si="144"/>
        <v/>
      </c>
      <c r="M1050" s="5"/>
      <c r="N1050" s="23" t="str">
        <f>IF($L1050="", "", COUNTIF($L$11:$L$2510, "&gt;"&amp;$L1050)+1+COUNTIF($L$11:$L1050, $L1050)-1)</f>
        <v/>
      </c>
      <c r="O1050" s="5"/>
      <c r="R1050" s="23" t="str">
        <f t="shared" si="145"/>
        <v/>
      </c>
      <c r="T1050" s="20" t="str">
        <f t="shared" si="146"/>
        <v/>
      </c>
      <c r="X1050" s="23" t="str">
        <f t="shared" si="147"/>
        <v/>
      </c>
      <c r="Z1050" s="59" t="str">
        <f t="shared" si="148"/>
        <v/>
      </c>
      <c r="AA1050" s="60" t="str">
        <f>IF($B1050="", "", IF(COUNTIF('Intro &amp; Setup'!$AY$23:$AY$38, $B1050)&gt;0, "BH", TEXT($B1050, "ddd")))</f>
        <v/>
      </c>
      <c r="AB1050" s="61" t="str">
        <f t="shared" si="149"/>
        <v/>
      </c>
      <c r="AD1050" s="23" t="str">
        <f t="shared" si="150"/>
        <v/>
      </c>
      <c r="AE1050" s="23" t="str">
        <f t="shared" si="151"/>
        <v/>
      </c>
      <c r="AG1050" s="23" t="str">
        <f t="shared" si="152"/>
        <v/>
      </c>
    </row>
    <row r="1051" spans="1:33" x14ac:dyDescent="0.25">
      <c r="A1051" s="5"/>
      <c r="B1051" s="115"/>
      <c r="C1051" s="116"/>
      <c r="D1051" s="117"/>
      <c r="E1051" s="118"/>
      <c r="F1051" s="118"/>
      <c r="G1051" s="119"/>
      <c r="H1051" s="120"/>
      <c r="I1051" s="120"/>
      <c r="J1051" s="121"/>
      <c r="K1051" s="5"/>
      <c r="L1051" s="133" t="str">
        <f t="shared" si="144"/>
        <v/>
      </c>
      <c r="M1051" s="5"/>
      <c r="N1051" s="23" t="str">
        <f>IF($L1051="", "", COUNTIF($L$11:$L$2510, "&gt;"&amp;$L1051)+1+COUNTIF($L$11:$L1051, $L1051)-1)</f>
        <v/>
      </c>
      <c r="O1051" s="5"/>
      <c r="R1051" s="23" t="str">
        <f t="shared" si="145"/>
        <v/>
      </c>
      <c r="T1051" s="20" t="str">
        <f t="shared" si="146"/>
        <v/>
      </c>
      <c r="X1051" s="23" t="str">
        <f t="shared" si="147"/>
        <v/>
      </c>
      <c r="Z1051" s="59" t="str">
        <f t="shared" si="148"/>
        <v/>
      </c>
      <c r="AA1051" s="60" t="str">
        <f>IF($B1051="", "", IF(COUNTIF('Intro &amp; Setup'!$AY$23:$AY$38, $B1051)&gt;0, "BH", TEXT($B1051, "ddd")))</f>
        <v/>
      </c>
      <c r="AB1051" s="61" t="str">
        <f t="shared" si="149"/>
        <v/>
      </c>
      <c r="AD1051" s="23" t="str">
        <f t="shared" si="150"/>
        <v/>
      </c>
      <c r="AE1051" s="23" t="str">
        <f t="shared" si="151"/>
        <v/>
      </c>
      <c r="AG1051" s="23" t="str">
        <f t="shared" si="152"/>
        <v/>
      </c>
    </row>
    <row r="1052" spans="1:33" x14ac:dyDescent="0.25">
      <c r="A1052" s="5"/>
      <c r="B1052" s="115"/>
      <c r="C1052" s="116"/>
      <c r="D1052" s="117"/>
      <c r="E1052" s="118"/>
      <c r="F1052" s="118"/>
      <c r="G1052" s="119"/>
      <c r="H1052" s="120"/>
      <c r="I1052" s="120"/>
      <c r="J1052" s="121"/>
      <c r="K1052" s="5"/>
      <c r="L1052" s="133" t="str">
        <f t="shared" si="144"/>
        <v/>
      </c>
      <c r="M1052" s="5"/>
      <c r="N1052" s="23" t="str">
        <f>IF($L1052="", "", COUNTIF($L$11:$L$2510, "&gt;"&amp;$L1052)+1+COUNTIF($L$11:$L1052, $L1052)-1)</f>
        <v/>
      </c>
      <c r="O1052" s="5"/>
      <c r="R1052" s="23" t="str">
        <f t="shared" si="145"/>
        <v/>
      </c>
      <c r="T1052" s="20" t="str">
        <f t="shared" si="146"/>
        <v/>
      </c>
      <c r="X1052" s="23" t="str">
        <f t="shared" si="147"/>
        <v/>
      </c>
      <c r="Z1052" s="59" t="str">
        <f t="shared" si="148"/>
        <v/>
      </c>
      <c r="AA1052" s="60" t="str">
        <f>IF($B1052="", "", IF(COUNTIF('Intro &amp; Setup'!$AY$23:$AY$38, $B1052)&gt;0, "BH", TEXT($B1052, "ddd")))</f>
        <v/>
      </c>
      <c r="AB1052" s="61" t="str">
        <f t="shared" si="149"/>
        <v/>
      </c>
      <c r="AD1052" s="23" t="str">
        <f t="shared" si="150"/>
        <v/>
      </c>
      <c r="AE1052" s="23" t="str">
        <f t="shared" si="151"/>
        <v/>
      </c>
      <c r="AG1052" s="23" t="str">
        <f t="shared" si="152"/>
        <v/>
      </c>
    </row>
    <row r="1053" spans="1:33" x14ac:dyDescent="0.25">
      <c r="A1053" s="5"/>
      <c r="B1053" s="115"/>
      <c r="C1053" s="116"/>
      <c r="D1053" s="117"/>
      <c r="E1053" s="118"/>
      <c r="F1053" s="118"/>
      <c r="G1053" s="119"/>
      <c r="H1053" s="120"/>
      <c r="I1053" s="120"/>
      <c r="J1053" s="121"/>
      <c r="K1053" s="5"/>
      <c r="L1053" s="133" t="str">
        <f t="shared" si="144"/>
        <v/>
      </c>
      <c r="M1053" s="5"/>
      <c r="N1053" s="23" t="str">
        <f>IF($L1053="", "", COUNTIF($L$11:$L$2510, "&gt;"&amp;$L1053)+1+COUNTIF($L$11:$L1053, $L1053)-1)</f>
        <v/>
      </c>
      <c r="O1053" s="5"/>
      <c r="R1053" s="23" t="str">
        <f t="shared" si="145"/>
        <v/>
      </c>
      <c r="T1053" s="20" t="str">
        <f t="shared" si="146"/>
        <v/>
      </c>
      <c r="X1053" s="23" t="str">
        <f t="shared" si="147"/>
        <v/>
      </c>
      <c r="Z1053" s="59" t="str">
        <f t="shared" si="148"/>
        <v/>
      </c>
      <c r="AA1053" s="60" t="str">
        <f>IF($B1053="", "", IF(COUNTIF('Intro &amp; Setup'!$AY$23:$AY$38, $B1053)&gt;0, "BH", TEXT($B1053, "ddd")))</f>
        <v/>
      </c>
      <c r="AB1053" s="61" t="str">
        <f t="shared" si="149"/>
        <v/>
      </c>
      <c r="AD1053" s="23" t="str">
        <f t="shared" si="150"/>
        <v/>
      </c>
      <c r="AE1053" s="23" t="str">
        <f t="shared" si="151"/>
        <v/>
      </c>
      <c r="AG1053" s="23" t="str">
        <f t="shared" si="152"/>
        <v/>
      </c>
    </row>
    <row r="1054" spans="1:33" x14ac:dyDescent="0.25">
      <c r="A1054" s="5"/>
      <c r="B1054" s="115"/>
      <c r="C1054" s="116"/>
      <c r="D1054" s="117"/>
      <c r="E1054" s="118"/>
      <c r="F1054" s="118"/>
      <c r="G1054" s="119"/>
      <c r="H1054" s="120"/>
      <c r="I1054" s="120"/>
      <c r="J1054" s="121"/>
      <c r="K1054" s="5"/>
      <c r="L1054" s="133" t="str">
        <f t="shared" si="144"/>
        <v/>
      </c>
      <c r="M1054" s="5"/>
      <c r="N1054" s="23" t="str">
        <f>IF($L1054="", "", COUNTIF($L$11:$L$2510, "&gt;"&amp;$L1054)+1+COUNTIF($L$11:$L1054, $L1054)-1)</f>
        <v/>
      </c>
      <c r="O1054" s="5"/>
      <c r="R1054" s="23" t="str">
        <f t="shared" si="145"/>
        <v/>
      </c>
      <c r="T1054" s="20" t="str">
        <f t="shared" si="146"/>
        <v/>
      </c>
      <c r="X1054" s="23" t="str">
        <f t="shared" si="147"/>
        <v/>
      </c>
      <c r="Z1054" s="59" t="str">
        <f t="shared" si="148"/>
        <v/>
      </c>
      <c r="AA1054" s="60" t="str">
        <f>IF($B1054="", "", IF(COUNTIF('Intro &amp; Setup'!$AY$23:$AY$38, $B1054)&gt;0, "BH", TEXT($B1054, "ddd")))</f>
        <v/>
      </c>
      <c r="AB1054" s="61" t="str">
        <f t="shared" si="149"/>
        <v/>
      </c>
      <c r="AD1054" s="23" t="str">
        <f t="shared" si="150"/>
        <v/>
      </c>
      <c r="AE1054" s="23" t="str">
        <f t="shared" si="151"/>
        <v/>
      </c>
      <c r="AG1054" s="23" t="str">
        <f t="shared" si="152"/>
        <v/>
      </c>
    </row>
    <row r="1055" spans="1:33" x14ac:dyDescent="0.25">
      <c r="A1055" s="5"/>
      <c r="B1055" s="115"/>
      <c r="C1055" s="116"/>
      <c r="D1055" s="117"/>
      <c r="E1055" s="118"/>
      <c r="F1055" s="118"/>
      <c r="G1055" s="119"/>
      <c r="H1055" s="120"/>
      <c r="I1055" s="120"/>
      <c r="J1055" s="121"/>
      <c r="K1055" s="5"/>
      <c r="L1055" s="133" t="str">
        <f t="shared" si="144"/>
        <v/>
      </c>
      <c r="M1055" s="5"/>
      <c r="N1055" s="23" t="str">
        <f>IF($L1055="", "", COUNTIF($L$11:$L$2510, "&gt;"&amp;$L1055)+1+COUNTIF($L$11:$L1055, $L1055)-1)</f>
        <v/>
      </c>
      <c r="O1055" s="5"/>
      <c r="R1055" s="23" t="str">
        <f t="shared" si="145"/>
        <v/>
      </c>
      <c r="T1055" s="20" t="str">
        <f t="shared" si="146"/>
        <v/>
      </c>
      <c r="X1055" s="23" t="str">
        <f t="shared" si="147"/>
        <v/>
      </c>
      <c r="Z1055" s="59" t="str">
        <f t="shared" si="148"/>
        <v/>
      </c>
      <c r="AA1055" s="60" t="str">
        <f>IF($B1055="", "", IF(COUNTIF('Intro &amp; Setup'!$AY$23:$AY$38, $B1055)&gt;0, "BH", TEXT($B1055, "ddd")))</f>
        <v/>
      </c>
      <c r="AB1055" s="61" t="str">
        <f t="shared" si="149"/>
        <v/>
      </c>
      <c r="AD1055" s="23" t="str">
        <f t="shared" si="150"/>
        <v/>
      </c>
      <c r="AE1055" s="23" t="str">
        <f t="shared" si="151"/>
        <v/>
      </c>
      <c r="AG1055" s="23" t="str">
        <f t="shared" si="152"/>
        <v/>
      </c>
    </row>
    <row r="1056" spans="1:33" x14ac:dyDescent="0.25">
      <c r="A1056" s="5"/>
      <c r="B1056" s="115"/>
      <c r="C1056" s="116"/>
      <c r="D1056" s="117"/>
      <c r="E1056" s="118"/>
      <c r="F1056" s="118"/>
      <c r="G1056" s="119"/>
      <c r="H1056" s="120"/>
      <c r="I1056" s="120"/>
      <c r="J1056" s="121"/>
      <c r="K1056" s="5"/>
      <c r="L1056" s="133" t="str">
        <f t="shared" si="144"/>
        <v/>
      </c>
      <c r="M1056" s="5"/>
      <c r="N1056" s="23" t="str">
        <f>IF($L1056="", "", COUNTIF($L$11:$L$2510, "&gt;"&amp;$L1056)+1+COUNTIF($L$11:$L1056, $L1056)-1)</f>
        <v/>
      </c>
      <c r="O1056" s="5"/>
      <c r="R1056" s="23" t="str">
        <f t="shared" si="145"/>
        <v/>
      </c>
      <c r="T1056" s="20" t="str">
        <f t="shared" si="146"/>
        <v/>
      </c>
      <c r="X1056" s="23" t="str">
        <f t="shared" si="147"/>
        <v/>
      </c>
      <c r="Z1056" s="59" t="str">
        <f t="shared" si="148"/>
        <v/>
      </c>
      <c r="AA1056" s="60" t="str">
        <f>IF($B1056="", "", IF(COUNTIF('Intro &amp; Setup'!$AY$23:$AY$38, $B1056)&gt;0, "BH", TEXT($B1056, "ddd")))</f>
        <v/>
      </c>
      <c r="AB1056" s="61" t="str">
        <f t="shared" si="149"/>
        <v/>
      </c>
      <c r="AD1056" s="23" t="str">
        <f t="shared" si="150"/>
        <v/>
      </c>
      <c r="AE1056" s="23" t="str">
        <f t="shared" si="151"/>
        <v/>
      </c>
      <c r="AG1056" s="23" t="str">
        <f t="shared" si="152"/>
        <v/>
      </c>
    </row>
    <row r="1057" spans="1:33" x14ac:dyDescent="0.25">
      <c r="A1057" s="5"/>
      <c r="B1057" s="115"/>
      <c r="C1057" s="116"/>
      <c r="D1057" s="117"/>
      <c r="E1057" s="118"/>
      <c r="F1057" s="118"/>
      <c r="G1057" s="119"/>
      <c r="H1057" s="120"/>
      <c r="I1057" s="120"/>
      <c r="J1057" s="121"/>
      <c r="K1057" s="5"/>
      <c r="L1057" s="133" t="str">
        <f t="shared" si="144"/>
        <v/>
      </c>
      <c r="M1057" s="5"/>
      <c r="N1057" s="23" t="str">
        <f>IF($L1057="", "", COUNTIF($L$11:$L$2510, "&gt;"&amp;$L1057)+1+COUNTIF($L$11:$L1057, $L1057)-1)</f>
        <v/>
      </c>
      <c r="O1057" s="5"/>
      <c r="R1057" s="23" t="str">
        <f t="shared" si="145"/>
        <v/>
      </c>
      <c r="T1057" s="20" t="str">
        <f t="shared" si="146"/>
        <v/>
      </c>
      <c r="X1057" s="23" t="str">
        <f t="shared" si="147"/>
        <v/>
      </c>
      <c r="Z1057" s="59" t="str">
        <f t="shared" si="148"/>
        <v/>
      </c>
      <c r="AA1057" s="60" t="str">
        <f>IF($B1057="", "", IF(COUNTIF('Intro &amp; Setup'!$AY$23:$AY$38, $B1057)&gt;0, "BH", TEXT($B1057, "ddd")))</f>
        <v/>
      </c>
      <c r="AB1057" s="61" t="str">
        <f t="shared" si="149"/>
        <v/>
      </c>
      <c r="AD1057" s="23" t="str">
        <f t="shared" si="150"/>
        <v/>
      </c>
      <c r="AE1057" s="23" t="str">
        <f t="shared" si="151"/>
        <v/>
      </c>
      <c r="AG1057" s="23" t="str">
        <f t="shared" si="152"/>
        <v/>
      </c>
    </row>
    <row r="1058" spans="1:33" x14ac:dyDescent="0.25">
      <c r="A1058" s="5"/>
      <c r="B1058" s="115"/>
      <c r="C1058" s="116"/>
      <c r="D1058" s="117"/>
      <c r="E1058" s="118"/>
      <c r="F1058" s="118"/>
      <c r="G1058" s="119"/>
      <c r="H1058" s="120"/>
      <c r="I1058" s="120"/>
      <c r="J1058" s="121"/>
      <c r="K1058" s="5"/>
      <c r="L1058" s="133" t="str">
        <f t="shared" si="144"/>
        <v/>
      </c>
      <c r="M1058" s="5"/>
      <c r="N1058" s="23" t="str">
        <f>IF($L1058="", "", COUNTIF($L$11:$L$2510, "&gt;"&amp;$L1058)+1+COUNTIF($L$11:$L1058, $L1058)-1)</f>
        <v/>
      </c>
      <c r="O1058" s="5"/>
      <c r="R1058" s="23" t="str">
        <f t="shared" si="145"/>
        <v/>
      </c>
      <c r="T1058" s="20" t="str">
        <f t="shared" si="146"/>
        <v/>
      </c>
      <c r="X1058" s="23" t="str">
        <f t="shared" si="147"/>
        <v/>
      </c>
      <c r="Z1058" s="59" t="str">
        <f t="shared" si="148"/>
        <v/>
      </c>
      <c r="AA1058" s="60" t="str">
        <f>IF($B1058="", "", IF(COUNTIF('Intro &amp; Setup'!$AY$23:$AY$38, $B1058)&gt;0, "BH", TEXT($B1058, "ddd")))</f>
        <v/>
      </c>
      <c r="AB1058" s="61" t="str">
        <f t="shared" si="149"/>
        <v/>
      </c>
      <c r="AD1058" s="23" t="str">
        <f t="shared" si="150"/>
        <v/>
      </c>
      <c r="AE1058" s="23" t="str">
        <f t="shared" si="151"/>
        <v/>
      </c>
      <c r="AG1058" s="23" t="str">
        <f t="shared" si="152"/>
        <v/>
      </c>
    </row>
    <row r="1059" spans="1:33" x14ac:dyDescent="0.25">
      <c r="A1059" s="5"/>
      <c r="B1059" s="115"/>
      <c r="C1059" s="116"/>
      <c r="D1059" s="117"/>
      <c r="E1059" s="118"/>
      <c r="F1059" s="118"/>
      <c r="G1059" s="119"/>
      <c r="H1059" s="120"/>
      <c r="I1059" s="120"/>
      <c r="J1059" s="121"/>
      <c r="K1059" s="5"/>
      <c r="L1059" s="133" t="str">
        <f t="shared" si="144"/>
        <v/>
      </c>
      <c r="M1059" s="5"/>
      <c r="N1059" s="23" t="str">
        <f>IF($L1059="", "", COUNTIF($L$11:$L$2510, "&gt;"&amp;$L1059)+1+COUNTIF($L$11:$L1059, $L1059)-1)</f>
        <v/>
      </c>
      <c r="O1059" s="5"/>
      <c r="R1059" s="23" t="str">
        <f t="shared" si="145"/>
        <v/>
      </c>
      <c r="T1059" s="20" t="str">
        <f t="shared" si="146"/>
        <v/>
      </c>
      <c r="X1059" s="23" t="str">
        <f t="shared" si="147"/>
        <v/>
      </c>
      <c r="Z1059" s="59" t="str">
        <f t="shared" si="148"/>
        <v/>
      </c>
      <c r="AA1059" s="60" t="str">
        <f>IF($B1059="", "", IF(COUNTIF('Intro &amp; Setup'!$AY$23:$AY$38, $B1059)&gt;0, "BH", TEXT($B1059, "ddd")))</f>
        <v/>
      </c>
      <c r="AB1059" s="61" t="str">
        <f t="shared" si="149"/>
        <v/>
      </c>
      <c r="AD1059" s="23" t="str">
        <f t="shared" si="150"/>
        <v/>
      </c>
      <c r="AE1059" s="23" t="str">
        <f t="shared" si="151"/>
        <v/>
      </c>
      <c r="AG1059" s="23" t="str">
        <f t="shared" si="152"/>
        <v/>
      </c>
    </row>
    <row r="1060" spans="1:33" x14ac:dyDescent="0.25">
      <c r="A1060" s="5"/>
      <c r="B1060" s="115"/>
      <c r="C1060" s="116"/>
      <c r="D1060" s="117"/>
      <c r="E1060" s="118"/>
      <c r="F1060" s="118"/>
      <c r="G1060" s="119"/>
      <c r="H1060" s="120"/>
      <c r="I1060" s="120"/>
      <c r="J1060" s="121"/>
      <c r="K1060" s="5"/>
      <c r="L1060" s="133" t="str">
        <f t="shared" si="144"/>
        <v/>
      </c>
      <c r="M1060" s="5"/>
      <c r="N1060" s="23" t="str">
        <f>IF($L1060="", "", COUNTIF($L$11:$L$2510, "&gt;"&amp;$L1060)+1+COUNTIF($L$11:$L1060, $L1060)-1)</f>
        <v/>
      </c>
      <c r="O1060" s="5"/>
      <c r="R1060" s="23" t="str">
        <f t="shared" si="145"/>
        <v/>
      </c>
      <c r="T1060" s="20" t="str">
        <f t="shared" si="146"/>
        <v/>
      </c>
      <c r="X1060" s="23" t="str">
        <f t="shared" si="147"/>
        <v/>
      </c>
      <c r="Z1060" s="59" t="str">
        <f t="shared" si="148"/>
        <v/>
      </c>
      <c r="AA1060" s="60" t="str">
        <f>IF($B1060="", "", IF(COUNTIF('Intro &amp; Setup'!$AY$23:$AY$38, $B1060)&gt;0, "BH", TEXT($B1060, "ddd")))</f>
        <v/>
      </c>
      <c r="AB1060" s="61" t="str">
        <f t="shared" si="149"/>
        <v/>
      </c>
      <c r="AD1060" s="23" t="str">
        <f t="shared" si="150"/>
        <v/>
      </c>
      <c r="AE1060" s="23" t="str">
        <f t="shared" si="151"/>
        <v/>
      </c>
      <c r="AG1060" s="23" t="str">
        <f t="shared" si="152"/>
        <v/>
      </c>
    </row>
    <row r="1061" spans="1:33" x14ac:dyDescent="0.25">
      <c r="A1061" s="5"/>
      <c r="B1061" s="115"/>
      <c r="C1061" s="116"/>
      <c r="D1061" s="117"/>
      <c r="E1061" s="118"/>
      <c r="F1061" s="118"/>
      <c r="G1061" s="119"/>
      <c r="H1061" s="120"/>
      <c r="I1061" s="120"/>
      <c r="J1061" s="121"/>
      <c r="K1061" s="5"/>
      <c r="L1061" s="133" t="str">
        <f t="shared" si="144"/>
        <v/>
      </c>
      <c r="M1061" s="5"/>
      <c r="N1061" s="23" t="str">
        <f>IF($L1061="", "", COUNTIF($L$11:$L$2510, "&gt;"&amp;$L1061)+1+COUNTIF($L$11:$L1061, $L1061)-1)</f>
        <v/>
      </c>
      <c r="O1061" s="5"/>
      <c r="R1061" s="23" t="str">
        <f t="shared" si="145"/>
        <v/>
      </c>
      <c r="T1061" s="20" t="str">
        <f t="shared" si="146"/>
        <v/>
      </c>
      <c r="X1061" s="23" t="str">
        <f t="shared" si="147"/>
        <v/>
      </c>
      <c r="Z1061" s="59" t="str">
        <f t="shared" si="148"/>
        <v/>
      </c>
      <c r="AA1061" s="60" t="str">
        <f>IF($B1061="", "", IF(COUNTIF('Intro &amp; Setup'!$AY$23:$AY$38, $B1061)&gt;0, "BH", TEXT($B1061, "ddd")))</f>
        <v/>
      </c>
      <c r="AB1061" s="61" t="str">
        <f t="shared" si="149"/>
        <v/>
      </c>
      <c r="AD1061" s="23" t="str">
        <f t="shared" si="150"/>
        <v/>
      </c>
      <c r="AE1061" s="23" t="str">
        <f t="shared" si="151"/>
        <v/>
      </c>
      <c r="AG1061" s="23" t="str">
        <f t="shared" si="152"/>
        <v/>
      </c>
    </row>
    <row r="1062" spans="1:33" x14ac:dyDescent="0.25">
      <c r="A1062" s="5"/>
      <c r="B1062" s="115"/>
      <c r="C1062" s="116"/>
      <c r="D1062" s="117"/>
      <c r="E1062" s="118"/>
      <c r="F1062" s="118"/>
      <c r="G1062" s="119"/>
      <c r="H1062" s="120"/>
      <c r="I1062" s="120"/>
      <c r="J1062" s="121"/>
      <c r="K1062" s="5"/>
      <c r="L1062" s="133" t="str">
        <f t="shared" si="144"/>
        <v/>
      </c>
      <c r="M1062" s="5"/>
      <c r="N1062" s="23" t="str">
        <f>IF($L1062="", "", COUNTIF($L$11:$L$2510, "&gt;"&amp;$L1062)+1+COUNTIF($L$11:$L1062, $L1062)-1)</f>
        <v/>
      </c>
      <c r="O1062" s="5"/>
      <c r="R1062" s="23" t="str">
        <f t="shared" si="145"/>
        <v/>
      </c>
      <c r="T1062" s="20" t="str">
        <f t="shared" si="146"/>
        <v/>
      </c>
      <c r="X1062" s="23" t="str">
        <f t="shared" si="147"/>
        <v/>
      </c>
      <c r="Z1062" s="59" t="str">
        <f t="shared" si="148"/>
        <v/>
      </c>
      <c r="AA1062" s="60" t="str">
        <f>IF($B1062="", "", IF(COUNTIF('Intro &amp; Setup'!$AY$23:$AY$38, $B1062)&gt;0, "BH", TEXT($B1062, "ddd")))</f>
        <v/>
      </c>
      <c r="AB1062" s="61" t="str">
        <f t="shared" si="149"/>
        <v/>
      </c>
      <c r="AD1062" s="23" t="str">
        <f t="shared" si="150"/>
        <v/>
      </c>
      <c r="AE1062" s="23" t="str">
        <f t="shared" si="151"/>
        <v/>
      </c>
      <c r="AG1062" s="23" t="str">
        <f t="shared" si="152"/>
        <v/>
      </c>
    </row>
    <row r="1063" spans="1:33" x14ac:dyDescent="0.25">
      <c r="A1063" s="5"/>
      <c r="B1063" s="115"/>
      <c r="C1063" s="116"/>
      <c r="D1063" s="117"/>
      <c r="E1063" s="118"/>
      <c r="F1063" s="118"/>
      <c r="G1063" s="119"/>
      <c r="H1063" s="120"/>
      <c r="I1063" s="120"/>
      <c r="J1063" s="121"/>
      <c r="K1063" s="5"/>
      <c r="L1063" s="133" t="str">
        <f t="shared" si="144"/>
        <v/>
      </c>
      <c r="M1063" s="5"/>
      <c r="N1063" s="23" t="str">
        <f>IF($L1063="", "", COUNTIF($L$11:$L$2510, "&gt;"&amp;$L1063)+1+COUNTIF($L$11:$L1063, $L1063)-1)</f>
        <v/>
      </c>
      <c r="O1063" s="5"/>
      <c r="R1063" s="23" t="str">
        <f t="shared" si="145"/>
        <v/>
      </c>
      <c r="T1063" s="20" t="str">
        <f t="shared" si="146"/>
        <v/>
      </c>
      <c r="X1063" s="23" t="str">
        <f t="shared" si="147"/>
        <v/>
      </c>
      <c r="Z1063" s="59" t="str">
        <f t="shared" si="148"/>
        <v/>
      </c>
      <c r="AA1063" s="60" t="str">
        <f>IF($B1063="", "", IF(COUNTIF('Intro &amp; Setup'!$AY$23:$AY$38, $B1063)&gt;0, "BH", TEXT($B1063, "ddd")))</f>
        <v/>
      </c>
      <c r="AB1063" s="61" t="str">
        <f t="shared" si="149"/>
        <v/>
      </c>
      <c r="AD1063" s="23" t="str">
        <f t="shared" si="150"/>
        <v/>
      </c>
      <c r="AE1063" s="23" t="str">
        <f t="shared" si="151"/>
        <v/>
      </c>
      <c r="AG1063" s="23" t="str">
        <f t="shared" si="152"/>
        <v/>
      </c>
    </row>
    <row r="1064" spans="1:33" x14ac:dyDescent="0.25">
      <c r="A1064" s="5"/>
      <c r="B1064" s="115"/>
      <c r="C1064" s="116"/>
      <c r="D1064" s="117"/>
      <c r="E1064" s="118"/>
      <c r="F1064" s="118"/>
      <c r="G1064" s="119"/>
      <c r="H1064" s="120"/>
      <c r="I1064" s="120"/>
      <c r="J1064" s="121"/>
      <c r="K1064" s="5"/>
      <c r="L1064" s="133" t="str">
        <f t="shared" si="144"/>
        <v/>
      </c>
      <c r="M1064" s="5"/>
      <c r="N1064" s="23" t="str">
        <f>IF($L1064="", "", COUNTIF($L$11:$L$2510, "&gt;"&amp;$L1064)+1+COUNTIF($L$11:$L1064, $L1064)-1)</f>
        <v/>
      </c>
      <c r="O1064" s="5"/>
      <c r="R1064" s="23" t="str">
        <f t="shared" si="145"/>
        <v/>
      </c>
      <c r="T1064" s="20" t="str">
        <f t="shared" si="146"/>
        <v/>
      </c>
      <c r="X1064" s="23" t="str">
        <f t="shared" si="147"/>
        <v/>
      </c>
      <c r="Z1064" s="59" t="str">
        <f t="shared" si="148"/>
        <v/>
      </c>
      <c r="AA1064" s="60" t="str">
        <f>IF($B1064="", "", IF(COUNTIF('Intro &amp; Setup'!$AY$23:$AY$38, $B1064)&gt;0, "BH", TEXT($B1064, "ddd")))</f>
        <v/>
      </c>
      <c r="AB1064" s="61" t="str">
        <f t="shared" si="149"/>
        <v/>
      </c>
      <c r="AD1064" s="23" t="str">
        <f t="shared" si="150"/>
        <v/>
      </c>
      <c r="AE1064" s="23" t="str">
        <f t="shared" si="151"/>
        <v/>
      </c>
      <c r="AG1064" s="23" t="str">
        <f t="shared" si="152"/>
        <v/>
      </c>
    </row>
    <row r="1065" spans="1:33" x14ac:dyDescent="0.25">
      <c r="A1065" s="5"/>
      <c r="B1065" s="115"/>
      <c r="C1065" s="116"/>
      <c r="D1065" s="117"/>
      <c r="E1065" s="118"/>
      <c r="F1065" s="118"/>
      <c r="G1065" s="119"/>
      <c r="H1065" s="120"/>
      <c r="I1065" s="120"/>
      <c r="J1065" s="121"/>
      <c r="K1065" s="5"/>
      <c r="L1065" s="133" t="str">
        <f t="shared" si="144"/>
        <v/>
      </c>
      <c r="M1065" s="5"/>
      <c r="N1065" s="23" t="str">
        <f>IF($L1065="", "", COUNTIF($L$11:$L$2510, "&gt;"&amp;$L1065)+1+COUNTIF($L$11:$L1065, $L1065)-1)</f>
        <v/>
      </c>
      <c r="O1065" s="5"/>
      <c r="R1065" s="23" t="str">
        <f t="shared" si="145"/>
        <v/>
      </c>
      <c r="T1065" s="20" t="str">
        <f t="shared" si="146"/>
        <v/>
      </c>
      <c r="X1065" s="23" t="str">
        <f t="shared" si="147"/>
        <v/>
      </c>
      <c r="Z1065" s="59" t="str">
        <f t="shared" si="148"/>
        <v/>
      </c>
      <c r="AA1065" s="60" t="str">
        <f>IF($B1065="", "", IF(COUNTIF('Intro &amp; Setup'!$AY$23:$AY$38, $B1065)&gt;0, "BH", TEXT($B1065, "ddd")))</f>
        <v/>
      </c>
      <c r="AB1065" s="61" t="str">
        <f t="shared" si="149"/>
        <v/>
      </c>
      <c r="AD1065" s="23" t="str">
        <f t="shared" si="150"/>
        <v/>
      </c>
      <c r="AE1065" s="23" t="str">
        <f t="shared" si="151"/>
        <v/>
      </c>
      <c r="AG1065" s="23" t="str">
        <f t="shared" si="152"/>
        <v/>
      </c>
    </row>
    <row r="1066" spans="1:33" x14ac:dyDescent="0.25">
      <c r="A1066" s="5"/>
      <c r="B1066" s="115"/>
      <c r="C1066" s="116"/>
      <c r="D1066" s="117"/>
      <c r="E1066" s="118"/>
      <c r="F1066" s="118"/>
      <c r="G1066" s="119"/>
      <c r="H1066" s="120"/>
      <c r="I1066" s="120"/>
      <c r="J1066" s="121"/>
      <c r="K1066" s="5"/>
      <c r="L1066" s="133" t="str">
        <f t="shared" si="144"/>
        <v/>
      </c>
      <c r="M1066" s="5"/>
      <c r="N1066" s="23" t="str">
        <f>IF($L1066="", "", COUNTIF($L$11:$L$2510, "&gt;"&amp;$L1066)+1+COUNTIF($L$11:$L1066, $L1066)-1)</f>
        <v/>
      </c>
      <c r="O1066" s="5"/>
      <c r="R1066" s="23" t="str">
        <f t="shared" si="145"/>
        <v/>
      </c>
      <c r="T1066" s="20" t="str">
        <f t="shared" si="146"/>
        <v/>
      </c>
      <c r="X1066" s="23" t="str">
        <f t="shared" si="147"/>
        <v/>
      </c>
      <c r="Z1066" s="59" t="str">
        <f t="shared" si="148"/>
        <v/>
      </c>
      <c r="AA1066" s="60" t="str">
        <f>IF($B1066="", "", IF(COUNTIF('Intro &amp; Setup'!$AY$23:$AY$38, $B1066)&gt;0, "BH", TEXT($B1066, "ddd")))</f>
        <v/>
      </c>
      <c r="AB1066" s="61" t="str">
        <f t="shared" si="149"/>
        <v/>
      </c>
      <c r="AD1066" s="23" t="str">
        <f t="shared" si="150"/>
        <v/>
      </c>
      <c r="AE1066" s="23" t="str">
        <f t="shared" si="151"/>
        <v/>
      </c>
      <c r="AG1066" s="23" t="str">
        <f t="shared" si="152"/>
        <v/>
      </c>
    </row>
    <row r="1067" spans="1:33" x14ac:dyDescent="0.25">
      <c r="A1067" s="5"/>
      <c r="B1067" s="115"/>
      <c r="C1067" s="116"/>
      <c r="D1067" s="117"/>
      <c r="E1067" s="118"/>
      <c r="F1067" s="118"/>
      <c r="G1067" s="119"/>
      <c r="H1067" s="120"/>
      <c r="I1067" s="120"/>
      <c r="J1067" s="121"/>
      <c r="K1067" s="5"/>
      <c r="L1067" s="133" t="str">
        <f t="shared" si="144"/>
        <v/>
      </c>
      <c r="M1067" s="5"/>
      <c r="N1067" s="23" t="str">
        <f>IF($L1067="", "", COUNTIF($L$11:$L$2510, "&gt;"&amp;$L1067)+1+COUNTIF($L$11:$L1067, $L1067)-1)</f>
        <v/>
      </c>
      <c r="O1067" s="5"/>
      <c r="R1067" s="23" t="str">
        <f t="shared" si="145"/>
        <v/>
      </c>
      <c r="T1067" s="20" t="str">
        <f t="shared" si="146"/>
        <v/>
      </c>
      <c r="X1067" s="23" t="str">
        <f t="shared" si="147"/>
        <v/>
      </c>
      <c r="Z1067" s="59" t="str">
        <f t="shared" si="148"/>
        <v/>
      </c>
      <c r="AA1067" s="60" t="str">
        <f>IF($B1067="", "", IF(COUNTIF('Intro &amp; Setup'!$AY$23:$AY$38, $B1067)&gt;0, "BH", TEXT($B1067, "ddd")))</f>
        <v/>
      </c>
      <c r="AB1067" s="61" t="str">
        <f t="shared" si="149"/>
        <v/>
      </c>
      <c r="AD1067" s="23" t="str">
        <f t="shared" si="150"/>
        <v/>
      </c>
      <c r="AE1067" s="23" t="str">
        <f t="shared" si="151"/>
        <v/>
      </c>
      <c r="AG1067" s="23" t="str">
        <f t="shared" si="152"/>
        <v/>
      </c>
    </row>
    <row r="1068" spans="1:33" x14ac:dyDescent="0.25">
      <c r="A1068" s="5"/>
      <c r="B1068" s="115"/>
      <c r="C1068" s="116"/>
      <c r="D1068" s="117"/>
      <c r="E1068" s="118"/>
      <c r="F1068" s="118"/>
      <c r="G1068" s="119"/>
      <c r="H1068" s="120"/>
      <c r="I1068" s="120"/>
      <c r="J1068" s="121"/>
      <c r="K1068" s="5"/>
      <c r="L1068" s="133" t="str">
        <f t="shared" si="144"/>
        <v/>
      </c>
      <c r="M1068" s="5"/>
      <c r="N1068" s="23" t="str">
        <f>IF($L1068="", "", COUNTIF($L$11:$L$2510, "&gt;"&amp;$L1068)+1+COUNTIF($L$11:$L1068, $L1068)-1)</f>
        <v/>
      </c>
      <c r="O1068" s="5"/>
      <c r="R1068" s="23" t="str">
        <f t="shared" si="145"/>
        <v/>
      </c>
      <c r="T1068" s="20" t="str">
        <f t="shared" si="146"/>
        <v/>
      </c>
      <c r="X1068" s="23" t="str">
        <f t="shared" si="147"/>
        <v/>
      </c>
      <c r="Z1068" s="59" t="str">
        <f t="shared" si="148"/>
        <v/>
      </c>
      <c r="AA1068" s="60" t="str">
        <f>IF($B1068="", "", IF(COUNTIF('Intro &amp; Setup'!$AY$23:$AY$38, $B1068)&gt;0, "BH", TEXT($B1068, "ddd")))</f>
        <v/>
      </c>
      <c r="AB1068" s="61" t="str">
        <f t="shared" si="149"/>
        <v/>
      </c>
      <c r="AD1068" s="23" t="str">
        <f t="shared" si="150"/>
        <v/>
      </c>
      <c r="AE1068" s="23" t="str">
        <f t="shared" si="151"/>
        <v/>
      </c>
      <c r="AG1068" s="23" t="str">
        <f t="shared" si="152"/>
        <v/>
      </c>
    </row>
    <row r="1069" spans="1:33" x14ac:dyDescent="0.25">
      <c r="A1069" s="5"/>
      <c r="B1069" s="115"/>
      <c r="C1069" s="116"/>
      <c r="D1069" s="117"/>
      <c r="E1069" s="118"/>
      <c r="F1069" s="118"/>
      <c r="G1069" s="119"/>
      <c r="H1069" s="120"/>
      <c r="I1069" s="120"/>
      <c r="J1069" s="121"/>
      <c r="K1069" s="5"/>
      <c r="L1069" s="133" t="str">
        <f t="shared" si="144"/>
        <v/>
      </c>
      <c r="M1069" s="5"/>
      <c r="N1069" s="23" t="str">
        <f>IF($L1069="", "", COUNTIF($L$11:$L$2510, "&gt;"&amp;$L1069)+1+COUNTIF($L$11:$L1069, $L1069)-1)</f>
        <v/>
      </c>
      <c r="O1069" s="5"/>
      <c r="R1069" s="23" t="str">
        <f t="shared" si="145"/>
        <v/>
      </c>
      <c r="T1069" s="20" t="str">
        <f t="shared" si="146"/>
        <v/>
      </c>
      <c r="X1069" s="23" t="str">
        <f t="shared" si="147"/>
        <v/>
      </c>
      <c r="Z1069" s="59" t="str">
        <f t="shared" si="148"/>
        <v/>
      </c>
      <c r="AA1069" s="60" t="str">
        <f>IF($B1069="", "", IF(COUNTIF('Intro &amp; Setup'!$AY$23:$AY$38, $B1069)&gt;0, "BH", TEXT($B1069, "ddd")))</f>
        <v/>
      </c>
      <c r="AB1069" s="61" t="str">
        <f t="shared" si="149"/>
        <v/>
      </c>
      <c r="AD1069" s="23" t="str">
        <f t="shared" si="150"/>
        <v/>
      </c>
      <c r="AE1069" s="23" t="str">
        <f t="shared" si="151"/>
        <v/>
      </c>
      <c r="AG1069" s="23" t="str">
        <f t="shared" si="152"/>
        <v/>
      </c>
    </row>
    <row r="1070" spans="1:33" x14ac:dyDescent="0.25">
      <c r="A1070" s="5"/>
      <c r="B1070" s="115"/>
      <c r="C1070" s="116"/>
      <c r="D1070" s="117"/>
      <c r="E1070" s="118"/>
      <c r="F1070" s="118"/>
      <c r="G1070" s="119"/>
      <c r="H1070" s="120"/>
      <c r="I1070" s="120"/>
      <c r="J1070" s="121"/>
      <c r="K1070" s="5"/>
      <c r="L1070" s="133" t="str">
        <f t="shared" si="144"/>
        <v/>
      </c>
      <c r="M1070" s="5"/>
      <c r="N1070" s="23" t="str">
        <f>IF($L1070="", "", COUNTIF($L$11:$L$2510, "&gt;"&amp;$L1070)+1+COUNTIF($L$11:$L1070, $L1070)-1)</f>
        <v/>
      </c>
      <c r="O1070" s="5"/>
      <c r="R1070" s="23" t="str">
        <f t="shared" si="145"/>
        <v/>
      </c>
      <c r="T1070" s="20" t="str">
        <f t="shared" si="146"/>
        <v/>
      </c>
      <c r="X1070" s="23" t="str">
        <f t="shared" si="147"/>
        <v/>
      </c>
      <c r="Z1070" s="59" t="str">
        <f t="shared" si="148"/>
        <v/>
      </c>
      <c r="AA1070" s="60" t="str">
        <f>IF($B1070="", "", IF(COUNTIF('Intro &amp; Setup'!$AY$23:$AY$38, $B1070)&gt;0, "BH", TEXT($B1070, "ddd")))</f>
        <v/>
      </c>
      <c r="AB1070" s="61" t="str">
        <f t="shared" si="149"/>
        <v/>
      </c>
      <c r="AD1070" s="23" t="str">
        <f t="shared" si="150"/>
        <v/>
      </c>
      <c r="AE1070" s="23" t="str">
        <f t="shared" si="151"/>
        <v/>
      </c>
      <c r="AG1070" s="23" t="str">
        <f t="shared" si="152"/>
        <v/>
      </c>
    </row>
    <row r="1071" spans="1:33" x14ac:dyDescent="0.25">
      <c r="A1071" s="5"/>
      <c r="B1071" s="115"/>
      <c r="C1071" s="116"/>
      <c r="D1071" s="117"/>
      <c r="E1071" s="118"/>
      <c r="F1071" s="118"/>
      <c r="G1071" s="119"/>
      <c r="H1071" s="120"/>
      <c r="I1071" s="120"/>
      <c r="J1071" s="121"/>
      <c r="K1071" s="5"/>
      <c r="L1071" s="133" t="str">
        <f t="shared" si="144"/>
        <v/>
      </c>
      <c r="M1071" s="5"/>
      <c r="N1071" s="23" t="str">
        <f>IF($L1071="", "", COUNTIF($L$11:$L$2510, "&gt;"&amp;$L1071)+1+COUNTIF($L$11:$L1071, $L1071)-1)</f>
        <v/>
      </c>
      <c r="O1071" s="5"/>
      <c r="R1071" s="23" t="str">
        <f t="shared" si="145"/>
        <v/>
      </c>
      <c r="T1071" s="20" t="str">
        <f t="shared" si="146"/>
        <v/>
      </c>
      <c r="X1071" s="23" t="str">
        <f t="shared" si="147"/>
        <v/>
      </c>
      <c r="Z1071" s="59" t="str">
        <f t="shared" si="148"/>
        <v/>
      </c>
      <c r="AA1071" s="60" t="str">
        <f>IF($B1071="", "", IF(COUNTIF('Intro &amp; Setup'!$AY$23:$AY$38, $B1071)&gt;0, "BH", TEXT($B1071, "ddd")))</f>
        <v/>
      </c>
      <c r="AB1071" s="61" t="str">
        <f t="shared" si="149"/>
        <v/>
      </c>
      <c r="AD1071" s="23" t="str">
        <f t="shared" si="150"/>
        <v/>
      </c>
      <c r="AE1071" s="23" t="str">
        <f t="shared" si="151"/>
        <v/>
      </c>
      <c r="AG1071" s="23" t="str">
        <f t="shared" si="152"/>
        <v/>
      </c>
    </row>
    <row r="1072" spans="1:33" x14ac:dyDescent="0.25">
      <c r="A1072" s="5"/>
      <c r="B1072" s="115"/>
      <c r="C1072" s="116"/>
      <c r="D1072" s="117"/>
      <c r="E1072" s="118"/>
      <c r="F1072" s="118"/>
      <c r="G1072" s="119"/>
      <c r="H1072" s="120"/>
      <c r="I1072" s="120"/>
      <c r="J1072" s="121"/>
      <c r="K1072" s="5"/>
      <c r="L1072" s="133" t="str">
        <f t="shared" si="144"/>
        <v/>
      </c>
      <c r="M1072" s="5"/>
      <c r="N1072" s="23" t="str">
        <f>IF($L1072="", "", COUNTIF($L$11:$L$2510, "&gt;"&amp;$L1072)+1+COUNTIF($L$11:$L1072, $L1072)-1)</f>
        <v/>
      </c>
      <c r="O1072" s="5"/>
      <c r="R1072" s="23" t="str">
        <f t="shared" si="145"/>
        <v/>
      </c>
      <c r="T1072" s="20" t="str">
        <f t="shared" si="146"/>
        <v/>
      </c>
      <c r="X1072" s="23" t="str">
        <f t="shared" si="147"/>
        <v/>
      </c>
      <c r="Z1072" s="59" t="str">
        <f t="shared" si="148"/>
        <v/>
      </c>
      <c r="AA1072" s="60" t="str">
        <f>IF($B1072="", "", IF(COUNTIF('Intro &amp; Setup'!$AY$23:$AY$38, $B1072)&gt;0, "BH", TEXT($B1072, "ddd")))</f>
        <v/>
      </c>
      <c r="AB1072" s="61" t="str">
        <f t="shared" si="149"/>
        <v/>
      </c>
      <c r="AD1072" s="23" t="str">
        <f t="shared" si="150"/>
        <v/>
      </c>
      <c r="AE1072" s="23" t="str">
        <f t="shared" si="151"/>
        <v/>
      </c>
      <c r="AG1072" s="23" t="str">
        <f t="shared" si="152"/>
        <v/>
      </c>
    </row>
    <row r="1073" spans="1:33" x14ac:dyDescent="0.25">
      <c r="A1073" s="5"/>
      <c r="B1073" s="115"/>
      <c r="C1073" s="116"/>
      <c r="D1073" s="117"/>
      <c r="E1073" s="118"/>
      <c r="F1073" s="118"/>
      <c r="G1073" s="119"/>
      <c r="H1073" s="120"/>
      <c r="I1073" s="120"/>
      <c r="J1073" s="121"/>
      <c r="K1073" s="5"/>
      <c r="L1073" s="133" t="str">
        <f t="shared" si="144"/>
        <v/>
      </c>
      <c r="M1073" s="5"/>
      <c r="N1073" s="23" t="str">
        <f>IF($L1073="", "", COUNTIF($L$11:$L$2510, "&gt;"&amp;$L1073)+1+COUNTIF($L$11:$L1073, $L1073)-1)</f>
        <v/>
      </c>
      <c r="O1073" s="5"/>
      <c r="R1073" s="23" t="str">
        <f t="shared" si="145"/>
        <v/>
      </c>
      <c r="T1073" s="20" t="str">
        <f t="shared" si="146"/>
        <v/>
      </c>
      <c r="X1073" s="23" t="str">
        <f t="shared" si="147"/>
        <v/>
      </c>
      <c r="Z1073" s="59" t="str">
        <f t="shared" si="148"/>
        <v/>
      </c>
      <c r="AA1073" s="60" t="str">
        <f>IF($B1073="", "", IF(COUNTIF('Intro &amp; Setup'!$AY$23:$AY$38, $B1073)&gt;0, "BH", TEXT($B1073, "ddd")))</f>
        <v/>
      </c>
      <c r="AB1073" s="61" t="str">
        <f t="shared" si="149"/>
        <v/>
      </c>
      <c r="AD1073" s="23" t="str">
        <f t="shared" si="150"/>
        <v/>
      </c>
      <c r="AE1073" s="23" t="str">
        <f t="shared" si="151"/>
        <v/>
      </c>
      <c r="AG1073" s="23" t="str">
        <f t="shared" si="152"/>
        <v/>
      </c>
    </row>
    <row r="1074" spans="1:33" x14ac:dyDescent="0.25">
      <c r="A1074" s="5"/>
      <c r="B1074" s="115"/>
      <c r="C1074" s="116"/>
      <c r="D1074" s="117"/>
      <c r="E1074" s="118"/>
      <c r="F1074" s="118"/>
      <c r="G1074" s="119"/>
      <c r="H1074" s="120"/>
      <c r="I1074" s="120"/>
      <c r="J1074" s="121"/>
      <c r="K1074" s="5"/>
      <c r="L1074" s="133" t="str">
        <f t="shared" si="144"/>
        <v/>
      </c>
      <c r="M1074" s="5"/>
      <c r="N1074" s="23" t="str">
        <f>IF($L1074="", "", COUNTIF($L$11:$L$2510, "&gt;"&amp;$L1074)+1+COUNTIF($L$11:$L1074, $L1074)-1)</f>
        <v/>
      </c>
      <c r="O1074" s="5"/>
      <c r="R1074" s="23" t="str">
        <f t="shared" si="145"/>
        <v/>
      </c>
      <c r="T1074" s="20" t="str">
        <f t="shared" si="146"/>
        <v/>
      </c>
      <c r="X1074" s="23" t="str">
        <f t="shared" si="147"/>
        <v/>
      </c>
      <c r="Z1074" s="59" t="str">
        <f t="shared" si="148"/>
        <v/>
      </c>
      <c r="AA1074" s="60" t="str">
        <f>IF($B1074="", "", IF(COUNTIF('Intro &amp; Setup'!$AY$23:$AY$38, $B1074)&gt;0, "BH", TEXT($B1074, "ddd")))</f>
        <v/>
      </c>
      <c r="AB1074" s="61" t="str">
        <f t="shared" si="149"/>
        <v/>
      </c>
      <c r="AD1074" s="23" t="str">
        <f t="shared" si="150"/>
        <v/>
      </c>
      <c r="AE1074" s="23" t="str">
        <f t="shared" si="151"/>
        <v/>
      </c>
      <c r="AG1074" s="23" t="str">
        <f t="shared" si="152"/>
        <v/>
      </c>
    </row>
    <row r="1075" spans="1:33" x14ac:dyDescent="0.25">
      <c r="A1075" s="5"/>
      <c r="B1075" s="115"/>
      <c r="C1075" s="116"/>
      <c r="D1075" s="117"/>
      <c r="E1075" s="118"/>
      <c r="F1075" s="118"/>
      <c r="G1075" s="119"/>
      <c r="H1075" s="120"/>
      <c r="I1075" s="120"/>
      <c r="J1075" s="121"/>
      <c r="K1075" s="5"/>
      <c r="L1075" s="133" t="str">
        <f t="shared" si="144"/>
        <v/>
      </c>
      <c r="M1075" s="5"/>
      <c r="N1075" s="23" t="str">
        <f>IF($L1075="", "", COUNTIF($L$11:$L$2510, "&gt;"&amp;$L1075)+1+COUNTIF($L$11:$L1075, $L1075)-1)</f>
        <v/>
      </c>
      <c r="O1075" s="5"/>
      <c r="R1075" s="23" t="str">
        <f t="shared" si="145"/>
        <v/>
      </c>
      <c r="T1075" s="20" t="str">
        <f t="shared" si="146"/>
        <v/>
      </c>
      <c r="X1075" s="23" t="str">
        <f t="shared" si="147"/>
        <v/>
      </c>
      <c r="Z1075" s="59" t="str">
        <f t="shared" si="148"/>
        <v/>
      </c>
      <c r="AA1075" s="60" t="str">
        <f>IF($B1075="", "", IF(COUNTIF('Intro &amp; Setup'!$AY$23:$AY$38, $B1075)&gt;0, "BH", TEXT($B1075, "ddd")))</f>
        <v/>
      </c>
      <c r="AB1075" s="61" t="str">
        <f t="shared" si="149"/>
        <v/>
      </c>
      <c r="AD1075" s="23" t="str">
        <f t="shared" si="150"/>
        <v/>
      </c>
      <c r="AE1075" s="23" t="str">
        <f t="shared" si="151"/>
        <v/>
      </c>
      <c r="AG1075" s="23" t="str">
        <f t="shared" si="152"/>
        <v/>
      </c>
    </row>
    <row r="1076" spans="1:33" x14ac:dyDescent="0.25">
      <c r="A1076" s="5"/>
      <c r="B1076" s="115"/>
      <c r="C1076" s="116"/>
      <c r="D1076" s="117"/>
      <c r="E1076" s="118"/>
      <c r="F1076" s="118"/>
      <c r="G1076" s="119"/>
      <c r="H1076" s="120"/>
      <c r="I1076" s="120"/>
      <c r="J1076" s="121"/>
      <c r="K1076" s="5"/>
      <c r="L1076" s="133" t="str">
        <f t="shared" si="144"/>
        <v/>
      </c>
      <c r="M1076" s="5"/>
      <c r="N1076" s="23" t="str">
        <f>IF($L1076="", "", COUNTIF($L$11:$L$2510, "&gt;"&amp;$L1076)+1+COUNTIF($L$11:$L1076, $L1076)-1)</f>
        <v/>
      </c>
      <c r="O1076" s="5"/>
      <c r="R1076" s="23" t="str">
        <f t="shared" si="145"/>
        <v/>
      </c>
      <c r="T1076" s="20" t="str">
        <f t="shared" si="146"/>
        <v/>
      </c>
      <c r="X1076" s="23" t="str">
        <f t="shared" si="147"/>
        <v/>
      </c>
      <c r="Z1076" s="59" t="str">
        <f t="shared" si="148"/>
        <v/>
      </c>
      <c r="AA1076" s="60" t="str">
        <f>IF($B1076="", "", IF(COUNTIF('Intro &amp; Setup'!$AY$23:$AY$38, $B1076)&gt;0, "BH", TEXT($B1076, "ddd")))</f>
        <v/>
      </c>
      <c r="AB1076" s="61" t="str">
        <f t="shared" si="149"/>
        <v/>
      </c>
      <c r="AD1076" s="23" t="str">
        <f t="shared" si="150"/>
        <v/>
      </c>
      <c r="AE1076" s="23" t="str">
        <f t="shared" si="151"/>
        <v/>
      </c>
      <c r="AG1076" s="23" t="str">
        <f t="shared" si="152"/>
        <v/>
      </c>
    </row>
    <row r="1077" spans="1:33" x14ac:dyDescent="0.25">
      <c r="A1077" s="5"/>
      <c r="B1077" s="115"/>
      <c r="C1077" s="116"/>
      <c r="D1077" s="117"/>
      <c r="E1077" s="118"/>
      <c r="F1077" s="118"/>
      <c r="G1077" s="119"/>
      <c r="H1077" s="120"/>
      <c r="I1077" s="120"/>
      <c r="J1077" s="121"/>
      <c r="K1077" s="5"/>
      <c r="L1077" s="133" t="str">
        <f t="shared" si="144"/>
        <v/>
      </c>
      <c r="M1077" s="5"/>
      <c r="N1077" s="23" t="str">
        <f>IF($L1077="", "", COUNTIF($L$11:$L$2510, "&gt;"&amp;$L1077)+1+COUNTIF($L$11:$L1077, $L1077)-1)</f>
        <v/>
      </c>
      <c r="O1077" s="5"/>
      <c r="R1077" s="23" t="str">
        <f t="shared" si="145"/>
        <v/>
      </c>
      <c r="T1077" s="20" t="str">
        <f t="shared" si="146"/>
        <v/>
      </c>
      <c r="X1077" s="23" t="str">
        <f t="shared" si="147"/>
        <v/>
      </c>
      <c r="Z1077" s="59" t="str">
        <f t="shared" si="148"/>
        <v/>
      </c>
      <c r="AA1077" s="60" t="str">
        <f>IF($B1077="", "", IF(COUNTIF('Intro &amp; Setup'!$AY$23:$AY$38, $B1077)&gt;0, "BH", TEXT($B1077, "ddd")))</f>
        <v/>
      </c>
      <c r="AB1077" s="61" t="str">
        <f t="shared" si="149"/>
        <v/>
      </c>
      <c r="AD1077" s="23" t="str">
        <f t="shared" si="150"/>
        <v/>
      </c>
      <c r="AE1077" s="23" t="str">
        <f t="shared" si="151"/>
        <v/>
      </c>
      <c r="AG1077" s="23" t="str">
        <f t="shared" si="152"/>
        <v/>
      </c>
    </row>
    <row r="1078" spans="1:33" x14ac:dyDescent="0.25">
      <c r="A1078" s="5"/>
      <c r="B1078" s="115"/>
      <c r="C1078" s="116"/>
      <c r="D1078" s="117"/>
      <c r="E1078" s="118"/>
      <c r="F1078" s="118"/>
      <c r="G1078" s="119"/>
      <c r="H1078" s="120"/>
      <c r="I1078" s="120"/>
      <c r="J1078" s="121"/>
      <c r="K1078" s="5"/>
      <c r="L1078" s="133" t="str">
        <f t="shared" si="144"/>
        <v/>
      </c>
      <c r="M1078" s="5"/>
      <c r="N1078" s="23" t="str">
        <f>IF($L1078="", "", COUNTIF($L$11:$L$2510, "&gt;"&amp;$L1078)+1+COUNTIF($L$11:$L1078, $L1078)-1)</f>
        <v/>
      </c>
      <c r="O1078" s="5"/>
      <c r="R1078" s="23" t="str">
        <f t="shared" si="145"/>
        <v/>
      </c>
      <c r="T1078" s="20" t="str">
        <f t="shared" si="146"/>
        <v/>
      </c>
      <c r="X1078" s="23" t="str">
        <f t="shared" si="147"/>
        <v/>
      </c>
      <c r="Z1078" s="59" t="str">
        <f t="shared" si="148"/>
        <v/>
      </c>
      <c r="AA1078" s="60" t="str">
        <f>IF($B1078="", "", IF(COUNTIF('Intro &amp; Setup'!$AY$23:$AY$38, $B1078)&gt;0, "BH", TEXT($B1078, "ddd")))</f>
        <v/>
      </c>
      <c r="AB1078" s="61" t="str">
        <f t="shared" si="149"/>
        <v/>
      </c>
      <c r="AD1078" s="23" t="str">
        <f t="shared" si="150"/>
        <v/>
      </c>
      <c r="AE1078" s="23" t="str">
        <f t="shared" si="151"/>
        <v/>
      </c>
      <c r="AG1078" s="23" t="str">
        <f t="shared" si="152"/>
        <v/>
      </c>
    </row>
    <row r="1079" spans="1:33" x14ac:dyDescent="0.25">
      <c r="A1079" s="5"/>
      <c r="B1079" s="115"/>
      <c r="C1079" s="116"/>
      <c r="D1079" s="117"/>
      <c r="E1079" s="118"/>
      <c r="F1079" s="118"/>
      <c r="G1079" s="119"/>
      <c r="H1079" s="120"/>
      <c r="I1079" s="120"/>
      <c r="J1079" s="121"/>
      <c r="K1079" s="5"/>
      <c r="L1079" s="133" t="str">
        <f t="shared" si="144"/>
        <v/>
      </c>
      <c r="M1079" s="5"/>
      <c r="N1079" s="23" t="str">
        <f>IF($L1079="", "", COUNTIF($L$11:$L$2510, "&gt;"&amp;$L1079)+1+COUNTIF($L$11:$L1079, $L1079)-1)</f>
        <v/>
      </c>
      <c r="O1079" s="5"/>
      <c r="R1079" s="23" t="str">
        <f t="shared" si="145"/>
        <v/>
      </c>
      <c r="T1079" s="20" t="str">
        <f t="shared" si="146"/>
        <v/>
      </c>
      <c r="X1079" s="23" t="str">
        <f t="shared" si="147"/>
        <v/>
      </c>
      <c r="Z1079" s="59" t="str">
        <f t="shared" si="148"/>
        <v/>
      </c>
      <c r="AA1079" s="60" t="str">
        <f>IF($B1079="", "", IF(COUNTIF('Intro &amp; Setup'!$AY$23:$AY$38, $B1079)&gt;0, "BH", TEXT($B1079, "ddd")))</f>
        <v/>
      </c>
      <c r="AB1079" s="61" t="str">
        <f t="shared" si="149"/>
        <v/>
      </c>
      <c r="AD1079" s="23" t="str">
        <f t="shared" si="150"/>
        <v/>
      </c>
      <c r="AE1079" s="23" t="str">
        <f t="shared" si="151"/>
        <v/>
      </c>
      <c r="AG1079" s="23" t="str">
        <f t="shared" si="152"/>
        <v/>
      </c>
    </row>
    <row r="1080" spans="1:33" x14ac:dyDescent="0.25">
      <c r="A1080" s="5"/>
      <c r="B1080" s="115"/>
      <c r="C1080" s="116"/>
      <c r="D1080" s="117"/>
      <c r="E1080" s="118"/>
      <c r="F1080" s="118"/>
      <c r="G1080" s="119"/>
      <c r="H1080" s="120"/>
      <c r="I1080" s="120"/>
      <c r="J1080" s="121"/>
      <c r="K1080" s="5"/>
      <c r="L1080" s="133" t="str">
        <f t="shared" si="144"/>
        <v/>
      </c>
      <c r="M1080" s="5"/>
      <c r="N1080" s="23" t="str">
        <f>IF($L1080="", "", COUNTIF($L$11:$L$2510, "&gt;"&amp;$L1080)+1+COUNTIF($L$11:$L1080, $L1080)-1)</f>
        <v/>
      </c>
      <c r="O1080" s="5"/>
      <c r="R1080" s="23" t="str">
        <f t="shared" si="145"/>
        <v/>
      </c>
      <c r="T1080" s="20" t="str">
        <f t="shared" si="146"/>
        <v/>
      </c>
      <c r="X1080" s="23" t="str">
        <f t="shared" si="147"/>
        <v/>
      </c>
      <c r="Z1080" s="59" t="str">
        <f t="shared" si="148"/>
        <v/>
      </c>
      <c r="AA1080" s="60" t="str">
        <f>IF($B1080="", "", IF(COUNTIF('Intro &amp; Setup'!$AY$23:$AY$38, $B1080)&gt;0, "BH", TEXT($B1080, "ddd")))</f>
        <v/>
      </c>
      <c r="AB1080" s="61" t="str">
        <f t="shared" si="149"/>
        <v/>
      </c>
      <c r="AD1080" s="23" t="str">
        <f t="shared" si="150"/>
        <v/>
      </c>
      <c r="AE1080" s="23" t="str">
        <f t="shared" si="151"/>
        <v/>
      </c>
      <c r="AG1080" s="23" t="str">
        <f t="shared" si="152"/>
        <v/>
      </c>
    </row>
    <row r="1081" spans="1:33" x14ac:dyDescent="0.25">
      <c r="A1081" s="5"/>
      <c r="B1081" s="115"/>
      <c r="C1081" s="116"/>
      <c r="D1081" s="117"/>
      <c r="E1081" s="118"/>
      <c r="F1081" s="118"/>
      <c r="G1081" s="119"/>
      <c r="H1081" s="120"/>
      <c r="I1081" s="120"/>
      <c r="J1081" s="121"/>
      <c r="K1081" s="5"/>
      <c r="L1081" s="133" t="str">
        <f t="shared" si="144"/>
        <v/>
      </c>
      <c r="M1081" s="5"/>
      <c r="N1081" s="23" t="str">
        <f>IF($L1081="", "", COUNTIF($L$11:$L$2510, "&gt;"&amp;$L1081)+1+COUNTIF($L$11:$L1081, $L1081)-1)</f>
        <v/>
      </c>
      <c r="O1081" s="5"/>
      <c r="R1081" s="23" t="str">
        <f t="shared" si="145"/>
        <v/>
      </c>
      <c r="T1081" s="20" t="str">
        <f t="shared" si="146"/>
        <v/>
      </c>
      <c r="X1081" s="23" t="str">
        <f t="shared" si="147"/>
        <v/>
      </c>
      <c r="Z1081" s="59" t="str">
        <f t="shared" si="148"/>
        <v/>
      </c>
      <c r="AA1081" s="60" t="str">
        <f>IF($B1081="", "", IF(COUNTIF('Intro &amp; Setup'!$AY$23:$AY$38, $B1081)&gt;0, "BH", TEXT($B1081, "ddd")))</f>
        <v/>
      </c>
      <c r="AB1081" s="61" t="str">
        <f t="shared" si="149"/>
        <v/>
      </c>
      <c r="AD1081" s="23" t="str">
        <f t="shared" si="150"/>
        <v/>
      </c>
      <c r="AE1081" s="23" t="str">
        <f t="shared" si="151"/>
        <v/>
      </c>
      <c r="AG1081" s="23" t="str">
        <f t="shared" si="152"/>
        <v/>
      </c>
    </row>
    <row r="1082" spans="1:33" x14ac:dyDescent="0.25">
      <c r="A1082" s="5"/>
      <c r="B1082" s="115"/>
      <c r="C1082" s="116"/>
      <c r="D1082" s="117"/>
      <c r="E1082" s="118"/>
      <c r="F1082" s="118"/>
      <c r="G1082" s="119"/>
      <c r="H1082" s="120"/>
      <c r="I1082" s="120"/>
      <c r="J1082" s="121"/>
      <c r="K1082" s="5"/>
      <c r="L1082" s="133" t="str">
        <f t="shared" si="144"/>
        <v/>
      </c>
      <c r="M1082" s="5"/>
      <c r="N1082" s="23" t="str">
        <f>IF($L1082="", "", COUNTIF($L$11:$L$2510, "&gt;"&amp;$L1082)+1+COUNTIF($L$11:$L1082, $L1082)-1)</f>
        <v/>
      </c>
      <c r="O1082" s="5"/>
      <c r="R1082" s="23" t="str">
        <f t="shared" si="145"/>
        <v/>
      </c>
      <c r="T1082" s="20" t="str">
        <f t="shared" si="146"/>
        <v/>
      </c>
      <c r="X1082" s="23" t="str">
        <f t="shared" si="147"/>
        <v/>
      </c>
      <c r="Z1082" s="59" t="str">
        <f t="shared" si="148"/>
        <v/>
      </c>
      <c r="AA1082" s="60" t="str">
        <f>IF($B1082="", "", IF(COUNTIF('Intro &amp; Setup'!$AY$23:$AY$38, $B1082)&gt;0, "BH", TEXT($B1082, "ddd")))</f>
        <v/>
      </c>
      <c r="AB1082" s="61" t="str">
        <f t="shared" si="149"/>
        <v/>
      </c>
      <c r="AD1082" s="23" t="str">
        <f t="shared" si="150"/>
        <v/>
      </c>
      <c r="AE1082" s="23" t="str">
        <f t="shared" si="151"/>
        <v/>
      </c>
      <c r="AG1082" s="23" t="str">
        <f t="shared" si="152"/>
        <v/>
      </c>
    </row>
    <row r="1083" spans="1:33" x14ac:dyDescent="0.25">
      <c r="A1083" s="5"/>
      <c r="B1083" s="115"/>
      <c r="C1083" s="116"/>
      <c r="D1083" s="117"/>
      <c r="E1083" s="118"/>
      <c r="F1083" s="118"/>
      <c r="G1083" s="119"/>
      <c r="H1083" s="120"/>
      <c r="I1083" s="120"/>
      <c r="J1083" s="121"/>
      <c r="K1083" s="5"/>
      <c r="L1083" s="133" t="str">
        <f t="shared" si="144"/>
        <v/>
      </c>
      <c r="M1083" s="5"/>
      <c r="N1083" s="23" t="str">
        <f>IF($L1083="", "", COUNTIF($L$11:$L$2510, "&gt;"&amp;$L1083)+1+COUNTIF($L$11:$L1083, $L1083)-1)</f>
        <v/>
      </c>
      <c r="O1083" s="5"/>
      <c r="R1083" s="23" t="str">
        <f t="shared" si="145"/>
        <v/>
      </c>
      <c r="T1083" s="20" t="str">
        <f t="shared" si="146"/>
        <v/>
      </c>
      <c r="X1083" s="23" t="str">
        <f t="shared" si="147"/>
        <v/>
      </c>
      <c r="Z1083" s="59" t="str">
        <f t="shared" si="148"/>
        <v/>
      </c>
      <c r="AA1083" s="60" t="str">
        <f>IF($B1083="", "", IF(COUNTIF('Intro &amp; Setup'!$AY$23:$AY$38, $B1083)&gt;0, "BH", TEXT($B1083, "ddd")))</f>
        <v/>
      </c>
      <c r="AB1083" s="61" t="str">
        <f t="shared" si="149"/>
        <v/>
      </c>
      <c r="AD1083" s="23" t="str">
        <f t="shared" si="150"/>
        <v/>
      </c>
      <c r="AE1083" s="23" t="str">
        <f t="shared" si="151"/>
        <v/>
      </c>
      <c r="AG1083" s="23" t="str">
        <f t="shared" si="152"/>
        <v/>
      </c>
    </row>
    <row r="1084" spans="1:33" x14ac:dyDescent="0.25">
      <c r="A1084" s="5"/>
      <c r="B1084" s="115"/>
      <c r="C1084" s="116"/>
      <c r="D1084" s="117"/>
      <c r="E1084" s="118"/>
      <c r="F1084" s="118"/>
      <c r="G1084" s="119"/>
      <c r="H1084" s="120"/>
      <c r="I1084" s="120"/>
      <c r="J1084" s="121"/>
      <c r="K1084" s="5"/>
      <c r="L1084" s="133" t="str">
        <f t="shared" si="144"/>
        <v/>
      </c>
      <c r="M1084" s="5"/>
      <c r="N1084" s="23" t="str">
        <f>IF($L1084="", "", COUNTIF($L$11:$L$2510, "&gt;"&amp;$L1084)+1+COUNTIF($L$11:$L1084, $L1084)-1)</f>
        <v/>
      </c>
      <c r="O1084" s="5"/>
      <c r="R1084" s="23" t="str">
        <f t="shared" si="145"/>
        <v/>
      </c>
      <c r="T1084" s="20" t="str">
        <f t="shared" si="146"/>
        <v/>
      </c>
      <c r="X1084" s="23" t="str">
        <f t="shared" si="147"/>
        <v/>
      </c>
      <c r="Z1084" s="59" t="str">
        <f t="shared" si="148"/>
        <v/>
      </c>
      <c r="AA1084" s="60" t="str">
        <f>IF($B1084="", "", IF(COUNTIF('Intro &amp; Setup'!$AY$23:$AY$38, $B1084)&gt;0, "BH", TEXT($B1084, "ddd")))</f>
        <v/>
      </c>
      <c r="AB1084" s="61" t="str">
        <f t="shared" si="149"/>
        <v/>
      </c>
      <c r="AD1084" s="23" t="str">
        <f t="shared" si="150"/>
        <v/>
      </c>
      <c r="AE1084" s="23" t="str">
        <f t="shared" si="151"/>
        <v/>
      </c>
      <c r="AG1084" s="23" t="str">
        <f t="shared" si="152"/>
        <v/>
      </c>
    </row>
    <row r="1085" spans="1:33" x14ac:dyDescent="0.25">
      <c r="A1085" s="5"/>
      <c r="B1085" s="115"/>
      <c r="C1085" s="116"/>
      <c r="D1085" s="117"/>
      <c r="E1085" s="118"/>
      <c r="F1085" s="118"/>
      <c r="G1085" s="119"/>
      <c r="H1085" s="120"/>
      <c r="I1085" s="120"/>
      <c r="J1085" s="121"/>
      <c r="K1085" s="5"/>
      <c r="L1085" s="133" t="str">
        <f t="shared" si="144"/>
        <v/>
      </c>
      <c r="M1085" s="5"/>
      <c r="N1085" s="23" t="str">
        <f>IF($L1085="", "", COUNTIF($L$11:$L$2510, "&gt;"&amp;$L1085)+1+COUNTIF($L$11:$L1085, $L1085)-1)</f>
        <v/>
      </c>
      <c r="O1085" s="5"/>
      <c r="R1085" s="23" t="str">
        <f t="shared" si="145"/>
        <v/>
      </c>
      <c r="T1085" s="20" t="str">
        <f t="shared" si="146"/>
        <v/>
      </c>
      <c r="X1085" s="23" t="str">
        <f t="shared" si="147"/>
        <v/>
      </c>
      <c r="Z1085" s="59" t="str">
        <f t="shared" si="148"/>
        <v/>
      </c>
      <c r="AA1085" s="60" t="str">
        <f>IF($B1085="", "", IF(COUNTIF('Intro &amp; Setup'!$AY$23:$AY$38, $B1085)&gt;0, "BH", TEXT($B1085, "ddd")))</f>
        <v/>
      </c>
      <c r="AB1085" s="61" t="str">
        <f t="shared" si="149"/>
        <v/>
      </c>
      <c r="AD1085" s="23" t="str">
        <f t="shared" si="150"/>
        <v/>
      </c>
      <c r="AE1085" s="23" t="str">
        <f t="shared" si="151"/>
        <v/>
      </c>
      <c r="AG1085" s="23" t="str">
        <f t="shared" si="152"/>
        <v/>
      </c>
    </row>
    <row r="1086" spans="1:33" x14ac:dyDescent="0.25">
      <c r="A1086" s="5"/>
      <c r="B1086" s="115"/>
      <c r="C1086" s="116"/>
      <c r="D1086" s="117"/>
      <c r="E1086" s="118"/>
      <c r="F1086" s="118"/>
      <c r="G1086" s="119"/>
      <c r="H1086" s="120"/>
      <c r="I1086" s="120"/>
      <c r="J1086" s="121"/>
      <c r="K1086" s="5"/>
      <c r="L1086" s="133" t="str">
        <f t="shared" si="144"/>
        <v/>
      </c>
      <c r="M1086" s="5"/>
      <c r="N1086" s="23" t="str">
        <f>IF($L1086="", "", COUNTIF($L$11:$L$2510, "&gt;"&amp;$L1086)+1+COUNTIF($L$11:$L1086, $L1086)-1)</f>
        <v/>
      </c>
      <c r="O1086" s="5"/>
      <c r="R1086" s="23" t="str">
        <f t="shared" si="145"/>
        <v/>
      </c>
      <c r="T1086" s="20" t="str">
        <f t="shared" si="146"/>
        <v/>
      </c>
      <c r="X1086" s="23" t="str">
        <f t="shared" si="147"/>
        <v/>
      </c>
      <c r="Z1086" s="59" t="str">
        <f t="shared" si="148"/>
        <v/>
      </c>
      <c r="AA1086" s="60" t="str">
        <f>IF($B1086="", "", IF(COUNTIF('Intro &amp; Setup'!$AY$23:$AY$38, $B1086)&gt;0, "BH", TEXT($B1086, "ddd")))</f>
        <v/>
      </c>
      <c r="AB1086" s="61" t="str">
        <f t="shared" si="149"/>
        <v/>
      </c>
      <c r="AD1086" s="23" t="str">
        <f t="shared" si="150"/>
        <v/>
      </c>
      <c r="AE1086" s="23" t="str">
        <f t="shared" si="151"/>
        <v/>
      </c>
      <c r="AG1086" s="23" t="str">
        <f t="shared" si="152"/>
        <v/>
      </c>
    </row>
    <row r="1087" spans="1:33" x14ac:dyDescent="0.25">
      <c r="A1087" s="5"/>
      <c r="B1087" s="115"/>
      <c r="C1087" s="116"/>
      <c r="D1087" s="117"/>
      <c r="E1087" s="118"/>
      <c r="F1087" s="118"/>
      <c r="G1087" s="119"/>
      <c r="H1087" s="120"/>
      <c r="I1087" s="120"/>
      <c r="J1087" s="121"/>
      <c r="K1087" s="5"/>
      <c r="L1087" s="133" t="str">
        <f t="shared" si="144"/>
        <v/>
      </c>
      <c r="M1087" s="5"/>
      <c r="N1087" s="23" t="str">
        <f>IF($L1087="", "", COUNTIF($L$11:$L$2510, "&gt;"&amp;$L1087)+1+COUNTIF($L$11:$L1087, $L1087)-1)</f>
        <v/>
      </c>
      <c r="O1087" s="5"/>
      <c r="R1087" s="23" t="str">
        <f t="shared" si="145"/>
        <v/>
      </c>
      <c r="T1087" s="20" t="str">
        <f t="shared" si="146"/>
        <v/>
      </c>
      <c r="X1087" s="23" t="str">
        <f t="shared" si="147"/>
        <v/>
      </c>
      <c r="Z1087" s="59" t="str">
        <f t="shared" si="148"/>
        <v/>
      </c>
      <c r="AA1087" s="60" t="str">
        <f>IF($B1087="", "", IF(COUNTIF('Intro &amp; Setup'!$AY$23:$AY$38, $B1087)&gt;0, "BH", TEXT($B1087, "ddd")))</f>
        <v/>
      </c>
      <c r="AB1087" s="61" t="str">
        <f t="shared" si="149"/>
        <v/>
      </c>
      <c r="AD1087" s="23" t="str">
        <f t="shared" si="150"/>
        <v/>
      </c>
      <c r="AE1087" s="23" t="str">
        <f t="shared" si="151"/>
        <v/>
      </c>
      <c r="AG1087" s="23" t="str">
        <f t="shared" si="152"/>
        <v/>
      </c>
    </row>
    <row r="1088" spans="1:33" x14ac:dyDescent="0.25">
      <c r="A1088" s="5"/>
      <c r="B1088" s="115"/>
      <c r="C1088" s="116"/>
      <c r="D1088" s="117"/>
      <c r="E1088" s="118"/>
      <c r="F1088" s="118"/>
      <c r="G1088" s="119"/>
      <c r="H1088" s="120"/>
      <c r="I1088" s="120"/>
      <c r="J1088" s="121"/>
      <c r="K1088" s="5"/>
      <c r="L1088" s="133" t="str">
        <f t="shared" si="144"/>
        <v/>
      </c>
      <c r="M1088" s="5"/>
      <c r="N1088" s="23" t="str">
        <f>IF($L1088="", "", COUNTIF($L$11:$L$2510, "&gt;"&amp;$L1088)+1+COUNTIF($L$11:$L1088, $L1088)-1)</f>
        <v/>
      </c>
      <c r="O1088" s="5"/>
      <c r="R1088" s="23" t="str">
        <f t="shared" si="145"/>
        <v/>
      </c>
      <c r="T1088" s="20" t="str">
        <f t="shared" si="146"/>
        <v/>
      </c>
      <c r="X1088" s="23" t="str">
        <f t="shared" si="147"/>
        <v/>
      </c>
      <c r="Z1088" s="59" t="str">
        <f t="shared" si="148"/>
        <v/>
      </c>
      <c r="AA1088" s="60" t="str">
        <f>IF($B1088="", "", IF(COUNTIF('Intro &amp; Setup'!$AY$23:$AY$38, $B1088)&gt;0, "BH", TEXT($B1088, "ddd")))</f>
        <v/>
      </c>
      <c r="AB1088" s="61" t="str">
        <f t="shared" si="149"/>
        <v/>
      </c>
      <c r="AD1088" s="23" t="str">
        <f t="shared" si="150"/>
        <v/>
      </c>
      <c r="AE1088" s="23" t="str">
        <f t="shared" si="151"/>
        <v/>
      </c>
      <c r="AG1088" s="23" t="str">
        <f t="shared" si="152"/>
        <v/>
      </c>
    </row>
    <row r="1089" spans="1:33" x14ac:dyDescent="0.25">
      <c r="A1089" s="5"/>
      <c r="B1089" s="115"/>
      <c r="C1089" s="116"/>
      <c r="D1089" s="117"/>
      <c r="E1089" s="118"/>
      <c r="F1089" s="118"/>
      <c r="G1089" s="119"/>
      <c r="H1089" s="120"/>
      <c r="I1089" s="120"/>
      <c r="J1089" s="121"/>
      <c r="K1089" s="5"/>
      <c r="L1089" s="133" t="str">
        <f t="shared" si="144"/>
        <v/>
      </c>
      <c r="M1089" s="5"/>
      <c r="N1089" s="23" t="str">
        <f>IF($L1089="", "", COUNTIF($L$11:$L$2510, "&gt;"&amp;$L1089)+1+COUNTIF($L$11:$L1089, $L1089)-1)</f>
        <v/>
      </c>
      <c r="O1089" s="5"/>
      <c r="R1089" s="23" t="str">
        <f t="shared" si="145"/>
        <v/>
      </c>
      <c r="T1089" s="20" t="str">
        <f t="shared" si="146"/>
        <v/>
      </c>
      <c r="X1089" s="23" t="str">
        <f t="shared" si="147"/>
        <v/>
      </c>
      <c r="Z1089" s="59" t="str">
        <f t="shared" si="148"/>
        <v/>
      </c>
      <c r="AA1089" s="60" t="str">
        <f>IF($B1089="", "", IF(COUNTIF('Intro &amp; Setup'!$AY$23:$AY$38, $B1089)&gt;0, "BH", TEXT($B1089, "ddd")))</f>
        <v/>
      </c>
      <c r="AB1089" s="61" t="str">
        <f t="shared" si="149"/>
        <v/>
      </c>
      <c r="AD1089" s="23" t="str">
        <f t="shared" si="150"/>
        <v/>
      </c>
      <c r="AE1089" s="23" t="str">
        <f t="shared" si="151"/>
        <v/>
      </c>
      <c r="AG1089" s="23" t="str">
        <f t="shared" si="152"/>
        <v/>
      </c>
    </row>
    <row r="1090" spans="1:33" x14ac:dyDescent="0.25">
      <c r="A1090" s="5"/>
      <c r="B1090" s="115"/>
      <c r="C1090" s="116"/>
      <c r="D1090" s="117"/>
      <c r="E1090" s="118"/>
      <c r="F1090" s="118"/>
      <c r="G1090" s="119"/>
      <c r="H1090" s="120"/>
      <c r="I1090" s="120"/>
      <c r="J1090" s="121"/>
      <c r="K1090" s="5"/>
      <c r="L1090" s="133" t="str">
        <f t="shared" si="144"/>
        <v/>
      </c>
      <c r="M1090" s="5"/>
      <c r="N1090" s="23" t="str">
        <f>IF($L1090="", "", COUNTIF($L$11:$L$2510, "&gt;"&amp;$L1090)+1+COUNTIF($L$11:$L1090, $L1090)-1)</f>
        <v/>
      </c>
      <c r="O1090" s="5"/>
      <c r="R1090" s="23" t="str">
        <f t="shared" si="145"/>
        <v/>
      </c>
      <c r="T1090" s="20" t="str">
        <f t="shared" si="146"/>
        <v/>
      </c>
      <c r="X1090" s="23" t="str">
        <f t="shared" si="147"/>
        <v/>
      </c>
      <c r="Z1090" s="59" t="str">
        <f t="shared" si="148"/>
        <v/>
      </c>
      <c r="AA1090" s="60" t="str">
        <f>IF($B1090="", "", IF(COUNTIF('Intro &amp; Setup'!$AY$23:$AY$38, $B1090)&gt;0, "BH", TEXT($B1090, "ddd")))</f>
        <v/>
      </c>
      <c r="AB1090" s="61" t="str">
        <f t="shared" si="149"/>
        <v/>
      </c>
      <c r="AD1090" s="23" t="str">
        <f t="shared" si="150"/>
        <v/>
      </c>
      <c r="AE1090" s="23" t="str">
        <f t="shared" si="151"/>
        <v/>
      </c>
      <c r="AG1090" s="23" t="str">
        <f t="shared" si="152"/>
        <v/>
      </c>
    </row>
    <row r="1091" spans="1:33" x14ac:dyDescent="0.25">
      <c r="A1091" s="5"/>
      <c r="B1091" s="115"/>
      <c r="C1091" s="116"/>
      <c r="D1091" s="117"/>
      <c r="E1091" s="118"/>
      <c r="F1091" s="118"/>
      <c r="G1091" s="119"/>
      <c r="H1091" s="120"/>
      <c r="I1091" s="120"/>
      <c r="J1091" s="121"/>
      <c r="K1091" s="5"/>
      <c r="L1091" s="133" t="str">
        <f t="shared" si="144"/>
        <v/>
      </c>
      <c r="M1091" s="5"/>
      <c r="N1091" s="23" t="str">
        <f>IF($L1091="", "", COUNTIF($L$11:$L$2510, "&gt;"&amp;$L1091)+1+COUNTIF($L$11:$L1091, $L1091)-1)</f>
        <v/>
      </c>
      <c r="O1091" s="5"/>
      <c r="R1091" s="23" t="str">
        <f t="shared" si="145"/>
        <v/>
      </c>
      <c r="T1091" s="20" t="str">
        <f t="shared" si="146"/>
        <v/>
      </c>
      <c r="X1091" s="23" t="str">
        <f t="shared" si="147"/>
        <v/>
      </c>
      <c r="Z1091" s="59" t="str">
        <f t="shared" si="148"/>
        <v/>
      </c>
      <c r="AA1091" s="60" t="str">
        <f>IF($B1091="", "", IF(COUNTIF('Intro &amp; Setup'!$AY$23:$AY$38, $B1091)&gt;0, "BH", TEXT($B1091, "ddd")))</f>
        <v/>
      </c>
      <c r="AB1091" s="61" t="str">
        <f t="shared" si="149"/>
        <v/>
      </c>
      <c r="AD1091" s="23" t="str">
        <f t="shared" si="150"/>
        <v/>
      </c>
      <c r="AE1091" s="23" t="str">
        <f t="shared" si="151"/>
        <v/>
      </c>
      <c r="AG1091" s="23" t="str">
        <f t="shared" si="152"/>
        <v/>
      </c>
    </row>
    <row r="1092" spans="1:33" x14ac:dyDescent="0.25">
      <c r="A1092" s="5"/>
      <c r="B1092" s="115"/>
      <c r="C1092" s="116"/>
      <c r="D1092" s="117"/>
      <c r="E1092" s="118"/>
      <c r="F1092" s="118"/>
      <c r="G1092" s="119"/>
      <c r="H1092" s="120"/>
      <c r="I1092" s="120"/>
      <c r="J1092" s="121"/>
      <c r="K1092" s="5"/>
      <c r="L1092" s="133" t="str">
        <f t="shared" si="144"/>
        <v/>
      </c>
      <c r="M1092" s="5"/>
      <c r="N1092" s="23" t="str">
        <f>IF($L1092="", "", COUNTIF($L$11:$L$2510, "&gt;"&amp;$L1092)+1+COUNTIF($L$11:$L1092, $L1092)-1)</f>
        <v/>
      </c>
      <c r="O1092" s="5"/>
      <c r="R1092" s="23" t="str">
        <f t="shared" si="145"/>
        <v/>
      </c>
      <c r="T1092" s="20" t="str">
        <f t="shared" si="146"/>
        <v/>
      </c>
      <c r="X1092" s="23" t="str">
        <f t="shared" si="147"/>
        <v/>
      </c>
      <c r="Z1092" s="59" t="str">
        <f t="shared" si="148"/>
        <v/>
      </c>
      <c r="AA1092" s="60" t="str">
        <f>IF($B1092="", "", IF(COUNTIF('Intro &amp; Setup'!$AY$23:$AY$38, $B1092)&gt;0, "BH", TEXT($B1092, "ddd")))</f>
        <v/>
      </c>
      <c r="AB1092" s="61" t="str">
        <f t="shared" si="149"/>
        <v/>
      </c>
      <c r="AD1092" s="23" t="str">
        <f t="shared" si="150"/>
        <v/>
      </c>
      <c r="AE1092" s="23" t="str">
        <f t="shared" si="151"/>
        <v/>
      </c>
      <c r="AG1092" s="23" t="str">
        <f t="shared" si="152"/>
        <v/>
      </c>
    </row>
    <row r="1093" spans="1:33" x14ac:dyDescent="0.25">
      <c r="A1093" s="5"/>
      <c r="B1093" s="115"/>
      <c r="C1093" s="116"/>
      <c r="D1093" s="117"/>
      <c r="E1093" s="118"/>
      <c r="F1093" s="118"/>
      <c r="G1093" s="119"/>
      <c r="H1093" s="120"/>
      <c r="I1093" s="120"/>
      <c r="J1093" s="121"/>
      <c r="K1093" s="5"/>
      <c r="L1093" s="133" t="str">
        <f t="shared" si="144"/>
        <v/>
      </c>
      <c r="M1093" s="5"/>
      <c r="N1093" s="23" t="str">
        <f>IF($L1093="", "", COUNTIF($L$11:$L$2510, "&gt;"&amp;$L1093)+1+COUNTIF($L$11:$L1093, $L1093)-1)</f>
        <v/>
      </c>
      <c r="O1093" s="5"/>
      <c r="R1093" s="23" t="str">
        <f t="shared" si="145"/>
        <v/>
      </c>
      <c r="T1093" s="20" t="str">
        <f t="shared" si="146"/>
        <v/>
      </c>
      <c r="X1093" s="23" t="str">
        <f t="shared" si="147"/>
        <v/>
      </c>
      <c r="Z1093" s="59" t="str">
        <f t="shared" si="148"/>
        <v/>
      </c>
      <c r="AA1093" s="60" t="str">
        <f>IF($B1093="", "", IF(COUNTIF('Intro &amp; Setup'!$AY$23:$AY$38, $B1093)&gt;0, "BH", TEXT($B1093, "ddd")))</f>
        <v/>
      </c>
      <c r="AB1093" s="61" t="str">
        <f t="shared" si="149"/>
        <v/>
      </c>
      <c r="AD1093" s="23" t="str">
        <f t="shared" si="150"/>
        <v/>
      </c>
      <c r="AE1093" s="23" t="str">
        <f t="shared" si="151"/>
        <v/>
      </c>
      <c r="AG1093" s="23" t="str">
        <f t="shared" si="152"/>
        <v/>
      </c>
    </row>
    <row r="1094" spans="1:33" x14ac:dyDescent="0.25">
      <c r="A1094" s="5"/>
      <c r="B1094" s="115"/>
      <c r="C1094" s="116"/>
      <c r="D1094" s="117"/>
      <c r="E1094" s="118"/>
      <c r="F1094" s="118"/>
      <c r="G1094" s="119"/>
      <c r="H1094" s="120"/>
      <c r="I1094" s="120"/>
      <c r="J1094" s="121"/>
      <c r="K1094" s="5"/>
      <c r="L1094" s="133" t="str">
        <f t="shared" si="144"/>
        <v/>
      </c>
      <c r="M1094" s="5"/>
      <c r="N1094" s="23" t="str">
        <f>IF($L1094="", "", COUNTIF($L$11:$L$2510, "&gt;"&amp;$L1094)+1+COUNTIF($L$11:$L1094, $L1094)-1)</f>
        <v/>
      </c>
      <c r="O1094" s="5"/>
      <c r="R1094" s="23" t="str">
        <f t="shared" si="145"/>
        <v/>
      </c>
      <c r="T1094" s="20" t="str">
        <f t="shared" si="146"/>
        <v/>
      </c>
      <c r="X1094" s="23" t="str">
        <f t="shared" si="147"/>
        <v/>
      </c>
      <c r="Z1094" s="59" t="str">
        <f t="shared" si="148"/>
        <v/>
      </c>
      <c r="AA1094" s="60" t="str">
        <f>IF($B1094="", "", IF(COUNTIF('Intro &amp; Setup'!$AY$23:$AY$38, $B1094)&gt;0, "BH", TEXT($B1094, "ddd")))</f>
        <v/>
      </c>
      <c r="AB1094" s="61" t="str">
        <f t="shared" si="149"/>
        <v/>
      </c>
      <c r="AD1094" s="23" t="str">
        <f t="shared" si="150"/>
        <v/>
      </c>
      <c r="AE1094" s="23" t="str">
        <f t="shared" si="151"/>
        <v/>
      </c>
      <c r="AG1094" s="23" t="str">
        <f t="shared" si="152"/>
        <v/>
      </c>
    </row>
    <row r="1095" spans="1:33" x14ac:dyDescent="0.25">
      <c r="A1095" s="5"/>
      <c r="B1095" s="115"/>
      <c r="C1095" s="116"/>
      <c r="D1095" s="117"/>
      <c r="E1095" s="118"/>
      <c r="F1095" s="118"/>
      <c r="G1095" s="119"/>
      <c r="H1095" s="120"/>
      <c r="I1095" s="120"/>
      <c r="J1095" s="121"/>
      <c r="K1095" s="5"/>
      <c r="L1095" s="133" t="str">
        <f t="shared" si="144"/>
        <v/>
      </c>
      <c r="M1095" s="5"/>
      <c r="N1095" s="23" t="str">
        <f>IF($L1095="", "", COUNTIF($L$11:$L$2510, "&gt;"&amp;$L1095)+1+COUNTIF($L$11:$L1095, $L1095)-1)</f>
        <v/>
      </c>
      <c r="O1095" s="5"/>
      <c r="R1095" s="23" t="str">
        <f t="shared" si="145"/>
        <v/>
      </c>
      <c r="T1095" s="20" t="str">
        <f t="shared" si="146"/>
        <v/>
      </c>
      <c r="X1095" s="23" t="str">
        <f t="shared" si="147"/>
        <v/>
      </c>
      <c r="Z1095" s="59" t="str">
        <f t="shared" si="148"/>
        <v/>
      </c>
      <c r="AA1095" s="60" t="str">
        <f>IF($B1095="", "", IF(COUNTIF('Intro &amp; Setup'!$AY$23:$AY$38, $B1095)&gt;0, "BH", TEXT($B1095, "ddd")))</f>
        <v/>
      </c>
      <c r="AB1095" s="61" t="str">
        <f t="shared" si="149"/>
        <v/>
      </c>
      <c r="AD1095" s="23" t="str">
        <f t="shared" si="150"/>
        <v/>
      </c>
      <c r="AE1095" s="23" t="str">
        <f t="shared" si="151"/>
        <v/>
      </c>
      <c r="AG1095" s="23" t="str">
        <f t="shared" si="152"/>
        <v/>
      </c>
    </row>
    <row r="1096" spans="1:33" x14ac:dyDescent="0.25">
      <c r="A1096" s="5"/>
      <c r="B1096" s="115"/>
      <c r="C1096" s="116"/>
      <c r="D1096" s="117"/>
      <c r="E1096" s="118"/>
      <c r="F1096" s="118"/>
      <c r="G1096" s="119"/>
      <c r="H1096" s="120"/>
      <c r="I1096" s="120"/>
      <c r="J1096" s="121"/>
      <c r="K1096" s="5"/>
      <c r="L1096" s="133" t="str">
        <f t="shared" si="144"/>
        <v/>
      </c>
      <c r="M1096" s="5"/>
      <c r="N1096" s="23" t="str">
        <f>IF($L1096="", "", COUNTIF($L$11:$L$2510, "&gt;"&amp;$L1096)+1+COUNTIF($L$11:$L1096, $L1096)-1)</f>
        <v/>
      </c>
      <c r="O1096" s="5"/>
      <c r="R1096" s="23" t="str">
        <f t="shared" si="145"/>
        <v/>
      </c>
      <c r="T1096" s="20" t="str">
        <f t="shared" si="146"/>
        <v/>
      </c>
      <c r="X1096" s="23" t="str">
        <f t="shared" si="147"/>
        <v/>
      </c>
      <c r="Z1096" s="59" t="str">
        <f t="shared" si="148"/>
        <v/>
      </c>
      <c r="AA1096" s="60" t="str">
        <f>IF($B1096="", "", IF(COUNTIF('Intro &amp; Setup'!$AY$23:$AY$38, $B1096)&gt;0, "BH", TEXT($B1096, "ddd")))</f>
        <v/>
      </c>
      <c r="AB1096" s="61" t="str">
        <f t="shared" si="149"/>
        <v/>
      </c>
      <c r="AD1096" s="23" t="str">
        <f t="shared" si="150"/>
        <v/>
      </c>
      <c r="AE1096" s="23" t="str">
        <f t="shared" si="151"/>
        <v/>
      </c>
      <c r="AG1096" s="23" t="str">
        <f t="shared" si="152"/>
        <v/>
      </c>
    </row>
    <row r="1097" spans="1:33" x14ac:dyDescent="0.25">
      <c r="A1097" s="5"/>
      <c r="B1097" s="115"/>
      <c r="C1097" s="116"/>
      <c r="D1097" s="117"/>
      <c r="E1097" s="118"/>
      <c r="F1097" s="118"/>
      <c r="G1097" s="119"/>
      <c r="H1097" s="120"/>
      <c r="I1097" s="120"/>
      <c r="J1097" s="121"/>
      <c r="K1097" s="5"/>
      <c r="L1097" s="133" t="str">
        <f t="shared" si="144"/>
        <v/>
      </c>
      <c r="M1097" s="5"/>
      <c r="N1097" s="23" t="str">
        <f>IF($L1097="", "", COUNTIF($L$11:$L$2510, "&gt;"&amp;$L1097)+1+COUNTIF($L$11:$L1097, $L1097)-1)</f>
        <v/>
      </c>
      <c r="O1097" s="5"/>
      <c r="R1097" s="23" t="str">
        <f t="shared" si="145"/>
        <v/>
      </c>
      <c r="T1097" s="20" t="str">
        <f t="shared" si="146"/>
        <v/>
      </c>
      <c r="X1097" s="23" t="str">
        <f t="shared" si="147"/>
        <v/>
      </c>
      <c r="Z1097" s="59" t="str">
        <f t="shared" si="148"/>
        <v/>
      </c>
      <c r="AA1097" s="60" t="str">
        <f>IF($B1097="", "", IF(COUNTIF('Intro &amp; Setup'!$AY$23:$AY$38, $B1097)&gt;0, "BH", TEXT($B1097, "ddd")))</f>
        <v/>
      </c>
      <c r="AB1097" s="61" t="str">
        <f t="shared" si="149"/>
        <v/>
      </c>
      <c r="AD1097" s="23" t="str">
        <f t="shared" si="150"/>
        <v/>
      </c>
      <c r="AE1097" s="23" t="str">
        <f t="shared" si="151"/>
        <v/>
      </c>
      <c r="AG1097" s="23" t="str">
        <f t="shared" si="152"/>
        <v/>
      </c>
    </row>
    <row r="1098" spans="1:33" x14ac:dyDescent="0.25">
      <c r="A1098" s="5"/>
      <c r="B1098" s="115"/>
      <c r="C1098" s="116"/>
      <c r="D1098" s="117"/>
      <c r="E1098" s="118"/>
      <c r="F1098" s="118"/>
      <c r="G1098" s="119"/>
      <c r="H1098" s="120"/>
      <c r="I1098" s="120"/>
      <c r="J1098" s="121"/>
      <c r="K1098" s="5"/>
      <c r="L1098" s="133" t="str">
        <f t="shared" si="144"/>
        <v/>
      </c>
      <c r="M1098" s="5"/>
      <c r="N1098" s="23" t="str">
        <f>IF($L1098="", "", COUNTIF($L$11:$L$2510, "&gt;"&amp;$L1098)+1+COUNTIF($L$11:$L1098, $L1098)-1)</f>
        <v/>
      </c>
      <c r="O1098" s="5"/>
      <c r="R1098" s="23" t="str">
        <f t="shared" si="145"/>
        <v/>
      </c>
      <c r="T1098" s="20" t="str">
        <f t="shared" si="146"/>
        <v/>
      </c>
      <c r="X1098" s="23" t="str">
        <f t="shared" si="147"/>
        <v/>
      </c>
      <c r="Z1098" s="59" t="str">
        <f t="shared" si="148"/>
        <v/>
      </c>
      <c r="AA1098" s="60" t="str">
        <f>IF($B1098="", "", IF(COUNTIF('Intro &amp; Setup'!$AY$23:$AY$38, $B1098)&gt;0, "BH", TEXT($B1098, "ddd")))</f>
        <v/>
      </c>
      <c r="AB1098" s="61" t="str">
        <f t="shared" si="149"/>
        <v/>
      </c>
      <c r="AD1098" s="23" t="str">
        <f t="shared" si="150"/>
        <v/>
      </c>
      <c r="AE1098" s="23" t="str">
        <f t="shared" si="151"/>
        <v/>
      </c>
      <c r="AG1098" s="23" t="str">
        <f t="shared" si="152"/>
        <v/>
      </c>
    </row>
    <row r="1099" spans="1:33" x14ac:dyDescent="0.25">
      <c r="A1099" s="5"/>
      <c r="B1099" s="115"/>
      <c r="C1099" s="116"/>
      <c r="D1099" s="117"/>
      <c r="E1099" s="118"/>
      <c r="F1099" s="118"/>
      <c r="G1099" s="119"/>
      <c r="H1099" s="120"/>
      <c r="I1099" s="120"/>
      <c r="J1099" s="121"/>
      <c r="K1099" s="5"/>
      <c r="L1099" s="133" t="str">
        <f t="shared" si="144"/>
        <v/>
      </c>
      <c r="M1099" s="5"/>
      <c r="N1099" s="23" t="str">
        <f>IF($L1099="", "", COUNTIF($L$11:$L$2510, "&gt;"&amp;$L1099)+1+COUNTIF($L$11:$L1099, $L1099)-1)</f>
        <v/>
      </c>
      <c r="O1099" s="5"/>
      <c r="R1099" s="23" t="str">
        <f t="shared" si="145"/>
        <v/>
      </c>
      <c r="T1099" s="20" t="str">
        <f t="shared" si="146"/>
        <v/>
      </c>
      <c r="X1099" s="23" t="str">
        <f t="shared" si="147"/>
        <v/>
      </c>
      <c r="Z1099" s="59" t="str">
        <f t="shared" si="148"/>
        <v/>
      </c>
      <c r="AA1099" s="60" t="str">
        <f>IF($B1099="", "", IF(COUNTIF('Intro &amp; Setup'!$AY$23:$AY$38, $B1099)&gt;0, "BH", TEXT($B1099, "ddd")))</f>
        <v/>
      </c>
      <c r="AB1099" s="61" t="str">
        <f t="shared" si="149"/>
        <v/>
      </c>
      <c r="AD1099" s="23" t="str">
        <f t="shared" si="150"/>
        <v/>
      </c>
      <c r="AE1099" s="23" t="str">
        <f t="shared" si="151"/>
        <v/>
      </c>
      <c r="AG1099" s="23" t="str">
        <f t="shared" si="152"/>
        <v/>
      </c>
    </row>
    <row r="1100" spans="1:33" x14ac:dyDescent="0.25">
      <c r="A1100" s="5"/>
      <c r="B1100" s="115"/>
      <c r="C1100" s="116"/>
      <c r="D1100" s="117"/>
      <c r="E1100" s="118"/>
      <c r="F1100" s="118"/>
      <c r="G1100" s="119"/>
      <c r="H1100" s="120"/>
      <c r="I1100" s="120"/>
      <c r="J1100" s="121"/>
      <c r="K1100" s="5"/>
      <c r="L1100" s="133" t="str">
        <f t="shared" ref="L1100:L1163" si="153">IFERROR(($I1100+$J1100)/$H1100, "")</f>
        <v/>
      </c>
      <c r="M1100" s="5"/>
      <c r="N1100" s="23" t="str">
        <f>IF($L1100="", "", COUNTIF($L$11:$L$2510, "&gt;"&amp;$L1100)+1+COUNTIF($L$11:$L1100, $L1100)-1)</f>
        <v/>
      </c>
      <c r="O1100" s="5"/>
      <c r="R1100" s="23" t="str">
        <f t="shared" ref="R1100:R1163" si="154">IF($T1100="", "", IF(COUNTIF($T$11:$T$2510, $T1100)&gt;1, "X", ""))</f>
        <v/>
      </c>
      <c r="T1100" s="20" t="str">
        <f t="shared" ref="T1100:T1163" si="155">IF(AND($B1100="", $C1100="", $D1100=""), "", CONCATENATE(TEXT($B1100, "dd mmm yyyy"), " - ", TEXT($C1100, "hh:mm"), " - ", $D1100))</f>
        <v/>
      </c>
      <c r="X1100" s="23" t="str">
        <f t="shared" ref="X1100:X1163" si="156">IF($E1100="", "", IF(COUNTIF($V$11:$V$20, $E1100)=0, "X", ""))</f>
        <v/>
      </c>
      <c r="Z1100" s="59" t="str">
        <f t="shared" ref="Z1100:Z1163" si="157">IF($B1100="", "", TEXT($B1100, "mmm yyyy"))</f>
        <v/>
      </c>
      <c r="AA1100" s="60" t="str">
        <f>IF($B1100="", "", IF(COUNTIF('Intro &amp; Setup'!$AY$23:$AY$38, $B1100)&gt;0, "BH", TEXT($B1100, "ddd")))</f>
        <v/>
      </c>
      <c r="AB1100" s="61" t="str">
        <f t="shared" ref="AB1100:AB1163" si="158">IF($C1100="", "", REPLACE(TEXT($C1100, "hh:mm"), 4, 2, "00"))</f>
        <v/>
      </c>
      <c r="AD1100" s="23" t="str">
        <f t="shared" ref="AD1100:AD1163" si="159">IF(OR($AB1100="", $E1100=""), "", CONCATENATE($AB1100, " - ", $E1100))</f>
        <v/>
      </c>
      <c r="AE1100" s="23" t="str">
        <f t="shared" ref="AE1100:AE1163" si="160">IF(OR($AA1100="", $E1100=""), "", CONCATENATE($AA1100, " - ", $E1100))</f>
        <v/>
      </c>
      <c r="AG1100" s="23" t="str">
        <f t="shared" ref="AG1100:AG1163" si="161">IF($B1100="", "", IF(OR($B1100&lt;$Z$2, $B1100&gt;$Z$3), "X", ""))</f>
        <v/>
      </c>
    </row>
    <row r="1101" spans="1:33" x14ac:dyDescent="0.25">
      <c r="A1101" s="5"/>
      <c r="B1101" s="115"/>
      <c r="C1101" s="116"/>
      <c r="D1101" s="117"/>
      <c r="E1101" s="118"/>
      <c r="F1101" s="118"/>
      <c r="G1101" s="119"/>
      <c r="H1101" s="120"/>
      <c r="I1101" s="120"/>
      <c r="J1101" s="121"/>
      <c r="K1101" s="5"/>
      <c r="L1101" s="133" t="str">
        <f t="shared" si="153"/>
        <v/>
      </c>
      <c r="M1101" s="5"/>
      <c r="N1101" s="23" t="str">
        <f>IF($L1101="", "", COUNTIF($L$11:$L$2510, "&gt;"&amp;$L1101)+1+COUNTIF($L$11:$L1101, $L1101)-1)</f>
        <v/>
      </c>
      <c r="O1101" s="5"/>
      <c r="R1101" s="23" t="str">
        <f t="shared" si="154"/>
        <v/>
      </c>
      <c r="T1101" s="20" t="str">
        <f t="shared" si="155"/>
        <v/>
      </c>
      <c r="X1101" s="23" t="str">
        <f t="shared" si="156"/>
        <v/>
      </c>
      <c r="Z1101" s="59" t="str">
        <f t="shared" si="157"/>
        <v/>
      </c>
      <c r="AA1101" s="60" t="str">
        <f>IF($B1101="", "", IF(COUNTIF('Intro &amp; Setup'!$AY$23:$AY$38, $B1101)&gt;0, "BH", TEXT($B1101, "ddd")))</f>
        <v/>
      </c>
      <c r="AB1101" s="61" t="str">
        <f t="shared" si="158"/>
        <v/>
      </c>
      <c r="AD1101" s="23" t="str">
        <f t="shared" si="159"/>
        <v/>
      </c>
      <c r="AE1101" s="23" t="str">
        <f t="shared" si="160"/>
        <v/>
      </c>
      <c r="AG1101" s="23" t="str">
        <f t="shared" si="161"/>
        <v/>
      </c>
    </row>
    <row r="1102" spans="1:33" x14ac:dyDescent="0.25">
      <c r="A1102" s="5"/>
      <c r="B1102" s="115"/>
      <c r="C1102" s="116"/>
      <c r="D1102" s="117"/>
      <c r="E1102" s="118"/>
      <c r="F1102" s="118"/>
      <c r="G1102" s="119"/>
      <c r="H1102" s="120"/>
      <c r="I1102" s="120"/>
      <c r="J1102" s="121"/>
      <c r="K1102" s="5"/>
      <c r="L1102" s="133" t="str">
        <f t="shared" si="153"/>
        <v/>
      </c>
      <c r="M1102" s="5"/>
      <c r="N1102" s="23" t="str">
        <f>IF($L1102="", "", COUNTIF($L$11:$L$2510, "&gt;"&amp;$L1102)+1+COUNTIF($L$11:$L1102, $L1102)-1)</f>
        <v/>
      </c>
      <c r="O1102" s="5"/>
      <c r="R1102" s="23" t="str">
        <f t="shared" si="154"/>
        <v/>
      </c>
      <c r="T1102" s="20" t="str">
        <f t="shared" si="155"/>
        <v/>
      </c>
      <c r="X1102" s="23" t="str">
        <f t="shared" si="156"/>
        <v/>
      </c>
      <c r="Z1102" s="59" t="str">
        <f t="shared" si="157"/>
        <v/>
      </c>
      <c r="AA1102" s="60" t="str">
        <f>IF($B1102="", "", IF(COUNTIF('Intro &amp; Setup'!$AY$23:$AY$38, $B1102)&gt;0, "BH", TEXT($B1102, "ddd")))</f>
        <v/>
      </c>
      <c r="AB1102" s="61" t="str">
        <f t="shared" si="158"/>
        <v/>
      </c>
      <c r="AD1102" s="23" t="str">
        <f t="shared" si="159"/>
        <v/>
      </c>
      <c r="AE1102" s="23" t="str">
        <f t="shared" si="160"/>
        <v/>
      </c>
      <c r="AG1102" s="23" t="str">
        <f t="shared" si="161"/>
        <v/>
      </c>
    </row>
    <row r="1103" spans="1:33" x14ac:dyDescent="0.25">
      <c r="A1103" s="5"/>
      <c r="B1103" s="115"/>
      <c r="C1103" s="116"/>
      <c r="D1103" s="117"/>
      <c r="E1103" s="118"/>
      <c r="F1103" s="118"/>
      <c r="G1103" s="119"/>
      <c r="H1103" s="120"/>
      <c r="I1103" s="120"/>
      <c r="J1103" s="121"/>
      <c r="K1103" s="5"/>
      <c r="L1103" s="133" t="str">
        <f t="shared" si="153"/>
        <v/>
      </c>
      <c r="M1103" s="5"/>
      <c r="N1103" s="23" t="str">
        <f>IF($L1103="", "", COUNTIF($L$11:$L$2510, "&gt;"&amp;$L1103)+1+COUNTIF($L$11:$L1103, $L1103)-1)</f>
        <v/>
      </c>
      <c r="O1103" s="5"/>
      <c r="R1103" s="23" t="str">
        <f t="shared" si="154"/>
        <v/>
      </c>
      <c r="T1103" s="20" t="str">
        <f t="shared" si="155"/>
        <v/>
      </c>
      <c r="X1103" s="23" t="str">
        <f t="shared" si="156"/>
        <v/>
      </c>
      <c r="Z1103" s="59" t="str">
        <f t="shared" si="157"/>
        <v/>
      </c>
      <c r="AA1103" s="60" t="str">
        <f>IF($B1103="", "", IF(COUNTIF('Intro &amp; Setup'!$AY$23:$AY$38, $B1103)&gt;0, "BH", TEXT($B1103, "ddd")))</f>
        <v/>
      </c>
      <c r="AB1103" s="61" t="str">
        <f t="shared" si="158"/>
        <v/>
      </c>
      <c r="AD1103" s="23" t="str">
        <f t="shared" si="159"/>
        <v/>
      </c>
      <c r="AE1103" s="23" t="str">
        <f t="shared" si="160"/>
        <v/>
      </c>
      <c r="AG1103" s="23" t="str">
        <f t="shared" si="161"/>
        <v/>
      </c>
    </row>
    <row r="1104" spans="1:33" x14ac:dyDescent="0.25">
      <c r="A1104" s="5"/>
      <c r="B1104" s="115"/>
      <c r="C1104" s="116"/>
      <c r="D1104" s="117"/>
      <c r="E1104" s="118"/>
      <c r="F1104" s="118"/>
      <c r="G1104" s="119"/>
      <c r="H1104" s="120"/>
      <c r="I1104" s="120"/>
      <c r="J1104" s="121"/>
      <c r="K1104" s="5"/>
      <c r="L1104" s="133" t="str">
        <f t="shared" si="153"/>
        <v/>
      </c>
      <c r="M1104" s="5"/>
      <c r="N1104" s="23" t="str">
        <f>IF($L1104="", "", COUNTIF($L$11:$L$2510, "&gt;"&amp;$L1104)+1+COUNTIF($L$11:$L1104, $L1104)-1)</f>
        <v/>
      </c>
      <c r="O1104" s="5"/>
      <c r="R1104" s="23" t="str">
        <f t="shared" si="154"/>
        <v/>
      </c>
      <c r="T1104" s="20" t="str">
        <f t="shared" si="155"/>
        <v/>
      </c>
      <c r="X1104" s="23" t="str">
        <f t="shared" si="156"/>
        <v/>
      </c>
      <c r="Z1104" s="59" t="str">
        <f t="shared" si="157"/>
        <v/>
      </c>
      <c r="AA1104" s="60" t="str">
        <f>IF($B1104="", "", IF(COUNTIF('Intro &amp; Setup'!$AY$23:$AY$38, $B1104)&gt;0, "BH", TEXT($B1104, "ddd")))</f>
        <v/>
      </c>
      <c r="AB1104" s="61" t="str">
        <f t="shared" si="158"/>
        <v/>
      </c>
      <c r="AD1104" s="23" t="str">
        <f t="shared" si="159"/>
        <v/>
      </c>
      <c r="AE1104" s="23" t="str">
        <f t="shared" si="160"/>
        <v/>
      </c>
      <c r="AG1104" s="23" t="str">
        <f t="shared" si="161"/>
        <v/>
      </c>
    </row>
    <row r="1105" spans="1:33" x14ac:dyDescent="0.25">
      <c r="A1105" s="5"/>
      <c r="B1105" s="115"/>
      <c r="C1105" s="116"/>
      <c r="D1105" s="117"/>
      <c r="E1105" s="118"/>
      <c r="F1105" s="118"/>
      <c r="G1105" s="119"/>
      <c r="H1105" s="120"/>
      <c r="I1105" s="120"/>
      <c r="J1105" s="121"/>
      <c r="K1105" s="5"/>
      <c r="L1105" s="133" t="str">
        <f t="shared" si="153"/>
        <v/>
      </c>
      <c r="M1105" s="5"/>
      <c r="N1105" s="23" t="str">
        <f>IF($L1105="", "", COUNTIF($L$11:$L$2510, "&gt;"&amp;$L1105)+1+COUNTIF($L$11:$L1105, $L1105)-1)</f>
        <v/>
      </c>
      <c r="O1105" s="5"/>
      <c r="R1105" s="23" t="str">
        <f t="shared" si="154"/>
        <v/>
      </c>
      <c r="T1105" s="20" t="str">
        <f t="shared" si="155"/>
        <v/>
      </c>
      <c r="X1105" s="23" t="str">
        <f t="shared" si="156"/>
        <v/>
      </c>
      <c r="Z1105" s="59" t="str">
        <f t="shared" si="157"/>
        <v/>
      </c>
      <c r="AA1105" s="60" t="str">
        <f>IF($B1105="", "", IF(COUNTIF('Intro &amp; Setup'!$AY$23:$AY$38, $B1105)&gt;0, "BH", TEXT($B1105, "ddd")))</f>
        <v/>
      </c>
      <c r="AB1105" s="61" t="str">
        <f t="shared" si="158"/>
        <v/>
      </c>
      <c r="AD1105" s="23" t="str">
        <f t="shared" si="159"/>
        <v/>
      </c>
      <c r="AE1105" s="23" t="str">
        <f t="shared" si="160"/>
        <v/>
      </c>
      <c r="AG1105" s="23" t="str">
        <f t="shared" si="161"/>
        <v/>
      </c>
    </row>
    <row r="1106" spans="1:33" x14ac:dyDescent="0.25">
      <c r="A1106" s="5"/>
      <c r="B1106" s="115"/>
      <c r="C1106" s="116"/>
      <c r="D1106" s="117"/>
      <c r="E1106" s="118"/>
      <c r="F1106" s="118"/>
      <c r="G1106" s="119"/>
      <c r="H1106" s="120"/>
      <c r="I1106" s="120"/>
      <c r="J1106" s="121"/>
      <c r="K1106" s="5"/>
      <c r="L1106" s="133" t="str">
        <f t="shared" si="153"/>
        <v/>
      </c>
      <c r="M1106" s="5"/>
      <c r="N1106" s="23" t="str">
        <f>IF($L1106="", "", COUNTIF($L$11:$L$2510, "&gt;"&amp;$L1106)+1+COUNTIF($L$11:$L1106, $L1106)-1)</f>
        <v/>
      </c>
      <c r="O1106" s="5"/>
      <c r="R1106" s="23" t="str">
        <f t="shared" si="154"/>
        <v/>
      </c>
      <c r="T1106" s="20" t="str">
        <f t="shared" si="155"/>
        <v/>
      </c>
      <c r="X1106" s="23" t="str">
        <f t="shared" si="156"/>
        <v/>
      </c>
      <c r="Z1106" s="59" t="str">
        <f t="shared" si="157"/>
        <v/>
      </c>
      <c r="AA1106" s="60" t="str">
        <f>IF($B1106="", "", IF(COUNTIF('Intro &amp; Setup'!$AY$23:$AY$38, $B1106)&gt;0, "BH", TEXT($B1106, "ddd")))</f>
        <v/>
      </c>
      <c r="AB1106" s="61" t="str">
        <f t="shared" si="158"/>
        <v/>
      </c>
      <c r="AD1106" s="23" t="str">
        <f t="shared" si="159"/>
        <v/>
      </c>
      <c r="AE1106" s="23" t="str">
        <f t="shared" si="160"/>
        <v/>
      </c>
      <c r="AG1106" s="23" t="str">
        <f t="shared" si="161"/>
        <v/>
      </c>
    </row>
    <row r="1107" spans="1:33" x14ac:dyDescent="0.25">
      <c r="A1107" s="5"/>
      <c r="B1107" s="115"/>
      <c r="C1107" s="116"/>
      <c r="D1107" s="117"/>
      <c r="E1107" s="118"/>
      <c r="F1107" s="118"/>
      <c r="G1107" s="119"/>
      <c r="H1107" s="120"/>
      <c r="I1107" s="120"/>
      <c r="J1107" s="121"/>
      <c r="K1107" s="5"/>
      <c r="L1107" s="133" t="str">
        <f t="shared" si="153"/>
        <v/>
      </c>
      <c r="M1107" s="5"/>
      <c r="N1107" s="23" t="str">
        <f>IF($L1107="", "", COUNTIF($L$11:$L$2510, "&gt;"&amp;$L1107)+1+COUNTIF($L$11:$L1107, $L1107)-1)</f>
        <v/>
      </c>
      <c r="O1107" s="5"/>
      <c r="R1107" s="23" t="str">
        <f t="shared" si="154"/>
        <v/>
      </c>
      <c r="T1107" s="20" t="str">
        <f t="shared" si="155"/>
        <v/>
      </c>
      <c r="X1107" s="23" t="str">
        <f t="shared" si="156"/>
        <v/>
      </c>
      <c r="Z1107" s="59" t="str">
        <f t="shared" si="157"/>
        <v/>
      </c>
      <c r="AA1107" s="60" t="str">
        <f>IF($B1107="", "", IF(COUNTIF('Intro &amp; Setup'!$AY$23:$AY$38, $B1107)&gt;0, "BH", TEXT($B1107, "ddd")))</f>
        <v/>
      </c>
      <c r="AB1107" s="61" t="str">
        <f t="shared" si="158"/>
        <v/>
      </c>
      <c r="AD1107" s="23" t="str">
        <f t="shared" si="159"/>
        <v/>
      </c>
      <c r="AE1107" s="23" t="str">
        <f t="shared" si="160"/>
        <v/>
      </c>
      <c r="AG1107" s="23" t="str">
        <f t="shared" si="161"/>
        <v/>
      </c>
    </row>
    <row r="1108" spans="1:33" x14ac:dyDescent="0.25">
      <c r="A1108" s="5"/>
      <c r="B1108" s="115"/>
      <c r="C1108" s="116"/>
      <c r="D1108" s="117"/>
      <c r="E1108" s="118"/>
      <c r="F1108" s="118"/>
      <c r="G1108" s="119"/>
      <c r="H1108" s="120"/>
      <c r="I1108" s="120"/>
      <c r="J1108" s="121"/>
      <c r="K1108" s="5"/>
      <c r="L1108" s="133" t="str">
        <f t="shared" si="153"/>
        <v/>
      </c>
      <c r="M1108" s="5"/>
      <c r="N1108" s="23" t="str">
        <f>IF($L1108="", "", COUNTIF($L$11:$L$2510, "&gt;"&amp;$L1108)+1+COUNTIF($L$11:$L1108, $L1108)-1)</f>
        <v/>
      </c>
      <c r="O1108" s="5"/>
      <c r="R1108" s="23" t="str">
        <f t="shared" si="154"/>
        <v/>
      </c>
      <c r="T1108" s="20" t="str">
        <f t="shared" si="155"/>
        <v/>
      </c>
      <c r="X1108" s="23" t="str">
        <f t="shared" si="156"/>
        <v/>
      </c>
      <c r="Z1108" s="59" t="str">
        <f t="shared" si="157"/>
        <v/>
      </c>
      <c r="AA1108" s="60" t="str">
        <f>IF($B1108="", "", IF(COUNTIF('Intro &amp; Setup'!$AY$23:$AY$38, $B1108)&gt;0, "BH", TEXT($B1108, "ddd")))</f>
        <v/>
      </c>
      <c r="AB1108" s="61" t="str">
        <f t="shared" si="158"/>
        <v/>
      </c>
      <c r="AD1108" s="23" t="str">
        <f t="shared" si="159"/>
        <v/>
      </c>
      <c r="AE1108" s="23" t="str">
        <f t="shared" si="160"/>
        <v/>
      </c>
      <c r="AG1108" s="23" t="str">
        <f t="shared" si="161"/>
        <v/>
      </c>
    </row>
    <row r="1109" spans="1:33" x14ac:dyDescent="0.25">
      <c r="A1109" s="5"/>
      <c r="B1109" s="115"/>
      <c r="C1109" s="116"/>
      <c r="D1109" s="117"/>
      <c r="E1109" s="118"/>
      <c r="F1109" s="118"/>
      <c r="G1109" s="119"/>
      <c r="H1109" s="120"/>
      <c r="I1109" s="120"/>
      <c r="J1109" s="121"/>
      <c r="K1109" s="5"/>
      <c r="L1109" s="133" t="str">
        <f t="shared" si="153"/>
        <v/>
      </c>
      <c r="M1109" s="5"/>
      <c r="N1109" s="23" t="str">
        <f>IF($L1109="", "", COUNTIF($L$11:$L$2510, "&gt;"&amp;$L1109)+1+COUNTIF($L$11:$L1109, $L1109)-1)</f>
        <v/>
      </c>
      <c r="O1109" s="5"/>
      <c r="R1109" s="23" t="str">
        <f t="shared" si="154"/>
        <v/>
      </c>
      <c r="T1109" s="20" t="str">
        <f t="shared" si="155"/>
        <v/>
      </c>
      <c r="X1109" s="23" t="str">
        <f t="shared" si="156"/>
        <v/>
      </c>
      <c r="Z1109" s="59" t="str">
        <f t="shared" si="157"/>
        <v/>
      </c>
      <c r="AA1109" s="60" t="str">
        <f>IF($B1109="", "", IF(COUNTIF('Intro &amp; Setup'!$AY$23:$AY$38, $B1109)&gt;0, "BH", TEXT($B1109, "ddd")))</f>
        <v/>
      </c>
      <c r="AB1109" s="61" t="str">
        <f t="shared" si="158"/>
        <v/>
      </c>
      <c r="AD1109" s="23" t="str">
        <f t="shared" si="159"/>
        <v/>
      </c>
      <c r="AE1109" s="23" t="str">
        <f t="shared" si="160"/>
        <v/>
      </c>
      <c r="AG1109" s="23" t="str">
        <f t="shared" si="161"/>
        <v/>
      </c>
    </row>
    <row r="1110" spans="1:33" x14ac:dyDescent="0.25">
      <c r="A1110" s="5"/>
      <c r="B1110" s="115"/>
      <c r="C1110" s="116"/>
      <c r="D1110" s="117"/>
      <c r="E1110" s="118"/>
      <c r="F1110" s="118"/>
      <c r="G1110" s="119"/>
      <c r="H1110" s="120"/>
      <c r="I1110" s="120"/>
      <c r="J1110" s="121"/>
      <c r="K1110" s="5"/>
      <c r="L1110" s="133" t="str">
        <f t="shared" si="153"/>
        <v/>
      </c>
      <c r="M1110" s="5"/>
      <c r="N1110" s="23" t="str">
        <f>IF($L1110="", "", COUNTIF($L$11:$L$2510, "&gt;"&amp;$L1110)+1+COUNTIF($L$11:$L1110, $L1110)-1)</f>
        <v/>
      </c>
      <c r="O1110" s="5"/>
      <c r="R1110" s="23" t="str">
        <f t="shared" si="154"/>
        <v/>
      </c>
      <c r="T1110" s="20" t="str">
        <f t="shared" si="155"/>
        <v/>
      </c>
      <c r="X1110" s="23" t="str">
        <f t="shared" si="156"/>
        <v/>
      </c>
      <c r="Z1110" s="59" t="str">
        <f t="shared" si="157"/>
        <v/>
      </c>
      <c r="AA1110" s="60" t="str">
        <f>IF($B1110="", "", IF(COUNTIF('Intro &amp; Setup'!$AY$23:$AY$38, $B1110)&gt;0, "BH", TEXT($B1110, "ddd")))</f>
        <v/>
      </c>
      <c r="AB1110" s="61" t="str">
        <f t="shared" si="158"/>
        <v/>
      </c>
      <c r="AD1110" s="23" t="str">
        <f t="shared" si="159"/>
        <v/>
      </c>
      <c r="AE1110" s="23" t="str">
        <f t="shared" si="160"/>
        <v/>
      </c>
      <c r="AG1110" s="23" t="str">
        <f t="shared" si="161"/>
        <v/>
      </c>
    </row>
    <row r="1111" spans="1:33" x14ac:dyDescent="0.25">
      <c r="A1111" s="5"/>
      <c r="B1111" s="115"/>
      <c r="C1111" s="116"/>
      <c r="D1111" s="117"/>
      <c r="E1111" s="118"/>
      <c r="F1111" s="118"/>
      <c r="G1111" s="119"/>
      <c r="H1111" s="120"/>
      <c r="I1111" s="120"/>
      <c r="J1111" s="121"/>
      <c r="K1111" s="5"/>
      <c r="L1111" s="133" t="str">
        <f t="shared" si="153"/>
        <v/>
      </c>
      <c r="M1111" s="5"/>
      <c r="N1111" s="23" t="str">
        <f>IF($L1111="", "", COUNTIF($L$11:$L$2510, "&gt;"&amp;$L1111)+1+COUNTIF($L$11:$L1111, $L1111)-1)</f>
        <v/>
      </c>
      <c r="O1111" s="5"/>
      <c r="R1111" s="23" t="str">
        <f t="shared" si="154"/>
        <v/>
      </c>
      <c r="T1111" s="20" t="str">
        <f t="shared" si="155"/>
        <v/>
      </c>
      <c r="X1111" s="23" t="str">
        <f t="shared" si="156"/>
        <v/>
      </c>
      <c r="Z1111" s="59" t="str">
        <f t="shared" si="157"/>
        <v/>
      </c>
      <c r="AA1111" s="60" t="str">
        <f>IF($B1111="", "", IF(COUNTIF('Intro &amp; Setup'!$AY$23:$AY$38, $B1111)&gt;0, "BH", TEXT($B1111, "ddd")))</f>
        <v/>
      </c>
      <c r="AB1111" s="61" t="str">
        <f t="shared" si="158"/>
        <v/>
      </c>
      <c r="AD1111" s="23" t="str">
        <f t="shared" si="159"/>
        <v/>
      </c>
      <c r="AE1111" s="23" t="str">
        <f t="shared" si="160"/>
        <v/>
      </c>
      <c r="AG1111" s="23" t="str">
        <f t="shared" si="161"/>
        <v/>
      </c>
    </row>
    <row r="1112" spans="1:33" x14ac:dyDescent="0.25">
      <c r="A1112" s="5"/>
      <c r="B1112" s="115"/>
      <c r="C1112" s="116"/>
      <c r="D1112" s="117"/>
      <c r="E1112" s="118"/>
      <c r="F1112" s="118"/>
      <c r="G1112" s="119"/>
      <c r="H1112" s="120"/>
      <c r="I1112" s="120"/>
      <c r="J1112" s="121"/>
      <c r="K1112" s="5"/>
      <c r="L1112" s="133" t="str">
        <f t="shared" si="153"/>
        <v/>
      </c>
      <c r="M1112" s="5"/>
      <c r="N1112" s="23" t="str">
        <f>IF($L1112="", "", COUNTIF($L$11:$L$2510, "&gt;"&amp;$L1112)+1+COUNTIF($L$11:$L1112, $L1112)-1)</f>
        <v/>
      </c>
      <c r="O1112" s="5"/>
      <c r="R1112" s="23" t="str">
        <f t="shared" si="154"/>
        <v/>
      </c>
      <c r="T1112" s="20" t="str">
        <f t="shared" si="155"/>
        <v/>
      </c>
      <c r="X1112" s="23" t="str">
        <f t="shared" si="156"/>
        <v/>
      </c>
      <c r="Z1112" s="59" t="str">
        <f t="shared" si="157"/>
        <v/>
      </c>
      <c r="AA1112" s="60" t="str">
        <f>IF($B1112="", "", IF(COUNTIF('Intro &amp; Setup'!$AY$23:$AY$38, $B1112)&gt;0, "BH", TEXT($B1112, "ddd")))</f>
        <v/>
      </c>
      <c r="AB1112" s="61" t="str">
        <f t="shared" si="158"/>
        <v/>
      </c>
      <c r="AD1112" s="23" t="str">
        <f t="shared" si="159"/>
        <v/>
      </c>
      <c r="AE1112" s="23" t="str">
        <f t="shared" si="160"/>
        <v/>
      </c>
      <c r="AG1112" s="23" t="str">
        <f t="shared" si="161"/>
        <v/>
      </c>
    </row>
    <row r="1113" spans="1:33" x14ac:dyDescent="0.25">
      <c r="A1113" s="5"/>
      <c r="B1113" s="115"/>
      <c r="C1113" s="116"/>
      <c r="D1113" s="117"/>
      <c r="E1113" s="118"/>
      <c r="F1113" s="118"/>
      <c r="G1113" s="119"/>
      <c r="H1113" s="120"/>
      <c r="I1113" s="120"/>
      <c r="J1113" s="121"/>
      <c r="K1113" s="5"/>
      <c r="L1113" s="133" t="str">
        <f t="shared" si="153"/>
        <v/>
      </c>
      <c r="M1113" s="5"/>
      <c r="N1113" s="23" t="str">
        <f>IF($L1113="", "", COUNTIF($L$11:$L$2510, "&gt;"&amp;$L1113)+1+COUNTIF($L$11:$L1113, $L1113)-1)</f>
        <v/>
      </c>
      <c r="O1113" s="5"/>
      <c r="R1113" s="23" t="str">
        <f t="shared" si="154"/>
        <v/>
      </c>
      <c r="T1113" s="20" t="str">
        <f t="shared" si="155"/>
        <v/>
      </c>
      <c r="X1113" s="23" t="str">
        <f t="shared" si="156"/>
        <v/>
      </c>
      <c r="Z1113" s="59" t="str">
        <f t="shared" si="157"/>
        <v/>
      </c>
      <c r="AA1113" s="60" t="str">
        <f>IF($B1113="", "", IF(COUNTIF('Intro &amp; Setup'!$AY$23:$AY$38, $B1113)&gt;0, "BH", TEXT($B1113, "ddd")))</f>
        <v/>
      </c>
      <c r="AB1113" s="61" t="str">
        <f t="shared" si="158"/>
        <v/>
      </c>
      <c r="AD1113" s="23" t="str">
        <f t="shared" si="159"/>
        <v/>
      </c>
      <c r="AE1113" s="23" t="str">
        <f t="shared" si="160"/>
        <v/>
      </c>
      <c r="AG1113" s="23" t="str">
        <f t="shared" si="161"/>
        <v/>
      </c>
    </row>
    <row r="1114" spans="1:33" x14ac:dyDescent="0.25">
      <c r="A1114" s="5"/>
      <c r="B1114" s="115"/>
      <c r="C1114" s="116"/>
      <c r="D1114" s="117"/>
      <c r="E1114" s="118"/>
      <c r="F1114" s="118"/>
      <c r="G1114" s="119"/>
      <c r="H1114" s="120"/>
      <c r="I1114" s="120"/>
      <c r="J1114" s="121"/>
      <c r="K1114" s="5"/>
      <c r="L1114" s="133" t="str">
        <f t="shared" si="153"/>
        <v/>
      </c>
      <c r="M1114" s="5"/>
      <c r="N1114" s="23" t="str">
        <f>IF($L1114="", "", COUNTIF($L$11:$L$2510, "&gt;"&amp;$L1114)+1+COUNTIF($L$11:$L1114, $L1114)-1)</f>
        <v/>
      </c>
      <c r="O1114" s="5"/>
      <c r="R1114" s="23" t="str">
        <f t="shared" si="154"/>
        <v/>
      </c>
      <c r="T1114" s="20" t="str">
        <f t="shared" si="155"/>
        <v/>
      </c>
      <c r="X1114" s="23" t="str">
        <f t="shared" si="156"/>
        <v/>
      </c>
      <c r="Z1114" s="59" t="str">
        <f t="shared" si="157"/>
        <v/>
      </c>
      <c r="AA1114" s="60" t="str">
        <f>IF($B1114="", "", IF(COUNTIF('Intro &amp; Setup'!$AY$23:$AY$38, $B1114)&gt;0, "BH", TEXT($B1114, "ddd")))</f>
        <v/>
      </c>
      <c r="AB1114" s="61" t="str">
        <f t="shared" si="158"/>
        <v/>
      </c>
      <c r="AD1114" s="23" t="str">
        <f t="shared" si="159"/>
        <v/>
      </c>
      <c r="AE1114" s="23" t="str">
        <f t="shared" si="160"/>
        <v/>
      </c>
      <c r="AG1114" s="23" t="str">
        <f t="shared" si="161"/>
        <v/>
      </c>
    </row>
    <row r="1115" spans="1:33" x14ac:dyDescent="0.25">
      <c r="A1115" s="5"/>
      <c r="B1115" s="115"/>
      <c r="C1115" s="116"/>
      <c r="D1115" s="117"/>
      <c r="E1115" s="118"/>
      <c r="F1115" s="118"/>
      <c r="G1115" s="119"/>
      <c r="H1115" s="120"/>
      <c r="I1115" s="120"/>
      <c r="J1115" s="121"/>
      <c r="K1115" s="5"/>
      <c r="L1115" s="133" t="str">
        <f t="shared" si="153"/>
        <v/>
      </c>
      <c r="M1115" s="5"/>
      <c r="N1115" s="23" t="str">
        <f>IF($L1115="", "", COUNTIF($L$11:$L$2510, "&gt;"&amp;$L1115)+1+COUNTIF($L$11:$L1115, $L1115)-1)</f>
        <v/>
      </c>
      <c r="O1115" s="5"/>
      <c r="R1115" s="23" t="str">
        <f t="shared" si="154"/>
        <v/>
      </c>
      <c r="T1115" s="20" t="str">
        <f t="shared" si="155"/>
        <v/>
      </c>
      <c r="X1115" s="23" t="str">
        <f t="shared" si="156"/>
        <v/>
      </c>
      <c r="Z1115" s="59" t="str">
        <f t="shared" si="157"/>
        <v/>
      </c>
      <c r="AA1115" s="60" t="str">
        <f>IF($B1115="", "", IF(COUNTIF('Intro &amp; Setup'!$AY$23:$AY$38, $B1115)&gt;0, "BH", TEXT($B1115, "ddd")))</f>
        <v/>
      </c>
      <c r="AB1115" s="61" t="str">
        <f t="shared" si="158"/>
        <v/>
      </c>
      <c r="AD1115" s="23" t="str">
        <f t="shared" si="159"/>
        <v/>
      </c>
      <c r="AE1115" s="23" t="str">
        <f t="shared" si="160"/>
        <v/>
      </c>
      <c r="AG1115" s="23" t="str">
        <f t="shared" si="161"/>
        <v/>
      </c>
    </row>
    <row r="1116" spans="1:33" x14ac:dyDescent="0.25">
      <c r="A1116" s="5"/>
      <c r="B1116" s="115"/>
      <c r="C1116" s="116"/>
      <c r="D1116" s="117"/>
      <c r="E1116" s="118"/>
      <c r="F1116" s="118"/>
      <c r="G1116" s="119"/>
      <c r="H1116" s="120"/>
      <c r="I1116" s="120"/>
      <c r="J1116" s="121"/>
      <c r="K1116" s="5"/>
      <c r="L1116" s="133" t="str">
        <f t="shared" si="153"/>
        <v/>
      </c>
      <c r="M1116" s="5"/>
      <c r="N1116" s="23" t="str">
        <f>IF($L1116="", "", COUNTIF($L$11:$L$2510, "&gt;"&amp;$L1116)+1+COUNTIF($L$11:$L1116, $L1116)-1)</f>
        <v/>
      </c>
      <c r="O1116" s="5"/>
      <c r="R1116" s="23" t="str">
        <f t="shared" si="154"/>
        <v/>
      </c>
      <c r="T1116" s="20" t="str">
        <f t="shared" si="155"/>
        <v/>
      </c>
      <c r="X1116" s="23" t="str">
        <f t="shared" si="156"/>
        <v/>
      </c>
      <c r="Z1116" s="59" t="str">
        <f t="shared" si="157"/>
        <v/>
      </c>
      <c r="AA1116" s="60" t="str">
        <f>IF($B1116="", "", IF(COUNTIF('Intro &amp; Setup'!$AY$23:$AY$38, $B1116)&gt;0, "BH", TEXT($B1116, "ddd")))</f>
        <v/>
      </c>
      <c r="AB1116" s="61" t="str">
        <f t="shared" si="158"/>
        <v/>
      </c>
      <c r="AD1116" s="23" t="str">
        <f t="shared" si="159"/>
        <v/>
      </c>
      <c r="AE1116" s="23" t="str">
        <f t="shared" si="160"/>
        <v/>
      </c>
      <c r="AG1116" s="23" t="str">
        <f t="shared" si="161"/>
        <v/>
      </c>
    </row>
    <row r="1117" spans="1:33" x14ac:dyDescent="0.25">
      <c r="A1117" s="5"/>
      <c r="B1117" s="115"/>
      <c r="C1117" s="116"/>
      <c r="D1117" s="117"/>
      <c r="E1117" s="118"/>
      <c r="F1117" s="118"/>
      <c r="G1117" s="119"/>
      <c r="H1117" s="120"/>
      <c r="I1117" s="120"/>
      <c r="J1117" s="121"/>
      <c r="K1117" s="5"/>
      <c r="L1117" s="133" t="str">
        <f t="shared" si="153"/>
        <v/>
      </c>
      <c r="M1117" s="5"/>
      <c r="N1117" s="23" t="str">
        <f>IF($L1117="", "", COUNTIF($L$11:$L$2510, "&gt;"&amp;$L1117)+1+COUNTIF($L$11:$L1117, $L1117)-1)</f>
        <v/>
      </c>
      <c r="O1117" s="5"/>
      <c r="R1117" s="23" t="str">
        <f t="shared" si="154"/>
        <v/>
      </c>
      <c r="T1117" s="20" t="str">
        <f t="shared" si="155"/>
        <v/>
      </c>
      <c r="X1117" s="23" t="str">
        <f t="shared" si="156"/>
        <v/>
      </c>
      <c r="Z1117" s="59" t="str">
        <f t="shared" si="157"/>
        <v/>
      </c>
      <c r="AA1117" s="60" t="str">
        <f>IF($B1117="", "", IF(COUNTIF('Intro &amp; Setup'!$AY$23:$AY$38, $B1117)&gt;0, "BH", TEXT($B1117, "ddd")))</f>
        <v/>
      </c>
      <c r="AB1117" s="61" t="str">
        <f t="shared" si="158"/>
        <v/>
      </c>
      <c r="AD1117" s="23" t="str">
        <f t="shared" si="159"/>
        <v/>
      </c>
      <c r="AE1117" s="23" t="str">
        <f t="shared" si="160"/>
        <v/>
      </c>
      <c r="AG1117" s="23" t="str">
        <f t="shared" si="161"/>
        <v/>
      </c>
    </row>
    <row r="1118" spans="1:33" x14ac:dyDescent="0.25">
      <c r="A1118" s="5"/>
      <c r="B1118" s="115"/>
      <c r="C1118" s="116"/>
      <c r="D1118" s="117"/>
      <c r="E1118" s="118"/>
      <c r="F1118" s="118"/>
      <c r="G1118" s="119"/>
      <c r="H1118" s="120"/>
      <c r="I1118" s="120"/>
      <c r="J1118" s="121"/>
      <c r="K1118" s="5"/>
      <c r="L1118" s="133" t="str">
        <f t="shared" si="153"/>
        <v/>
      </c>
      <c r="M1118" s="5"/>
      <c r="N1118" s="23" t="str">
        <f>IF($L1118="", "", COUNTIF($L$11:$L$2510, "&gt;"&amp;$L1118)+1+COUNTIF($L$11:$L1118, $L1118)-1)</f>
        <v/>
      </c>
      <c r="O1118" s="5"/>
      <c r="R1118" s="23" t="str">
        <f t="shared" si="154"/>
        <v/>
      </c>
      <c r="T1118" s="20" t="str">
        <f t="shared" si="155"/>
        <v/>
      </c>
      <c r="X1118" s="23" t="str">
        <f t="shared" si="156"/>
        <v/>
      </c>
      <c r="Z1118" s="59" t="str">
        <f t="shared" si="157"/>
        <v/>
      </c>
      <c r="AA1118" s="60" t="str">
        <f>IF($B1118="", "", IF(COUNTIF('Intro &amp; Setup'!$AY$23:$AY$38, $B1118)&gt;0, "BH", TEXT($B1118, "ddd")))</f>
        <v/>
      </c>
      <c r="AB1118" s="61" t="str">
        <f t="shared" si="158"/>
        <v/>
      </c>
      <c r="AD1118" s="23" t="str">
        <f t="shared" si="159"/>
        <v/>
      </c>
      <c r="AE1118" s="23" t="str">
        <f t="shared" si="160"/>
        <v/>
      </c>
      <c r="AG1118" s="23" t="str">
        <f t="shared" si="161"/>
        <v/>
      </c>
    </row>
    <row r="1119" spans="1:33" x14ac:dyDescent="0.25">
      <c r="A1119" s="5"/>
      <c r="B1119" s="115"/>
      <c r="C1119" s="116"/>
      <c r="D1119" s="117"/>
      <c r="E1119" s="118"/>
      <c r="F1119" s="118"/>
      <c r="G1119" s="119"/>
      <c r="H1119" s="120"/>
      <c r="I1119" s="120"/>
      <c r="J1119" s="121"/>
      <c r="K1119" s="5"/>
      <c r="L1119" s="133" t="str">
        <f t="shared" si="153"/>
        <v/>
      </c>
      <c r="M1119" s="5"/>
      <c r="N1119" s="23" t="str">
        <f>IF($L1119="", "", COUNTIF($L$11:$L$2510, "&gt;"&amp;$L1119)+1+COUNTIF($L$11:$L1119, $L1119)-1)</f>
        <v/>
      </c>
      <c r="O1119" s="5"/>
      <c r="R1119" s="23" t="str">
        <f t="shared" si="154"/>
        <v/>
      </c>
      <c r="T1119" s="20" t="str">
        <f t="shared" si="155"/>
        <v/>
      </c>
      <c r="X1119" s="23" t="str">
        <f t="shared" si="156"/>
        <v/>
      </c>
      <c r="Z1119" s="59" t="str">
        <f t="shared" si="157"/>
        <v/>
      </c>
      <c r="AA1119" s="60" t="str">
        <f>IF($B1119="", "", IF(COUNTIF('Intro &amp; Setup'!$AY$23:$AY$38, $B1119)&gt;0, "BH", TEXT($B1119, "ddd")))</f>
        <v/>
      </c>
      <c r="AB1119" s="61" t="str">
        <f t="shared" si="158"/>
        <v/>
      </c>
      <c r="AD1119" s="23" t="str">
        <f t="shared" si="159"/>
        <v/>
      </c>
      <c r="AE1119" s="23" t="str">
        <f t="shared" si="160"/>
        <v/>
      </c>
      <c r="AG1119" s="23" t="str">
        <f t="shared" si="161"/>
        <v/>
      </c>
    </row>
    <row r="1120" spans="1:33" x14ac:dyDescent="0.25">
      <c r="A1120" s="5"/>
      <c r="B1120" s="115"/>
      <c r="C1120" s="116"/>
      <c r="D1120" s="117"/>
      <c r="E1120" s="118"/>
      <c r="F1120" s="118"/>
      <c r="G1120" s="119"/>
      <c r="H1120" s="120"/>
      <c r="I1120" s="120"/>
      <c r="J1120" s="121"/>
      <c r="K1120" s="5"/>
      <c r="L1120" s="133" t="str">
        <f t="shared" si="153"/>
        <v/>
      </c>
      <c r="M1120" s="5"/>
      <c r="N1120" s="23" t="str">
        <f>IF($L1120="", "", COUNTIF($L$11:$L$2510, "&gt;"&amp;$L1120)+1+COUNTIF($L$11:$L1120, $L1120)-1)</f>
        <v/>
      </c>
      <c r="O1120" s="5"/>
      <c r="R1120" s="23" t="str">
        <f t="shared" si="154"/>
        <v/>
      </c>
      <c r="T1120" s="20" t="str">
        <f t="shared" si="155"/>
        <v/>
      </c>
      <c r="X1120" s="23" t="str">
        <f t="shared" si="156"/>
        <v/>
      </c>
      <c r="Z1120" s="59" t="str">
        <f t="shared" si="157"/>
        <v/>
      </c>
      <c r="AA1120" s="60" t="str">
        <f>IF($B1120="", "", IF(COUNTIF('Intro &amp; Setup'!$AY$23:$AY$38, $B1120)&gt;0, "BH", TEXT($B1120, "ddd")))</f>
        <v/>
      </c>
      <c r="AB1120" s="61" t="str">
        <f t="shared" si="158"/>
        <v/>
      </c>
      <c r="AD1120" s="23" t="str">
        <f t="shared" si="159"/>
        <v/>
      </c>
      <c r="AE1120" s="23" t="str">
        <f t="shared" si="160"/>
        <v/>
      </c>
      <c r="AG1120" s="23" t="str">
        <f t="shared" si="161"/>
        <v/>
      </c>
    </row>
    <row r="1121" spans="1:33" x14ac:dyDescent="0.25">
      <c r="A1121" s="5"/>
      <c r="B1121" s="115"/>
      <c r="C1121" s="116"/>
      <c r="D1121" s="117"/>
      <c r="E1121" s="118"/>
      <c r="F1121" s="118"/>
      <c r="G1121" s="119"/>
      <c r="H1121" s="120"/>
      <c r="I1121" s="120"/>
      <c r="J1121" s="121"/>
      <c r="K1121" s="5"/>
      <c r="L1121" s="133" t="str">
        <f t="shared" si="153"/>
        <v/>
      </c>
      <c r="M1121" s="5"/>
      <c r="N1121" s="23" t="str">
        <f>IF($L1121="", "", COUNTIF($L$11:$L$2510, "&gt;"&amp;$L1121)+1+COUNTIF($L$11:$L1121, $L1121)-1)</f>
        <v/>
      </c>
      <c r="O1121" s="5"/>
      <c r="R1121" s="23" t="str">
        <f t="shared" si="154"/>
        <v/>
      </c>
      <c r="T1121" s="20" t="str">
        <f t="shared" si="155"/>
        <v/>
      </c>
      <c r="X1121" s="23" t="str">
        <f t="shared" si="156"/>
        <v/>
      </c>
      <c r="Z1121" s="59" t="str">
        <f t="shared" si="157"/>
        <v/>
      </c>
      <c r="AA1121" s="60" t="str">
        <f>IF($B1121="", "", IF(COUNTIF('Intro &amp; Setup'!$AY$23:$AY$38, $B1121)&gt;0, "BH", TEXT($B1121, "ddd")))</f>
        <v/>
      </c>
      <c r="AB1121" s="61" t="str">
        <f t="shared" si="158"/>
        <v/>
      </c>
      <c r="AD1121" s="23" t="str">
        <f t="shared" si="159"/>
        <v/>
      </c>
      <c r="AE1121" s="23" t="str">
        <f t="shared" si="160"/>
        <v/>
      </c>
      <c r="AG1121" s="23" t="str">
        <f t="shared" si="161"/>
        <v/>
      </c>
    </row>
    <row r="1122" spans="1:33" x14ac:dyDescent="0.25">
      <c r="A1122" s="5"/>
      <c r="B1122" s="115"/>
      <c r="C1122" s="116"/>
      <c r="D1122" s="117"/>
      <c r="E1122" s="118"/>
      <c r="F1122" s="118"/>
      <c r="G1122" s="119"/>
      <c r="H1122" s="120"/>
      <c r="I1122" s="120"/>
      <c r="J1122" s="121"/>
      <c r="K1122" s="5"/>
      <c r="L1122" s="133" t="str">
        <f t="shared" si="153"/>
        <v/>
      </c>
      <c r="M1122" s="5"/>
      <c r="N1122" s="23" t="str">
        <f>IF($L1122="", "", COUNTIF($L$11:$L$2510, "&gt;"&amp;$L1122)+1+COUNTIF($L$11:$L1122, $L1122)-1)</f>
        <v/>
      </c>
      <c r="O1122" s="5"/>
      <c r="R1122" s="23" t="str">
        <f t="shared" si="154"/>
        <v/>
      </c>
      <c r="T1122" s="20" t="str">
        <f t="shared" si="155"/>
        <v/>
      </c>
      <c r="X1122" s="23" t="str">
        <f t="shared" si="156"/>
        <v/>
      </c>
      <c r="Z1122" s="59" t="str">
        <f t="shared" si="157"/>
        <v/>
      </c>
      <c r="AA1122" s="60" t="str">
        <f>IF($B1122="", "", IF(COUNTIF('Intro &amp; Setup'!$AY$23:$AY$38, $B1122)&gt;0, "BH", TEXT($B1122, "ddd")))</f>
        <v/>
      </c>
      <c r="AB1122" s="61" t="str">
        <f t="shared" si="158"/>
        <v/>
      </c>
      <c r="AD1122" s="23" t="str">
        <f t="shared" si="159"/>
        <v/>
      </c>
      <c r="AE1122" s="23" t="str">
        <f t="shared" si="160"/>
        <v/>
      </c>
      <c r="AG1122" s="23" t="str">
        <f t="shared" si="161"/>
        <v/>
      </c>
    </row>
    <row r="1123" spans="1:33" x14ac:dyDescent="0.25">
      <c r="A1123" s="5"/>
      <c r="B1123" s="115"/>
      <c r="C1123" s="116"/>
      <c r="D1123" s="117"/>
      <c r="E1123" s="118"/>
      <c r="F1123" s="118"/>
      <c r="G1123" s="119"/>
      <c r="H1123" s="120"/>
      <c r="I1123" s="120"/>
      <c r="J1123" s="121"/>
      <c r="K1123" s="5"/>
      <c r="L1123" s="133" t="str">
        <f t="shared" si="153"/>
        <v/>
      </c>
      <c r="M1123" s="5"/>
      <c r="N1123" s="23" t="str">
        <f>IF($L1123="", "", COUNTIF($L$11:$L$2510, "&gt;"&amp;$L1123)+1+COUNTIF($L$11:$L1123, $L1123)-1)</f>
        <v/>
      </c>
      <c r="O1123" s="5"/>
      <c r="R1123" s="23" t="str">
        <f t="shared" si="154"/>
        <v/>
      </c>
      <c r="T1123" s="20" t="str">
        <f t="shared" si="155"/>
        <v/>
      </c>
      <c r="X1123" s="23" t="str">
        <f t="shared" si="156"/>
        <v/>
      </c>
      <c r="Z1123" s="59" t="str">
        <f t="shared" si="157"/>
        <v/>
      </c>
      <c r="AA1123" s="60" t="str">
        <f>IF($B1123="", "", IF(COUNTIF('Intro &amp; Setup'!$AY$23:$AY$38, $B1123)&gt;0, "BH", TEXT($B1123, "ddd")))</f>
        <v/>
      </c>
      <c r="AB1123" s="61" t="str">
        <f t="shared" si="158"/>
        <v/>
      </c>
      <c r="AD1123" s="23" t="str">
        <f t="shared" si="159"/>
        <v/>
      </c>
      <c r="AE1123" s="23" t="str">
        <f t="shared" si="160"/>
        <v/>
      </c>
      <c r="AG1123" s="23" t="str">
        <f t="shared" si="161"/>
        <v/>
      </c>
    </row>
    <row r="1124" spans="1:33" x14ac:dyDescent="0.25">
      <c r="A1124" s="5"/>
      <c r="B1124" s="115"/>
      <c r="C1124" s="116"/>
      <c r="D1124" s="117"/>
      <c r="E1124" s="118"/>
      <c r="F1124" s="118"/>
      <c r="G1124" s="119"/>
      <c r="H1124" s="120"/>
      <c r="I1124" s="120"/>
      <c r="J1124" s="121"/>
      <c r="K1124" s="5"/>
      <c r="L1124" s="133" t="str">
        <f t="shared" si="153"/>
        <v/>
      </c>
      <c r="M1124" s="5"/>
      <c r="N1124" s="23" t="str">
        <f>IF($L1124="", "", COUNTIF($L$11:$L$2510, "&gt;"&amp;$L1124)+1+COUNTIF($L$11:$L1124, $L1124)-1)</f>
        <v/>
      </c>
      <c r="O1124" s="5"/>
      <c r="R1124" s="23" t="str">
        <f t="shared" si="154"/>
        <v/>
      </c>
      <c r="T1124" s="20" t="str">
        <f t="shared" si="155"/>
        <v/>
      </c>
      <c r="X1124" s="23" t="str">
        <f t="shared" si="156"/>
        <v/>
      </c>
      <c r="Z1124" s="59" t="str">
        <f t="shared" si="157"/>
        <v/>
      </c>
      <c r="AA1124" s="60" t="str">
        <f>IF($B1124="", "", IF(COUNTIF('Intro &amp; Setup'!$AY$23:$AY$38, $B1124)&gt;0, "BH", TEXT($B1124, "ddd")))</f>
        <v/>
      </c>
      <c r="AB1124" s="61" t="str">
        <f t="shared" si="158"/>
        <v/>
      </c>
      <c r="AD1124" s="23" t="str">
        <f t="shared" si="159"/>
        <v/>
      </c>
      <c r="AE1124" s="23" t="str">
        <f t="shared" si="160"/>
        <v/>
      </c>
      <c r="AG1124" s="23" t="str">
        <f t="shared" si="161"/>
        <v/>
      </c>
    </row>
    <row r="1125" spans="1:33" x14ac:dyDescent="0.25">
      <c r="A1125" s="5"/>
      <c r="B1125" s="115"/>
      <c r="C1125" s="116"/>
      <c r="D1125" s="117"/>
      <c r="E1125" s="118"/>
      <c r="F1125" s="118"/>
      <c r="G1125" s="119"/>
      <c r="H1125" s="120"/>
      <c r="I1125" s="120"/>
      <c r="J1125" s="121"/>
      <c r="K1125" s="5"/>
      <c r="L1125" s="133" t="str">
        <f t="shared" si="153"/>
        <v/>
      </c>
      <c r="M1125" s="5"/>
      <c r="N1125" s="23" t="str">
        <f>IF($L1125="", "", COUNTIF($L$11:$L$2510, "&gt;"&amp;$L1125)+1+COUNTIF($L$11:$L1125, $L1125)-1)</f>
        <v/>
      </c>
      <c r="O1125" s="5"/>
      <c r="R1125" s="23" t="str">
        <f t="shared" si="154"/>
        <v/>
      </c>
      <c r="T1125" s="20" t="str">
        <f t="shared" si="155"/>
        <v/>
      </c>
      <c r="X1125" s="23" t="str">
        <f t="shared" si="156"/>
        <v/>
      </c>
      <c r="Z1125" s="59" t="str">
        <f t="shared" si="157"/>
        <v/>
      </c>
      <c r="AA1125" s="60" t="str">
        <f>IF($B1125="", "", IF(COUNTIF('Intro &amp; Setup'!$AY$23:$AY$38, $B1125)&gt;0, "BH", TEXT($B1125, "ddd")))</f>
        <v/>
      </c>
      <c r="AB1125" s="61" t="str">
        <f t="shared" si="158"/>
        <v/>
      </c>
      <c r="AD1125" s="23" t="str">
        <f t="shared" si="159"/>
        <v/>
      </c>
      <c r="AE1125" s="23" t="str">
        <f t="shared" si="160"/>
        <v/>
      </c>
      <c r="AG1125" s="23" t="str">
        <f t="shared" si="161"/>
        <v/>
      </c>
    </row>
    <row r="1126" spans="1:33" x14ac:dyDescent="0.25">
      <c r="A1126" s="5"/>
      <c r="B1126" s="115"/>
      <c r="C1126" s="116"/>
      <c r="D1126" s="117"/>
      <c r="E1126" s="118"/>
      <c r="F1126" s="118"/>
      <c r="G1126" s="119"/>
      <c r="H1126" s="120"/>
      <c r="I1126" s="120"/>
      <c r="J1126" s="121"/>
      <c r="K1126" s="5"/>
      <c r="L1126" s="133" t="str">
        <f t="shared" si="153"/>
        <v/>
      </c>
      <c r="M1126" s="5"/>
      <c r="N1126" s="23" t="str">
        <f>IF($L1126="", "", COUNTIF($L$11:$L$2510, "&gt;"&amp;$L1126)+1+COUNTIF($L$11:$L1126, $L1126)-1)</f>
        <v/>
      </c>
      <c r="O1126" s="5"/>
      <c r="R1126" s="23" t="str">
        <f t="shared" si="154"/>
        <v/>
      </c>
      <c r="T1126" s="20" t="str">
        <f t="shared" si="155"/>
        <v/>
      </c>
      <c r="X1126" s="23" t="str">
        <f t="shared" si="156"/>
        <v/>
      </c>
      <c r="Z1126" s="59" t="str">
        <f t="shared" si="157"/>
        <v/>
      </c>
      <c r="AA1126" s="60" t="str">
        <f>IF($B1126="", "", IF(COUNTIF('Intro &amp; Setup'!$AY$23:$AY$38, $B1126)&gt;0, "BH", TEXT($B1126, "ddd")))</f>
        <v/>
      </c>
      <c r="AB1126" s="61" t="str">
        <f t="shared" si="158"/>
        <v/>
      </c>
      <c r="AD1126" s="23" t="str">
        <f t="shared" si="159"/>
        <v/>
      </c>
      <c r="AE1126" s="23" t="str">
        <f t="shared" si="160"/>
        <v/>
      </c>
      <c r="AG1126" s="23" t="str">
        <f t="shared" si="161"/>
        <v/>
      </c>
    </row>
    <row r="1127" spans="1:33" x14ac:dyDescent="0.25">
      <c r="A1127" s="5"/>
      <c r="B1127" s="115"/>
      <c r="C1127" s="116"/>
      <c r="D1127" s="117"/>
      <c r="E1127" s="118"/>
      <c r="F1127" s="118"/>
      <c r="G1127" s="119"/>
      <c r="H1127" s="120"/>
      <c r="I1127" s="120"/>
      <c r="J1127" s="121"/>
      <c r="K1127" s="5"/>
      <c r="L1127" s="133" t="str">
        <f t="shared" si="153"/>
        <v/>
      </c>
      <c r="M1127" s="5"/>
      <c r="N1127" s="23" t="str">
        <f>IF($L1127="", "", COUNTIF($L$11:$L$2510, "&gt;"&amp;$L1127)+1+COUNTIF($L$11:$L1127, $L1127)-1)</f>
        <v/>
      </c>
      <c r="O1127" s="5"/>
      <c r="R1127" s="23" t="str">
        <f t="shared" si="154"/>
        <v/>
      </c>
      <c r="T1127" s="20" t="str">
        <f t="shared" si="155"/>
        <v/>
      </c>
      <c r="X1127" s="23" t="str">
        <f t="shared" si="156"/>
        <v/>
      </c>
      <c r="Z1127" s="59" t="str">
        <f t="shared" si="157"/>
        <v/>
      </c>
      <c r="AA1127" s="60" t="str">
        <f>IF($B1127="", "", IF(COUNTIF('Intro &amp; Setup'!$AY$23:$AY$38, $B1127)&gt;0, "BH", TEXT($B1127, "ddd")))</f>
        <v/>
      </c>
      <c r="AB1127" s="61" t="str">
        <f t="shared" si="158"/>
        <v/>
      </c>
      <c r="AD1127" s="23" t="str">
        <f t="shared" si="159"/>
        <v/>
      </c>
      <c r="AE1127" s="23" t="str">
        <f t="shared" si="160"/>
        <v/>
      </c>
      <c r="AG1127" s="23" t="str">
        <f t="shared" si="161"/>
        <v/>
      </c>
    </row>
    <row r="1128" spans="1:33" x14ac:dyDescent="0.25">
      <c r="A1128" s="5"/>
      <c r="B1128" s="115"/>
      <c r="C1128" s="116"/>
      <c r="D1128" s="117"/>
      <c r="E1128" s="118"/>
      <c r="F1128" s="118"/>
      <c r="G1128" s="119"/>
      <c r="H1128" s="120"/>
      <c r="I1128" s="120"/>
      <c r="J1128" s="121"/>
      <c r="K1128" s="5"/>
      <c r="L1128" s="133" t="str">
        <f t="shared" si="153"/>
        <v/>
      </c>
      <c r="M1128" s="5"/>
      <c r="N1128" s="23" t="str">
        <f>IF($L1128="", "", COUNTIF($L$11:$L$2510, "&gt;"&amp;$L1128)+1+COUNTIF($L$11:$L1128, $L1128)-1)</f>
        <v/>
      </c>
      <c r="O1128" s="5"/>
      <c r="R1128" s="23" t="str">
        <f t="shared" si="154"/>
        <v/>
      </c>
      <c r="T1128" s="20" t="str">
        <f t="shared" si="155"/>
        <v/>
      </c>
      <c r="X1128" s="23" t="str">
        <f t="shared" si="156"/>
        <v/>
      </c>
      <c r="Z1128" s="59" t="str">
        <f t="shared" si="157"/>
        <v/>
      </c>
      <c r="AA1128" s="60" t="str">
        <f>IF($B1128="", "", IF(COUNTIF('Intro &amp; Setup'!$AY$23:$AY$38, $B1128)&gt;0, "BH", TEXT($B1128, "ddd")))</f>
        <v/>
      </c>
      <c r="AB1128" s="61" t="str">
        <f t="shared" si="158"/>
        <v/>
      </c>
      <c r="AD1128" s="23" t="str">
        <f t="shared" si="159"/>
        <v/>
      </c>
      <c r="AE1128" s="23" t="str">
        <f t="shared" si="160"/>
        <v/>
      </c>
      <c r="AG1128" s="23" t="str">
        <f t="shared" si="161"/>
        <v/>
      </c>
    </row>
    <row r="1129" spans="1:33" x14ac:dyDescent="0.25">
      <c r="A1129" s="5"/>
      <c r="B1129" s="115"/>
      <c r="C1129" s="116"/>
      <c r="D1129" s="117"/>
      <c r="E1129" s="118"/>
      <c r="F1129" s="118"/>
      <c r="G1129" s="119"/>
      <c r="H1129" s="120"/>
      <c r="I1129" s="120"/>
      <c r="J1129" s="121"/>
      <c r="K1129" s="5"/>
      <c r="L1129" s="133" t="str">
        <f t="shared" si="153"/>
        <v/>
      </c>
      <c r="M1129" s="5"/>
      <c r="N1129" s="23" t="str">
        <f>IF($L1129="", "", COUNTIF($L$11:$L$2510, "&gt;"&amp;$L1129)+1+COUNTIF($L$11:$L1129, $L1129)-1)</f>
        <v/>
      </c>
      <c r="O1129" s="5"/>
      <c r="R1129" s="23" t="str">
        <f t="shared" si="154"/>
        <v/>
      </c>
      <c r="T1129" s="20" t="str">
        <f t="shared" si="155"/>
        <v/>
      </c>
      <c r="X1129" s="23" t="str">
        <f t="shared" si="156"/>
        <v/>
      </c>
      <c r="Z1129" s="59" t="str">
        <f t="shared" si="157"/>
        <v/>
      </c>
      <c r="AA1129" s="60" t="str">
        <f>IF($B1129="", "", IF(COUNTIF('Intro &amp; Setup'!$AY$23:$AY$38, $B1129)&gt;0, "BH", TEXT($B1129, "ddd")))</f>
        <v/>
      </c>
      <c r="AB1129" s="61" t="str">
        <f t="shared" si="158"/>
        <v/>
      </c>
      <c r="AD1129" s="23" t="str">
        <f t="shared" si="159"/>
        <v/>
      </c>
      <c r="AE1129" s="23" t="str">
        <f t="shared" si="160"/>
        <v/>
      </c>
      <c r="AG1129" s="23" t="str">
        <f t="shared" si="161"/>
        <v/>
      </c>
    </row>
    <row r="1130" spans="1:33" x14ac:dyDescent="0.25">
      <c r="A1130" s="5"/>
      <c r="B1130" s="115"/>
      <c r="C1130" s="116"/>
      <c r="D1130" s="117"/>
      <c r="E1130" s="118"/>
      <c r="F1130" s="118"/>
      <c r="G1130" s="119"/>
      <c r="H1130" s="120"/>
      <c r="I1130" s="120"/>
      <c r="J1130" s="121"/>
      <c r="K1130" s="5"/>
      <c r="L1130" s="133" t="str">
        <f t="shared" si="153"/>
        <v/>
      </c>
      <c r="M1130" s="5"/>
      <c r="N1130" s="23" t="str">
        <f>IF($L1130="", "", COUNTIF($L$11:$L$2510, "&gt;"&amp;$L1130)+1+COUNTIF($L$11:$L1130, $L1130)-1)</f>
        <v/>
      </c>
      <c r="O1130" s="5"/>
      <c r="R1130" s="23" t="str">
        <f t="shared" si="154"/>
        <v/>
      </c>
      <c r="T1130" s="20" t="str">
        <f t="shared" si="155"/>
        <v/>
      </c>
      <c r="X1130" s="23" t="str">
        <f t="shared" si="156"/>
        <v/>
      </c>
      <c r="Z1130" s="59" t="str">
        <f t="shared" si="157"/>
        <v/>
      </c>
      <c r="AA1130" s="60" t="str">
        <f>IF($B1130="", "", IF(COUNTIF('Intro &amp; Setup'!$AY$23:$AY$38, $B1130)&gt;0, "BH", TEXT($B1130, "ddd")))</f>
        <v/>
      </c>
      <c r="AB1130" s="61" t="str">
        <f t="shared" si="158"/>
        <v/>
      </c>
      <c r="AD1130" s="23" t="str">
        <f t="shared" si="159"/>
        <v/>
      </c>
      <c r="AE1130" s="23" t="str">
        <f t="shared" si="160"/>
        <v/>
      </c>
      <c r="AG1130" s="23" t="str">
        <f t="shared" si="161"/>
        <v/>
      </c>
    </row>
    <row r="1131" spans="1:33" x14ac:dyDescent="0.25">
      <c r="A1131" s="5"/>
      <c r="B1131" s="115"/>
      <c r="C1131" s="116"/>
      <c r="D1131" s="117"/>
      <c r="E1131" s="118"/>
      <c r="F1131" s="118"/>
      <c r="G1131" s="119"/>
      <c r="H1131" s="120"/>
      <c r="I1131" s="120"/>
      <c r="J1131" s="121"/>
      <c r="K1131" s="5"/>
      <c r="L1131" s="133" t="str">
        <f t="shared" si="153"/>
        <v/>
      </c>
      <c r="M1131" s="5"/>
      <c r="N1131" s="23" t="str">
        <f>IF($L1131="", "", COUNTIF($L$11:$L$2510, "&gt;"&amp;$L1131)+1+COUNTIF($L$11:$L1131, $L1131)-1)</f>
        <v/>
      </c>
      <c r="O1131" s="5"/>
      <c r="R1131" s="23" t="str">
        <f t="shared" si="154"/>
        <v/>
      </c>
      <c r="T1131" s="20" t="str">
        <f t="shared" si="155"/>
        <v/>
      </c>
      <c r="X1131" s="23" t="str">
        <f t="shared" si="156"/>
        <v/>
      </c>
      <c r="Z1131" s="59" t="str">
        <f t="shared" si="157"/>
        <v/>
      </c>
      <c r="AA1131" s="60" t="str">
        <f>IF($B1131="", "", IF(COUNTIF('Intro &amp; Setup'!$AY$23:$AY$38, $B1131)&gt;0, "BH", TEXT($B1131, "ddd")))</f>
        <v/>
      </c>
      <c r="AB1131" s="61" t="str">
        <f t="shared" si="158"/>
        <v/>
      </c>
      <c r="AD1131" s="23" t="str">
        <f t="shared" si="159"/>
        <v/>
      </c>
      <c r="AE1131" s="23" t="str">
        <f t="shared" si="160"/>
        <v/>
      </c>
      <c r="AG1131" s="23" t="str">
        <f t="shared" si="161"/>
        <v/>
      </c>
    </row>
    <row r="1132" spans="1:33" x14ac:dyDescent="0.25">
      <c r="A1132" s="5"/>
      <c r="B1132" s="115"/>
      <c r="C1132" s="116"/>
      <c r="D1132" s="117"/>
      <c r="E1132" s="118"/>
      <c r="F1132" s="118"/>
      <c r="G1132" s="119"/>
      <c r="H1132" s="120"/>
      <c r="I1132" s="120"/>
      <c r="J1132" s="121"/>
      <c r="K1132" s="5"/>
      <c r="L1132" s="133" t="str">
        <f t="shared" si="153"/>
        <v/>
      </c>
      <c r="M1132" s="5"/>
      <c r="N1132" s="23" t="str">
        <f>IF($L1132="", "", COUNTIF($L$11:$L$2510, "&gt;"&amp;$L1132)+1+COUNTIF($L$11:$L1132, $L1132)-1)</f>
        <v/>
      </c>
      <c r="O1132" s="5"/>
      <c r="R1132" s="23" t="str">
        <f t="shared" si="154"/>
        <v/>
      </c>
      <c r="T1132" s="20" t="str">
        <f t="shared" si="155"/>
        <v/>
      </c>
      <c r="X1132" s="23" t="str">
        <f t="shared" si="156"/>
        <v/>
      </c>
      <c r="Z1132" s="59" t="str">
        <f t="shared" si="157"/>
        <v/>
      </c>
      <c r="AA1132" s="60" t="str">
        <f>IF($B1132="", "", IF(COUNTIF('Intro &amp; Setup'!$AY$23:$AY$38, $B1132)&gt;0, "BH", TEXT($B1132, "ddd")))</f>
        <v/>
      </c>
      <c r="AB1132" s="61" t="str">
        <f t="shared" si="158"/>
        <v/>
      </c>
      <c r="AD1132" s="23" t="str">
        <f t="shared" si="159"/>
        <v/>
      </c>
      <c r="AE1132" s="23" t="str">
        <f t="shared" si="160"/>
        <v/>
      </c>
      <c r="AG1132" s="23" t="str">
        <f t="shared" si="161"/>
        <v/>
      </c>
    </row>
    <row r="1133" spans="1:33" x14ac:dyDescent="0.25">
      <c r="A1133" s="5"/>
      <c r="B1133" s="115"/>
      <c r="C1133" s="116"/>
      <c r="D1133" s="117"/>
      <c r="E1133" s="118"/>
      <c r="F1133" s="118"/>
      <c r="G1133" s="119"/>
      <c r="H1133" s="120"/>
      <c r="I1133" s="120"/>
      <c r="J1133" s="121"/>
      <c r="K1133" s="5"/>
      <c r="L1133" s="133" t="str">
        <f t="shared" si="153"/>
        <v/>
      </c>
      <c r="M1133" s="5"/>
      <c r="N1133" s="23" t="str">
        <f>IF($L1133="", "", COUNTIF($L$11:$L$2510, "&gt;"&amp;$L1133)+1+COUNTIF($L$11:$L1133, $L1133)-1)</f>
        <v/>
      </c>
      <c r="O1133" s="5"/>
      <c r="R1133" s="23" t="str">
        <f t="shared" si="154"/>
        <v/>
      </c>
      <c r="T1133" s="20" t="str">
        <f t="shared" si="155"/>
        <v/>
      </c>
      <c r="X1133" s="23" t="str">
        <f t="shared" si="156"/>
        <v/>
      </c>
      <c r="Z1133" s="59" t="str">
        <f t="shared" si="157"/>
        <v/>
      </c>
      <c r="AA1133" s="60" t="str">
        <f>IF($B1133="", "", IF(COUNTIF('Intro &amp; Setup'!$AY$23:$AY$38, $B1133)&gt;0, "BH", TEXT($B1133, "ddd")))</f>
        <v/>
      </c>
      <c r="AB1133" s="61" t="str">
        <f t="shared" si="158"/>
        <v/>
      </c>
      <c r="AD1133" s="23" t="str">
        <f t="shared" si="159"/>
        <v/>
      </c>
      <c r="AE1133" s="23" t="str">
        <f t="shared" si="160"/>
        <v/>
      </c>
      <c r="AG1133" s="23" t="str">
        <f t="shared" si="161"/>
        <v/>
      </c>
    </row>
    <row r="1134" spans="1:33" x14ac:dyDescent="0.25">
      <c r="A1134" s="5"/>
      <c r="B1134" s="115"/>
      <c r="C1134" s="116"/>
      <c r="D1134" s="117"/>
      <c r="E1134" s="118"/>
      <c r="F1134" s="118"/>
      <c r="G1134" s="119"/>
      <c r="H1134" s="120"/>
      <c r="I1134" s="120"/>
      <c r="J1134" s="121"/>
      <c r="K1134" s="5"/>
      <c r="L1134" s="133" t="str">
        <f t="shared" si="153"/>
        <v/>
      </c>
      <c r="M1134" s="5"/>
      <c r="N1134" s="23" t="str">
        <f>IF($L1134="", "", COUNTIF($L$11:$L$2510, "&gt;"&amp;$L1134)+1+COUNTIF($L$11:$L1134, $L1134)-1)</f>
        <v/>
      </c>
      <c r="O1134" s="5"/>
      <c r="R1134" s="23" t="str">
        <f t="shared" si="154"/>
        <v/>
      </c>
      <c r="T1134" s="20" t="str">
        <f t="shared" si="155"/>
        <v/>
      </c>
      <c r="X1134" s="23" t="str">
        <f t="shared" si="156"/>
        <v/>
      </c>
      <c r="Z1134" s="59" t="str">
        <f t="shared" si="157"/>
        <v/>
      </c>
      <c r="AA1134" s="60" t="str">
        <f>IF($B1134="", "", IF(COUNTIF('Intro &amp; Setup'!$AY$23:$AY$38, $B1134)&gt;0, "BH", TEXT($B1134, "ddd")))</f>
        <v/>
      </c>
      <c r="AB1134" s="61" t="str">
        <f t="shared" si="158"/>
        <v/>
      </c>
      <c r="AD1134" s="23" t="str">
        <f t="shared" si="159"/>
        <v/>
      </c>
      <c r="AE1134" s="23" t="str">
        <f t="shared" si="160"/>
        <v/>
      </c>
      <c r="AG1134" s="23" t="str">
        <f t="shared" si="161"/>
        <v/>
      </c>
    </row>
    <row r="1135" spans="1:33" x14ac:dyDescent="0.25">
      <c r="A1135" s="5"/>
      <c r="B1135" s="115"/>
      <c r="C1135" s="116"/>
      <c r="D1135" s="117"/>
      <c r="E1135" s="118"/>
      <c r="F1135" s="118"/>
      <c r="G1135" s="119"/>
      <c r="H1135" s="120"/>
      <c r="I1135" s="120"/>
      <c r="J1135" s="121"/>
      <c r="K1135" s="5"/>
      <c r="L1135" s="133" t="str">
        <f t="shared" si="153"/>
        <v/>
      </c>
      <c r="M1135" s="5"/>
      <c r="N1135" s="23" t="str">
        <f>IF($L1135="", "", COUNTIF($L$11:$L$2510, "&gt;"&amp;$L1135)+1+COUNTIF($L$11:$L1135, $L1135)-1)</f>
        <v/>
      </c>
      <c r="O1135" s="5"/>
      <c r="R1135" s="23" t="str">
        <f t="shared" si="154"/>
        <v/>
      </c>
      <c r="T1135" s="20" t="str">
        <f t="shared" si="155"/>
        <v/>
      </c>
      <c r="X1135" s="23" t="str">
        <f t="shared" si="156"/>
        <v/>
      </c>
      <c r="Z1135" s="59" t="str">
        <f t="shared" si="157"/>
        <v/>
      </c>
      <c r="AA1135" s="60" t="str">
        <f>IF($B1135="", "", IF(COUNTIF('Intro &amp; Setup'!$AY$23:$AY$38, $B1135)&gt;0, "BH", TEXT($B1135, "ddd")))</f>
        <v/>
      </c>
      <c r="AB1135" s="61" t="str">
        <f t="shared" si="158"/>
        <v/>
      </c>
      <c r="AD1135" s="23" t="str">
        <f t="shared" si="159"/>
        <v/>
      </c>
      <c r="AE1135" s="23" t="str">
        <f t="shared" si="160"/>
        <v/>
      </c>
      <c r="AG1135" s="23" t="str">
        <f t="shared" si="161"/>
        <v/>
      </c>
    </row>
    <row r="1136" spans="1:33" x14ac:dyDescent="0.25">
      <c r="A1136" s="5"/>
      <c r="B1136" s="115"/>
      <c r="C1136" s="116"/>
      <c r="D1136" s="117"/>
      <c r="E1136" s="118"/>
      <c r="F1136" s="118"/>
      <c r="G1136" s="119"/>
      <c r="H1136" s="120"/>
      <c r="I1136" s="120"/>
      <c r="J1136" s="121"/>
      <c r="K1136" s="5"/>
      <c r="L1136" s="133" t="str">
        <f t="shared" si="153"/>
        <v/>
      </c>
      <c r="M1136" s="5"/>
      <c r="N1136" s="23" t="str">
        <f>IF($L1136="", "", COUNTIF($L$11:$L$2510, "&gt;"&amp;$L1136)+1+COUNTIF($L$11:$L1136, $L1136)-1)</f>
        <v/>
      </c>
      <c r="O1136" s="5"/>
      <c r="R1136" s="23" t="str">
        <f t="shared" si="154"/>
        <v/>
      </c>
      <c r="T1136" s="20" t="str">
        <f t="shared" si="155"/>
        <v/>
      </c>
      <c r="X1136" s="23" t="str">
        <f t="shared" si="156"/>
        <v/>
      </c>
      <c r="Z1136" s="59" t="str">
        <f t="shared" si="157"/>
        <v/>
      </c>
      <c r="AA1136" s="60" t="str">
        <f>IF($B1136="", "", IF(COUNTIF('Intro &amp; Setup'!$AY$23:$AY$38, $B1136)&gt;0, "BH", TEXT($B1136, "ddd")))</f>
        <v/>
      </c>
      <c r="AB1136" s="61" t="str">
        <f t="shared" si="158"/>
        <v/>
      </c>
      <c r="AD1136" s="23" t="str">
        <f t="shared" si="159"/>
        <v/>
      </c>
      <c r="AE1136" s="23" t="str">
        <f t="shared" si="160"/>
        <v/>
      </c>
      <c r="AG1136" s="23" t="str">
        <f t="shared" si="161"/>
        <v/>
      </c>
    </row>
    <row r="1137" spans="1:33" x14ac:dyDescent="0.25">
      <c r="A1137" s="5"/>
      <c r="B1137" s="115"/>
      <c r="C1137" s="116"/>
      <c r="D1137" s="117"/>
      <c r="E1137" s="118"/>
      <c r="F1137" s="118"/>
      <c r="G1137" s="119"/>
      <c r="H1137" s="120"/>
      <c r="I1137" s="120"/>
      <c r="J1137" s="121"/>
      <c r="K1137" s="5"/>
      <c r="L1137" s="133" t="str">
        <f t="shared" si="153"/>
        <v/>
      </c>
      <c r="M1137" s="5"/>
      <c r="N1137" s="23" t="str">
        <f>IF($L1137="", "", COUNTIF($L$11:$L$2510, "&gt;"&amp;$L1137)+1+COUNTIF($L$11:$L1137, $L1137)-1)</f>
        <v/>
      </c>
      <c r="O1137" s="5"/>
      <c r="R1137" s="23" t="str">
        <f t="shared" si="154"/>
        <v/>
      </c>
      <c r="T1137" s="20" t="str">
        <f t="shared" si="155"/>
        <v/>
      </c>
      <c r="X1137" s="23" t="str">
        <f t="shared" si="156"/>
        <v/>
      </c>
      <c r="Z1137" s="59" t="str">
        <f t="shared" si="157"/>
        <v/>
      </c>
      <c r="AA1137" s="60" t="str">
        <f>IF($B1137="", "", IF(COUNTIF('Intro &amp; Setup'!$AY$23:$AY$38, $B1137)&gt;0, "BH", TEXT($B1137, "ddd")))</f>
        <v/>
      </c>
      <c r="AB1137" s="61" t="str">
        <f t="shared" si="158"/>
        <v/>
      </c>
      <c r="AD1137" s="23" t="str">
        <f t="shared" si="159"/>
        <v/>
      </c>
      <c r="AE1137" s="23" t="str">
        <f t="shared" si="160"/>
        <v/>
      </c>
      <c r="AG1137" s="23" t="str">
        <f t="shared" si="161"/>
        <v/>
      </c>
    </row>
    <row r="1138" spans="1:33" x14ac:dyDescent="0.25">
      <c r="A1138" s="5"/>
      <c r="B1138" s="115"/>
      <c r="C1138" s="116"/>
      <c r="D1138" s="117"/>
      <c r="E1138" s="118"/>
      <c r="F1138" s="118"/>
      <c r="G1138" s="119"/>
      <c r="H1138" s="120"/>
      <c r="I1138" s="120"/>
      <c r="J1138" s="121"/>
      <c r="K1138" s="5"/>
      <c r="L1138" s="133" t="str">
        <f t="shared" si="153"/>
        <v/>
      </c>
      <c r="M1138" s="5"/>
      <c r="N1138" s="23" t="str">
        <f>IF($L1138="", "", COUNTIF($L$11:$L$2510, "&gt;"&amp;$L1138)+1+COUNTIF($L$11:$L1138, $L1138)-1)</f>
        <v/>
      </c>
      <c r="O1138" s="5"/>
      <c r="R1138" s="23" t="str">
        <f t="shared" si="154"/>
        <v/>
      </c>
      <c r="T1138" s="20" t="str">
        <f t="shared" si="155"/>
        <v/>
      </c>
      <c r="X1138" s="23" t="str">
        <f t="shared" si="156"/>
        <v/>
      </c>
      <c r="Z1138" s="59" t="str">
        <f t="shared" si="157"/>
        <v/>
      </c>
      <c r="AA1138" s="60" t="str">
        <f>IF($B1138="", "", IF(COUNTIF('Intro &amp; Setup'!$AY$23:$AY$38, $B1138)&gt;0, "BH", TEXT($B1138, "ddd")))</f>
        <v/>
      </c>
      <c r="AB1138" s="61" t="str">
        <f t="shared" si="158"/>
        <v/>
      </c>
      <c r="AD1138" s="23" t="str">
        <f t="shared" si="159"/>
        <v/>
      </c>
      <c r="AE1138" s="23" t="str">
        <f t="shared" si="160"/>
        <v/>
      </c>
      <c r="AG1138" s="23" t="str">
        <f t="shared" si="161"/>
        <v/>
      </c>
    </row>
    <row r="1139" spans="1:33" x14ac:dyDescent="0.25">
      <c r="A1139" s="5"/>
      <c r="B1139" s="115"/>
      <c r="C1139" s="116"/>
      <c r="D1139" s="117"/>
      <c r="E1139" s="118"/>
      <c r="F1139" s="118"/>
      <c r="G1139" s="119"/>
      <c r="H1139" s="120"/>
      <c r="I1139" s="120"/>
      <c r="J1139" s="121"/>
      <c r="K1139" s="5"/>
      <c r="L1139" s="133" t="str">
        <f t="shared" si="153"/>
        <v/>
      </c>
      <c r="M1139" s="5"/>
      <c r="N1139" s="23" t="str">
        <f>IF($L1139="", "", COUNTIF($L$11:$L$2510, "&gt;"&amp;$L1139)+1+COUNTIF($L$11:$L1139, $L1139)-1)</f>
        <v/>
      </c>
      <c r="O1139" s="5"/>
      <c r="R1139" s="23" t="str">
        <f t="shared" si="154"/>
        <v/>
      </c>
      <c r="T1139" s="20" t="str">
        <f t="shared" si="155"/>
        <v/>
      </c>
      <c r="X1139" s="23" t="str">
        <f t="shared" si="156"/>
        <v/>
      </c>
      <c r="Z1139" s="59" t="str">
        <f t="shared" si="157"/>
        <v/>
      </c>
      <c r="AA1139" s="60" t="str">
        <f>IF($B1139="", "", IF(COUNTIF('Intro &amp; Setup'!$AY$23:$AY$38, $B1139)&gt;0, "BH", TEXT($B1139, "ddd")))</f>
        <v/>
      </c>
      <c r="AB1139" s="61" t="str">
        <f t="shared" si="158"/>
        <v/>
      </c>
      <c r="AD1139" s="23" t="str">
        <f t="shared" si="159"/>
        <v/>
      </c>
      <c r="AE1139" s="23" t="str">
        <f t="shared" si="160"/>
        <v/>
      </c>
      <c r="AG1139" s="23" t="str">
        <f t="shared" si="161"/>
        <v/>
      </c>
    </row>
    <row r="1140" spans="1:33" x14ac:dyDescent="0.25">
      <c r="A1140" s="5"/>
      <c r="B1140" s="115"/>
      <c r="C1140" s="116"/>
      <c r="D1140" s="117"/>
      <c r="E1140" s="118"/>
      <c r="F1140" s="118"/>
      <c r="G1140" s="119"/>
      <c r="H1140" s="120"/>
      <c r="I1140" s="120"/>
      <c r="J1140" s="121"/>
      <c r="K1140" s="5"/>
      <c r="L1140" s="133" t="str">
        <f t="shared" si="153"/>
        <v/>
      </c>
      <c r="M1140" s="5"/>
      <c r="N1140" s="23" t="str">
        <f>IF($L1140="", "", COUNTIF($L$11:$L$2510, "&gt;"&amp;$L1140)+1+COUNTIF($L$11:$L1140, $L1140)-1)</f>
        <v/>
      </c>
      <c r="O1140" s="5"/>
      <c r="R1140" s="23" t="str">
        <f t="shared" si="154"/>
        <v/>
      </c>
      <c r="T1140" s="20" t="str">
        <f t="shared" si="155"/>
        <v/>
      </c>
      <c r="X1140" s="23" t="str">
        <f t="shared" si="156"/>
        <v/>
      </c>
      <c r="Z1140" s="59" t="str">
        <f t="shared" si="157"/>
        <v/>
      </c>
      <c r="AA1140" s="60" t="str">
        <f>IF($B1140="", "", IF(COUNTIF('Intro &amp; Setup'!$AY$23:$AY$38, $B1140)&gt;0, "BH", TEXT($B1140, "ddd")))</f>
        <v/>
      </c>
      <c r="AB1140" s="61" t="str">
        <f t="shared" si="158"/>
        <v/>
      </c>
      <c r="AD1140" s="23" t="str">
        <f t="shared" si="159"/>
        <v/>
      </c>
      <c r="AE1140" s="23" t="str">
        <f t="shared" si="160"/>
        <v/>
      </c>
      <c r="AG1140" s="23" t="str">
        <f t="shared" si="161"/>
        <v/>
      </c>
    </row>
    <row r="1141" spans="1:33" x14ac:dyDescent="0.25">
      <c r="A1141" s="5"/>
      <c r="B1141" s="115"/>
      <c r="C1141" s="116"/>
      <c r="D1141" s="117"/>
      <c r="E1141" s="118"/>
      <c r="F1141" s="118"/>
      <c r="G1141" s="119"/>
      <c r="H1141" s="120"/>
      <c r="I1141" s="120"/>
      <c r="J1141" s="121"/>
      <c r="K1141" s="5"/>
      <c r="L1141" s="133" t="str">
        <f t="shared" si="153"/>
        <v/>
      </c>
      <c r="M1141" s="5"/>
      <c r="N1141" s="23" t="str">
        <f>IF($L1141="", "", COUNTIF($L$11:$L$2510, "&gt;"&amp;$L1141)+1+COUNTIF($L$11:$L1141, $L1141)-1)</f>
        <v/>
      </c>
      <c r="O1141" s="5"/>
      <c r="R1141" s="23" t="str">
        <f t="shared" si="154"/>
        <v/>
      </c>
      <c r="T1141" s="20" t="str">
        <f t="shared" si="155"/>
        <v/>
      </c>
      <c r="X1141" s="23" t="str">
        <f t="shared" si="156"/>
        <v/>
      </c>
      <c r="Z1141" s="59" t="str">
        <f t="shared" si="157"/>
        <v/>
      </c>
      <c r="AA1141" s="60" t="str">
        <f>IF($B1141="", "", IF(COUNTIF('Intro &amp; Setup'!$AY$23:$AY$38, $B1141)&gt;0, "BH", TEXT($B1141, "ddd")))</f>
        <v/>
      </c>
      <c r="AB1141" s="61" t="str">
        <f t="shared" si="158"/>
        <v/>
      </c>
      <c r="AD1141" s="23" t="str">
        <f t="shared" si="159"/>
        <v/>
      </c>
      <c r="AE1141" s="23" t="str">
        <f t="shared" si="160"/>
        <v/>
      </c>
      <c r="AG1141" s="23" t="str">
        <f t="shared" si="161"/>
        <v/>
      </c>
    </row>
    <row r="1142" spans="1:33" x14ac:dyDescent="0.25">
      <c r="A1142" s="5"/>
      <c r="B1142" s="115"/>
      <c r="C1142" s="116"/>
      <c r="D1142" s="117"/>
      <c r="E1142" s="118"/>
      <c r="F1142" s="118"/>
      <c r="G1142" s="119"/>
      <c r="H1142" s="120"/>
      <c r="I1142" s="120"/>
      <c r="J1142" s="121"/>
      <c r="K1142" s="5"/>
      <c r="L1142" s="133" t="str">
        <f t="shared" si="153"/>
        <v/>
      </c>
      <c r="M1142" s="5"/>
      <c r="N1142" s="23" t="str">
        <f>IF($L1142="", "", COUNTIF($L$11:$L$2510, "&gt;"&amp;$L1142)+1+COUNTIF($L$11:$L1142, $L1142)-1)</f>
        <v/>
      </c>
      <c r="O1142" s="5"/>
      <c r="R1142" s="23" t="str">
        <f t="shared" si="154"/>
        <v/>
      </c>
      <c r="T1142" s="20" t="str">
        <f t="shared" si="155"/>
        <v/>
      </c>
      <c r="X1142" s="23" t="str">
        <f t="shared" si="156"/>
        <v/>
      </c>
      <c r="Z1142" s="59" t="str">
        <f t="shared" si="157"/>
        <v/>
      </c>
      <c r="AA1142" s="60" t="str">
        <f>IF($B1142="", "", IF(COUNTIF('Intro &amp; Setup'!$AY$23:$AY$38, $B1142)&gt;0, "BH", TEXT($B1142, "ddd")))</f>
        <v/>
      </c>
      <c r="AB1142" s="61" t="str">
        <f t="shared" si="158"/>
        <v/>
      </c>
      <c r="AD1142" s="23" t="str">
        <f t="shared" si="159"/>
        <v/>
      </c>
      <c r="AE1142" s="23" t="str">
        <f t="shared" si="160"/>
        <v/>
      </c>
      <c r="AG1142" s="23" t="str">
        <f t="shared" si="161"/>
        <v/>
      </c>
    </row>
    <row r="1143" spans="1:33" x14ac:dyDescent="0.25">
      <c r="A1143" s="5"/>
      <c r="B1143" s="115"/>
      <c r="C1143" s="116"/>
      <c r="D1143" s="117"/>
      <c r="E1143" s="118"/>
      <c r="F1143" s="118"/>
      <c r="G1143" s="119"/>
      <c r="H1143" s="120"/>
      <c r="I1143" s="120"/>
      <c r="J1143" s="121"/>
      <c r="K1143" s="5"/>
      <c r="L1143" s="133" t="str">
        <f t="shared" si="153"/>
        <v/>
      </c>
      <c r="M1143" s="5"/>
      <c r="N1143" s="23" t="str">
        <f>IF($L1143="", "", COUNTIF($L$11:$L$2510, "&gt;"&amp;$L1143)+1+COUNTIF($L$11:$L1143, $L1143)-1)</f>
        <v/>
      </c>
      <c r="O1143" s="5"/>
      <c r="R1143" s="23" t="str">
        <f t="shared" si="154"/>
        <v/>
      </c>
      <c r="T1143" s="20" t="str">
        <f t="shared" si="155"/>
        <v/>
      </c>
      <c r="X1143" s="23" t="str">
        <f t="shared" si="156"/>
        <v/>
      </c>
      <c r="Z1143" s="59" t="str">
        <f t="shared" si="157"/>
        <v/>
      </c>
      <c r="AA1143" s="60" t="str">
        <f>IF($B1143="", "", IF(COUNTIF('Intro &amp; Setup'!$AY$23:$AY$38, $B1143)&gt;0, "BH", TEXT($B1143, "ddd")))</f>
        <v/>
      </c>
      <c r="AB1143" s="61" t="str">
        <f t="shared" si="158"/>
        <v/>
      </c>
      <c r="AD1143" s="23" t="str">
        <f t="shared" si="159"/>
        <v/>
      </c>
      <c r="AE1143" s="23" t="str">
        <f t="shared" si="160"/>
        <v/>
      </c>
      <c r="AG1143" s="23" t="str">
        <f t="shared" si="161"/>
        <v/>
      </c>
    </row>
    <row r="1144" spans="1:33" x14ac:dyDescent="0.25">
      <c r="A1144" s="5"/>
      <c r="B1144" s="115"/>
      <c r="C1144" s="116"/>
      <c r="D1144" s="117"/>
      <c r="E1144" s="118"/>
      <c r="F1144" s="118"/>
      <c r="G1144" s="119"/>
      <c r="H1144" s="120"/>
      <c r="I1144" s="120"/>
      <c r="J1144" s="121"/>
      <c r="K1144" s="5"/>
      <c r="L1144" s="133" t="str">
        <f t="shared" si="153"/>
        <v/>
      </c>
      <c r="M1144" s="5"/>
      <c r="N1144" s="23" t="str">
        <f>IF($L1144="", "", COUNTIF($L$11:$L$2510, "&gt;"&amp;$L1144)+1+COUNTIF($L$11:$L1144, $L1144)-1)</f>
        <v/>
      </c>
      <c r="O1144" s="5"/>
      <c r="R1144" s="23" t="str">
        <f t="shared" si="154"/>
        <v/>
      </c>
      <c r="T1144" s="20" t="str">
        <f t="shared" si="155"/>
        <v/>
      </c>
      <c r="X1144" s="23" t="str">
        <f t="shared" si="156"/>
        <v/>
      </c>
      <c r="Z1144" s="59" t="str">
        <f t="shared" si="157"/>
        <v/>
      </c>
      <c r="AA1144" s="60" t="str">
        <f>IF($B1144="", "", IF(COUNTIF('Intro &amp; Setup'!$AY$23:$AY$38, $B1144)&gt;0, "BH", TEXT($B1144, "ddd")))</f>
        <v/>
      </c>
      <c r="AB1144" s="61" t="str">
        <f t="shared" si="158"/>
        <v/>
      </c>
      <c r="AD1144" s="23" t="str">
        <f t="shared" si="159"/>
        <v/>
      </c>
      <c r="AE1144" s="23" t="str">
        <f t="shared" si="160"/>
        <v/>
      </c>
      <c r="AG1144" s="23" t="str">
        <f t="shared" si="161"/>
        <v/>
      </c>
    </row>
    <row r="1145" spans="1:33" x14ac:dyDescent="0.25">
      <c r="A1145" s="5"/>
      <c r="B1145" s="115"/>
      <c r="C1145" s="116"/>
      <c r="D1145" s="117"/>
      <c r="E1145" s="118"/>
      <c r="F1145" s="118"/>
      <c r="G1145" s="119"/>
      <c r="H1145" s="120"/>
      <c r="I1145" s="120"/>
      <c r="J1145" s="121"/>
      <c r="K1145" s="5"/>
      <c r="L1145" s="133" t="str">
        <f t="shared" si="153"/>
        <v/>
      </c>
      <c r="M1145" s="5"/>
      <c r="N1145" s="23" t="str">
        <f>IF($L1145="", "", COUNTIF($L$11:$L$2510, "&gt;"&amp;$L1145)+1+COUNTIF($L$11:$L1145, $L1145)-1)</f>
        <v/>
      </c>
      <c r="O1145" s="5"/>
      <c r="R1145" s="23" t="str">
        <f t="shared" si="154"/>
        <v/>
      </c>
      <c r="T1145" s="20" t="str">
        <f t="shared" si="155"/>
        <v/>
      </c>
      <c r="X1145" s="23" t="str">
        <f t="shared" si="156"/>
        <v/>
      </c>
      <c r="Z1145" s="59" t="str">
        <f t="shared" si="157"/>
        <v/>
      </c>
      <c r="AA1145" s="60" t="str">
        <f>IF($B1145="", "", IF(COUNTIF('Intro &amp; Setup'!$AY$23:$AY$38, $B1145)&gt;0, "BH", TEXT($B1145, "ddd")))</f>
        <v/>
      </c>
      <c r="AB1145" s="61" t="str">
        <f t="shared" si="158"/>
        <v/>
      </c>
      <c r="AD1145" s="23" t="str">
        <f t="shared" si="159"/>
        <v/>
      </c>
      <c r="AE1145" s="23" t="str">
        <f t="shared" si="160"/>
        <v/>
      </c>
      <c r="AG1145" s="23" t="str">
        <f t="shared" si="161"/>
        <v/>
      </c>
    </row>
    <row r="1146" spans="1:33" x14ac:dyDescent="0.25">
      <c r="A1146" s="5"/>
      <c r="B1146" s="115"/>
      <c r="C1146" s="116"/>
      <c r="D1146" s="117"/>
      <c r="E1146" s="118"/>
      <c r="F1146" s="118"/>
      <c r="G1146" s="119"/>
      <c r="H1146" s="120"/>
      <c r="I1146" s="120"/>
      <c r="J1146" s="121"/>
      <c r="K1146" s="5"/>
      <c r="L1146" s="133" t="str">
        <f t="shared" si="153"/>
        <v/>
      </c>
      <c r="M1146" s="5"/>
      <c r="N1146" s="23" t="str">
        <f>IF($L1146="", "", COUNTIF($L$11:$L$2510, "&gt;"&amp;$L1146)+1+COUNTIF($L$11:$L1146, $L1146)-1)</f>
        <v/>
      </c>
      <c r="O1146" s="5"/>
      <c r="R1146" s="23" t="str">
        <f t="shared" si="154"/>
        <v/>
      </c>
      <c r="T1146" s="20" t="str">
        <f t="shared" si="155"/>
        <v/>
      </c>
      <c r="X1146" s="23" t="str">
        <f t="shared" si="156"/>
        <v/>
      </c>
      <c r="Z1146" s="59" t="str">
        <f t="shared" si="157"/>
        <v/>
      </c>
      <c r="AA1146" s="60" t="str">
        <f>IF($B1146="", "", IF(COUNTIF('Intro &amp; Setup'!$AY$23:$AY$38, $B1146)&gt;0, "BH", TEXT($B1146, "ddd")))</f>
        <v/>
      </c>
      <c r="AB1146" s="61" t="str">
        <f t="shared" si="158"/>
        <v/>
      </c>
      <c r="AD1146" s="23" t="str">
        <f t="shared" si="159"/>
        <v/>
      </c>
      <c r="AE1146" s="23" t="str">
        <f t="shared" si="160"/>
        <v/>
      </c>
      <c r="AG1146" s="23" t="str">
        <f t="shared" si="161"/>
        <v/>
      </c>
    </row>
    <row r="1147" spans="1:33" x14ac:dyDescent="0.25">
      <c r="A1147" s="5"/>
      <c r="B1147" s="115"/>
      <c r="C1147" s="116"/>
      <c r="D1147" s="117"/>
      <c r="E1147" s="118"/>
      <c r="F1147" s="118"/>
      <c r="G1147" s="119"/>
      <c r="H1147" s="120"/>
      <c r="I1147" s="120"/>
      <c r="J1147" s="121"/>
      <c r="K1147" s="5"/>
      <c r="L1147" s="133" t="str">
        <f t="shared" si="153"/>
        <v/>
      </c>
      <c r="M1147" s="5"/>
      <c r="N1147" s="23" t="str">
        <f>IF($L1147="", "", COUNTIF($L$11:$L$2510, "&gt;"&amp;$L1147)+1+COUNTIF($L$11:$L1147, $L1147)-1)</f>
        <v/>
      </c>
      <c r="O1147" s="5"/>
      <c r="R1147" s="23" t="str">
        <f t="shared" si="154"/>
        <v/>
      </c>
      <c r="T1147" s="20" t="str">
        <f t="shared" si="155"/>
        <v/>
      </c>
      <c r="X1147" s="23" t="str">
        <f t="shared" si="156"/>
        <v/>
      </c>
      <c r="Z1147" s="59" t="str">
        <f t="shared" si="157"/>
        <v/>
      </c>
      <c r="AA1147" s="60" t="str">
        <f>IF($B1147="", "", IF(COUNTIF('Intro &amp; Setup'!$AY$23:$AY$38, $B1147)&gt;0, "BH", TEXT($B1147, "ddd")))</f>
        <v/>
      </c>
      <c r="AB1147" s="61" t="str">
        <f t="shared" si="158"/>
        <v/>
      </c>
      <c r="AD1147" s="23" t="str">
        <f t="shared" si="159"/>
        <v/>
      </c>
      <c r="AE1147" s="23" t="str">
        <f t="shared" si="160"/>
        <v/>
      </c>
      <c r="AG1147" s="23" t="str">
        <f t="shared" si="161"/>
        <v/>
      </c>
    </row>
    <row r="1148" spans="1:33" x14ac:dyDescent="0.25">
      <c r="A1148" s="5"/>
      <c r="B1148" s="115"/>
      <c r="C1148" s="116"/>
      <c r="D1148" s="117"/>
      <c r="E1148" s="118"/>
      <c r="F1148" s="118"/>
      <c r="G1148" s="119"/>
      <c r="H1148" s="120"/>
      <c r="I1148" s="120"/>
      <c r="J1148" s="121"/>
      <c r="K1148" s="5"/>
      <c r="L1148" s="133" t="str">
        <f t="shared" si="153"/>
        <v/>
      </c>
      <c r="M1148" s="5"/>
      <c r="N1148" s="23" t="str">
        <f>IF($L1148="", "", COUNTIF($L$11:$L$2510, "&gt;"&amp;$L1148)+1+COUNTIF($L$11:$L1148, $L1148)-1)</f>
        <v/>
      </c>
      <c r="O1148" s="5"/>
      <c r="R1148" s="23" t="str">
        <f t="shared" si="154"/>
        <v/>
      </c>
      <c r="T1148" s="20" t="str">
        <f t="shared" si="155"/>
        <v/>
      </c>
      <c r="X1148" s="23" t="str">
        <f t="shared" si="156"/>
        <v/>
      </c>
      <c r="Z1148" s="59" t="str">
        <f t="shared" si="157"/>
        <v/>
      </c>
      <c r="AA1148" s="60" t="str">
        <f>IF($B1148="", "", IF(COUNTIF('Intro &amp; Setup'!$AY$23:$AY$38, $B1148)&gt;0, "BH", TEXT($B1148, "ddd")))</f>
        <v/>
      </c>
      <c r="AB1148" s="61" t="str">
        <f t="shared" si="158"/>
        <v/>
      </c>
      <c r="AD1148" s="23" t="str">
        <f t="shared" si="159"/>
        <v/>
      </c>
      <c r="AE1148" s="23" t="str">
        <f t="shared" si="160"/>
        <v/>
      </c>
      <c r="AG1148" s="23" t="str">
        <f t="shared" si="161"/>
        <v/>
      </c>
    </row>
    <row r="1149" spans="1:33" x14ac:dyDescent="0.25">
      <c r="A1149" s="5"/>
      <c r="B1149" s="115"/>
      <c r="C1149" s="116"/>
      <c r="D1149" s="117"/>
      <c r="E1149" s="118"/>
      <c r="F1149" s="118"/>
      <c r="G1149" s="119"/>
      <c r="H1149" s="120"/>
      <c r="I1149" s="120"/>
      <c r="J1149" s="121"/>
      <c r="K1149" s="5"/>
      <c r="L1149" s="133" t="str">
        <f t="shared" si="153"/>
        <v/>
      </c>
      <c r="M1149" s="5"/>
      <c r="N1149" s="23" t="str">
        <f>IF($L1149="", "", COUNTIF($L$11:$L$2510, "&gt;"&amp;$L1149)+1+COUNTIF($L$11:$L1149, $L1149)-1)</f>
        <v/>
      </c>
      <c r="O1149" s="5"/>
      <c r="R1149" s="23" t="str">
        <f t="shared" si="154"/>
        <v/>
      </c>
      <c r="T1149" s="20" t="str">
        <f t="shared" si="155"/>
        <v/>
      </c>
      <c r="X1149" s="23" t="str">
        <f t="shared" si="156"/>
        <v/>
      </c>
      <c r="Z1149" s="59" t="str">
        <f t="shared" si="157"/>
        <v/>
      </c>
      <c r="AA1149" s="60" t="str">
        <f>IF($B1149="", "", IF(COUNTIF('Intro &amp; Setup'!$AY$23:$AY$38, $B1149)&gt;0, "BH", TEXT($B1149, "ddd")))</f>
        <v/>
      </c>
      <c r="AB1149" s="61" t="str">
        <f t="shared" si="158"/>
        <v/>
      </c>
      <c r="AD1149" s="23" t="str">
        <f t="shared" si="159"/>
        <v/>
      </c>
      <c r="AE1149" s="23" t="str">
        <f t="shared" si="160"/>
        <v/>
      </c>
      <c r="AG1149" s="23" t="str">
        <f t="shared" si="161"/>
        <v/>
      </c>
    </row>
    <row r="1150" spans="1:33" x14ac:dyDescent="0.25">
      <c r="A1150" s="5"/>
      <c r="B1150" s="115"/>
      <c r="C1150" s="116"/>
      <c r="D1150" s="117"/>
      <c r="E1150" s="118"/>
      <c r="F1150" s="118"/>
      <c r="G1150" s="119"/>
      <c r="H1150" s="120"/>
      <c r="I1150" s="120"/>
      <c r="J1150" s="121"/>
      <c r="K1150" s="5"/>
      <c r="L1150" s="133" t="str">
        <f t="shared" si="153"/>
        <v/>
      </c>
      <c r="M1150" s="5"/>
      <c r="N1150" s="23" t="str">
        <f>IF($L1150="", "", COUNTIF($L$11:$L$2510, "&gt;"&amp;$L1150)+1+COUNTIF($L$11:$L1150, $L1150)-1)</f>
        <v/>
      </c>
      <c r="O1150" s="5"/>
      <c r="R1150" s="23" t="str">
        <f t="shared" si="154"/>
        <v/>
      </c>
      <c r="T1150" s="20" t="str">
        <f t="shared" si="155"/>
        <v/>
      </c>
      <c r="X1150" s="23" t="str">
        <f t="shared" si="156"/>
        <v/>
      </c>
      <c r="Z1150" s="59" t="str">
        <f t="shared" si="157"/>
        <v/>
      </c>
      <c r="AA1150" s="60" t="str">
        <f>IF($B1150="", "", IF(COUNTIF('Intro &amp; Setup'!$AY$23:$AY$38, $B1150)&gt;0, "BH", TEXT($B1150, "ddd")))</f>
        <v/>
      </c>
      <c r="AB1150" s="61" t="str">
        <f t="shared" si="158"/>
        <v/>
      </c>
      <c r="AD1150" s="23" t="str">
        <f t="shared" si="159"/>
        <v/>
      </c>
      <c r="AE1150" s="23" t="str">
        <f t="shared" si="160"/>
        <v/>
      </c>
      <c r="AG1150" s="23" t="str">
        <f t="shared" si="161"/>
        <v/>
      </c>
    </row>
    <row r="1151" spans="1:33" x14ac:dyDescent="0.25">
      <c r="A1151" s="5"/>
      <c r="B1151" s="115"/>
      <c r="C1151" s="116"/>
      <c r="D1151" s="117"/>
      <c r="E1151" s="118"/>
      <c r="F1151" s="118"/>
      <c r="G1151" s="119"/>
      <c r="H1151" s="120"/>
      <c r="I1151" s="120"/>
      <c r="J1151" s="121"/>
      <c r="K1151" s="5"/>
      <c r="L1151" s="133" t="str">
        <f t="shared" si="153"/>
        <v/>
      </c>
      <c r="M1151" s="5"/>
      <c r="N1151" s="23" t="str">
        <f>IF($L1151="", "", COUNTIF($L$11:$L$2510, "&gt;"&amp;$L1151)+1+COUNTIF($L$11:$L1151, $L1151)-1)</f>
        <v/>
      </c>
      <c r="O1151" s="5"/>
      <c r="R1151" s="23" t="str">
        <f t="shared" si="154"/>
        <v/>
      </c>
      <c r="T1151" s="20" t="str">
        <f t="shared" si="155"/>
        <v/>
      </c>
      <c r="X1151" s="23" t="str">
        <f t="shared" si="156"/>
        <v/>
      </c>
      <c r="Z1151" s="59" t="str">
        <f t="shared" si="157"/>
        <v/>
      </c>
      <c r="AA1151" s="60" t="str">
        <f>IF($B1151="", "", IF(COUNTIF('Intro &amp; Setup'!$AY$23:$AY$38, $B1151)&gt;0, "BH", TEXT($B1151, "ddd")))</f>
        <v/>
      </c>
      <c r="AB1151" s="61" t="str">
        <f t="shared" si="158"/>
        <v/>
      </c>
      <c r="AD1151" s="23" t="str">
        <f t="shared" si="159"/>
        <v/>
      </c>
      <c r="AE1151" s="23" t="str">
        <f t="shared" si="160"/>
        <v/>
      </c>
      <c r="AG1151" s="23" t="str">
        <f t="shared" si="161"/>
        <v/>
      </c>
    </row>
    <row r="1152" spans="1:33" x14ac:dyDescent="0.25">
      <c r="A1152" s="5"/>
      <c r="B1152" s="115"/>
      <c r="C1152" s="116"/>
      <c r="D1152" s="117"/>
      <c r="E1152" s="118"/>
      <c r="F1152" s="118"/>
      <c r="G1152" s="119"/>
      <c r="H1152" s="120"/>
      <c r="I1152" s="120"/>
      <c r="J1152" s="121"/>
      <c r="K1152" s="5"/>
      <c r="L1152" s="133" t="str">
        <f t="shared" si="153"/>
        <v/>
      </c>
      <c r="M1152" s="5"/>
      <c r="N1152" s="23" t="str">
        <f>IF($L1152="", "", COUNTIF($L$11:$L$2510, "&gt;"&amp;$L1152)+1+COUNTIF($L$11:$L1152, $L1152)-1)</f>
        <v/>
      </c>
      <c r="O1152" s="5"/>
      <c r="R1152" s="23" t="str">
        <f t="shared" si="154"/>
        <v/>
      </c>
      <c r="T1152" s="20" t="str">
        <f t="shared" si="155"/>
        <v/>
      </c>
      <c r="X1152" s="23" t="str">
        <f t="shared" si="156"/>
        <v/>
      </c>
      <c r="Z1152" s="59" t="str">
        <f t="shared" si="157"/>
        <v/>
      </c>
      <c r="AA1152" s="60" t="str">
        <f>IF($B1152="", "", IF(COUNTIF('Intro &amp; Setup'!$AY$23:$AY$38, $B1152)&gt;0, "BH", TEXT($B1152, "ddd")))</f>
        <v/>
      </c>
      <c r="AB1152" s="61" t="str">
        <f t="shared" si="158"/>
        <v/>
      </c>
      <c r="AD1152" s="23" t="str">
        <f t="shared" si="159"/>
        <v/>
      </c>
      <c r="AE1152" s="23" t="str">
        <f t="shared" si="160"/>
        <v/>
      </c>
      <c r="AG1152" s="23" t="str">
        <f t="shared" si="161"/>
        <v/>
      </c>
    </row>
    <row r="1153" spans="1:33" x14ac:dyDescent="0.25">
      <c r="A1153" s="5"/>
      <c r="B1153" s="115"/>
      <c r="C1153" s="116"/>
      <c r="D1153" s="117"/>
      <c r="E1153" s="118"/>
      <c r="F1153" s="118"/>
      <c r="G1153" s="119"/>
      <c r="H1153" s="120"/>
      <c r="I1153" s="120"/>
      <c r="J1153" s="121"/>
      <c r="K1153" s="5"/>
      <c r="L1153" s="133" t="str">
        <f t="shared" si="153"/>
        <v/>
      </c>
      <c r="M1153" s="5"/>
      <c r="N1153" s="23" t="str">
        <f>IF($L1153="", "", COUNTIF($L$11:$L$2510, "&gt;"&amp;$L1153)+1+COUNTIF($L$11:$L1153, $L1153)-1)</f>
        <v/>
      </c>
      <c r="O1153" s="5"/>
      <c r="R1153" s="23" t="str">
        <f t="shared" si="154"/>
        <v/>
      </c>
      <c r="T1153" s="20" t="str">
        <f t="shared" si="155"/>
        <v/>
      </c>
      <c r="X1153" s="23" t="str">
        <f t="shared" si="156"/>
        <v/>
      </c>
      <c r="Z1153" s="59" t="str">
        <f t="shared" si="157"/>
        <v/>
      </c>
      <c r="AA1153" s="60" t="str">
        <f>IF($B1153="", "", IF(COUNTIF('Intro &amp; Setup'!$AY$23:$AY$38, $B1153)&gt;0, "BH", TEXT($B1153, "ddd")))</f>
        <v/>
      </c>
      <c r="AB1153" s="61" t="str">
        <f t="shared" si="158"/>
        <v/>
      </c>
      <c r="AD1153" s="23" t="str">
        <f t="shared" si="159"/>
        <v/>
      </c>
      <c r="AE1153" s="23" t="str">
        <f t="shared" si="160"/>
        <v/>
      </c>
      <c r="AG1153" s="23" t="str">
        <f t="shared" si="161"/>
        <v/>
      </c>
    </row>
    <row r="1154" spans="1:33" x14ac:dyDescent="0.25">
      <c r="A1154" s="5"/>
      <c r="B1154" s="115"/>
      <c r="C1154" s="116"/>
      <c r="D1154" s="117"/>
      <c r="E1154" s="118"/>
      <c r="F1154" s="118"/>
      <c r="G1154" s="119"/>
      <c r="H1154" s="120"/>
      <c r="I1154" s="120"/>
      <c r="J1154" s="121"/>
      <c r="K1154" s="5"/>
      <c r="L1154" s="133" t="str">
        <f t="shared" si="153"/>
        <v/>
      </c>
      <c r="M1154" s="5"/>
      <c r="N1154" s="23" t="str">
        <f>IF($L1154="", "", COUNTIF($L$11:$L$2510, "&gt;"&amp;$L1154)+1+COUNTIF($L$11:$L1154, $L1154)-1)</f>
        <v/>
      </c>
      <c r="O1154" s="5"/>
      <c r="R1154" s="23" t="str">
        <f t="shared" si="154"/>
        <v/>
      </c>
      <c r="T1154" s="20" t="str">
        <f t="shared" si="155"/>
        <v/>
      </c>
      <c r="X1154" s="23" t="str">
        <f t="shared" si="156"/>
        <v/>
      </c>
      <c r="Z1154" s="59" t="str">
        <f t="shared" si="157"/>
        <v/>
      </c>
      <c r="AA1154" s="60" t="str">
        <f>IF($B1154="", "", IF(COUNTIF('Intro &amp; Setup'!$AY$23:$AY$38, $B1154)&gt;0, "BH", TEXT($B1154, "ddd")))</f>
        <v/>
      </c>
      <c r="AB1154" s="61" t="str">
        <f t="shared" si="158"/>
        <v/>
      </c>
      <c r="AD1154" s="23" t="str">
        <f t="shared" si="159"/>
        <v/>
      </c>
      <c r="AE1154" s="23" t="str">
        <f t="shared" si="160"/>
        <v/>
      </c>
      <c r="AG1154" s="23" t="str">
        <f t="shared" si="161"/>
        <v/>
      </c>
    </row>
    <row r="1155" spans="1:33" x14ac:dyDescent="0.25">
      <c r="A1155" s="5"/>
      <c r="B1155" s="115"/>
      <c r="C1155" s="116"/>
      <c r="D1155" s="117"/>
      <c r="E1155" s="118"/>
      <c r="F1155" s="118"/>
      <c r="G1155" s="119"/>
      <c r="H1155" s="120"/>
      <c r="I1155" s="120"/>
      <c r="J1155" s="121"/>
      <c r="K1155" s="5"/>
      <c r="L1155" s="133" t="str">
        <f t="shared" si="153"/>
        <v/>
      </c>
      <c r="M1155" s="5"/>
      <c r="N1155" s="23" t="str">
        <f>IF($L1155="", "", COUNTIF($L$11:$L$2510, "&gt;"&amp;$L1155)+1+COUNTIF($L$11:$L1155, $L1155)-1)</f>
        <v/>
      </c>
      <c r="O1155" s="5"/>
      <c r="R1155" s="23" t="str">
        <f t="shared" si="154"/>
        <v/>
      </c>
      <c r="T1155" s="20" t="str">
        <f t="shared" si="155"/>
        <v/>
      </c>
      <c r="X1155" s="23" t="str">
        <f t="shared" si="156"/>
        <v/>
      </c>
      <c r="Z1155" s="59" t="str">
        <f t="shared" si="157"/>
        <v/>
      </c>
      <c r="AA1155" s="60" t="str">
        <f>IF($B1155="", "", IF(COUNTIF('Intro &amp; Setup'!$AY$23:$AY$38, $B1155)&gt;0, "BH", TEXT($B1155, "ddd")))</f>
        <v/>
      </c>
      <c r="AB1155" s="61" t="str">
        <f t="shared" si="158"/>
        <v/>
      </c>
      <c r="AD1155" s="23" t="str">
        <f t="shared" si="159"/>
        <v/>
      </c>
      <c r="AE1155" s="23" t="str">
        <f t="shared" si="160"/>
        <v/>
      </c>
      <c r="AG1155" s="23" t="str">
        <f t="shared" si="161"/>
        <v/>
      </c>
    </row>
    <row r="1156" spans="1:33" x14ac:dyDescent="0.25">
      <c r="A1156" s="5"/>
      <c r="B1156" s="115"/>
      <c r="C1156" s="116"/>
      <c r="D1156" s="117"/>
      <c r="E1156" s="118"/>
      <c r="F1156" s="118"/>
      <c r="G1156" s="119"/>
      <c r="H1156" s="120"/>
      <c r="I1156" s="120"/>
      <c r="J1156" s="121"/>
      <c r="K1156" s="5"/>
      <c r="L1156" s="133" t="str">
        <f t="shared" si="153"/>
        <v/>
      </c>
      <c r="M1156" s="5"/>
      <c r="N1156" s="23" t="str">
        <f>IF($L1156="", "", COUNTIF($L$11:$L$2510, "&gt;"&amp;$L1156)+1+COUNTIF($L$11:$L1156, $L1156)-1)</f>
        <v/>
      </c>
      <c r="O1156" s="5"/>
      <c r="R1156" s="23" t="str">
        <f t="shared" si="154"/>
        <v/>
      </c>
      <c r="T1156" s="20" t="str">
        <f t="shared" si="155"/>
        <v/>
      </c>
      <c r="X1156" s="23" t="str">
        <f t="shared" si="156"/>
        <v/>
      </c>
      <c r="Z1156" s="59" t="str">
        <f t="shared" si="157"/>
        <v/>
      </c>
      <c r="AA1156" s="60" t="str">
        <f>IF($B1156="", "", IF(COUNTIF('Intro &amp; Setup'!$AY$23:$AY$38, $B1156)&gt;0, "BH", TEXT($B1156, "ddd")))</f>
        <v/>
      </c>
      <c r="AB1156" s="61" t="str">
        <f t="shared" si="158"/>
        <v/>
      </c>
      <c r="AD1156" s="23" t="str">
        <f t="shared" si="159"/>
        <v/>
      </c>
      <c r="AE1156" s="23" t="str">
        <f t="shared" si="160"/>
        <v/>
      </c>
      <c r="AG1156" s="23" t="str">
        <f t="shared" si="161"/>
        <v/>
      </c>
    </row>
    <row r="1157" spans="1:33" x14ac:dyDescent="0.25">
      <c r="A1157" s="5"/>
      <c r="B1157" s="115"/>
      <c r="C1157" s="116"/>
      <c r="D1157" s="117"/>
      <c r="E1157" s="118"/>
      <c r="F1157" s="118"/>
      <c r="G1157" s="119"/>
      <c r="H1157" s="120"/>
      <c r="I1157" s="120"/>
      <c r="J1157" s="121"/>
      <c r="K1157" s="5"/>
      <c r="L1157" s="133" t="str">
        <f t="shared" si="153"/>
        <v/>
      </c>
      <c r="M1157" s="5"/>
      <c r="N1157" s="23" t="str">
        <f>IF($L1157="", "", COUNTIF($L$11:$L$2510, "&gt;"&amp;$L1157)+1+COUNTIF($L$11:$L1157, $L1157)-1)</f>
        <v/>
      </c>
      <c r="O1157" s="5"/>
      <c r="R1157" s="23" t="str">
        <f t="shared" si="154"/>
        <v/>
      </c>
      <c r="T1157" s="20" t="str">
        <f t="shared" si="155"/>
        <v/>
      </c>
      <c r="X1157" s="23" t="str">
        <f t="shared" si="156"/>
        <v/>
      </c>
      <c r="Z1157" s="59" t="str">
        <f t="shared" si="157"/>
        <v/>
      </c>
      <c r="AA1157" s="60" t="str">
        <f>IF($B1157="", "", IF(COUNTIF('Intro &amp; Setup'!$AY$23:$AY$38, $B1157)&gt;0, "BH", TEXT($B1157, "ddd")))</f>
        <v/>
      </c>
      <c r="AB1157" s="61" t="str">
        <f t="shared" si="158"/>
        <v/>
      </c>
      <c r="AD1157" s="23" t="str">
        <f t="shared" si="159"/>
        <v/>
      </c>
      <c r="AE1157" s="23" t="str">
        <f t="shared" si="160"/>
        <v/>
      </c>
      <c r="AG1157" s="23" t="str">
        <f t="shared" si="161"/>
        <v/>
      </c>
    </row>
    <row r="1158" spans="1:33" x14ac:dyDescent="0.25">
      <c r="A1158" s="5"/>
      <c r="B1158" s="115"/>
      <c r="C1158" s="116"/>
      <c r="D1158" s="117"/>
      <c r="E1158" s="118"/>
      <c r="F1158" s="118"/>
      <c r="G1158" s="119"/>
      <c r="H1158" s="120"/>
      <c r="I1158" s="120"/>
      <c r="J1158" s="121"/>
      <c r="K1158" s="5"/>
      <c r="L1158" s="133" t="str">
        <f t="shared" si="153"/>
        <v/>
      </c>
      <c r="M1158" s="5"/>
      <c r="N1158" s="23" t="str">
        <f>IF($L1158="", "", COUNTIF($L$11:$L$2510, "&gt;"&amp;$L1158)+1+COUNTIF($L$11:$L1158, $L1158)-1)</f>
        <v/>
      </c>
      <c r="O1158" s="5"/>
      <c r="R1158" s="23" t="str">
        <f t="shared" si="154"/>
        <v/>
      </c>
      <c r="T1158" s="20" t="str">
        <f t="shared" si="155"/>
        <v/>
      </c>
      <c r="X1158" s="23" t="str">
        <f t="shared" si="156"/>
        <v/>
      </c>
      <c r="Z1158" s="59" t="str">
        <f t="shared" si="157"/>
        <v/>
      </c>
      <c r="AA1158" s="60" t="str">
        <f>IF($B1158="", "", IF(COUNTIF('Intro &amp; Setup'!$AY$23:$AY$38, $B1158)&gt;0, "BH", TEXT($B1158, "ddd")))</f>
        <v/>
      </c>
      <c r="AB1158" s="61" t="str">
        <f t="shared" si="158"/>
        <v/>
      </c>
      <c r="AD1158" s="23" t="str">
        <f t="shared" si="159"/>
        <v/>
      </c>
      <c r="AE1158" s="23" t="str">
        <f t="shared" si="160"/>
        <v/>
      </c>
      <c r="AG1158" s="23" t="str">
        <f t="shared" si="161"/>
        <v/>
      </c>
    </row>
    <row r="1159" spans="1:33" x14ac:dyDescent="0.25">
      <c r="A1159" s="5"/>
      <c r="B1159" s="115"/>
      <c r="C1159" s="116"/>
      <c r="D1159" s="117"/>
      <c r="E1159" s="118"/>
      <c r="F1159" s="118"/>
      <c r="G1159" s="119"/>
      <c r="H1159" s="120"/>
      <c r="I1159" s="120"/>
      <c r="J1159" s="121"/>
      <c r="K1159" s="5"/>
      <c r="L1159" s="133" t="str">
        <f t="shared" si="153"/>
        <v/>
      </c>
      <c r="M1159" s="5"/>
      <c r="N1159" s="23" t="str">
        <f>IF($L1159="", "", COUNTIF($L$11:$L$2510, "&gt;"&amp;$L1159)+1+COUNTIF($L$11:$L1159, $L1159)-1)</f>
        <v/>
      </c>
      <c r="O1159" s="5"/>
      <c r="R1159" s="23" t="str">
        <f t="shared" si="154"/>
        <v/>
      </c>
      <c r="T1159" s="20" t="str">
        <f t="shared" si="155"/>
        <v/>
      </c>
      <c r="X1159" s="23" t="str">
        <f t="shared" si="156"/>
        <v/>
      </c>
      <c r="Z1159" s="59" t="str">
        <f t="shared" si="157"/>
        <v/>
      </c>
      <c r="AA1159" s="60" t="str">
        <f>IF($B1159="", "", IF(COUNTIF('Intro &amp; Setup'!$AY$23:$AY$38, $B1159)&gt;0, "BH", TEXT($B1159, "ddd")))</f>
        <v/>
      </c>
      <c r="AB1159" s="61" t="str">
        <f t="shared" si="158"/>
        <v/>
      </c>
      <c r="AD1159" s="23" t="str">
        <f t="shared" si="159"/>
        <v/>
      </c>
      <c r="AE1159" s="23" t="str">
        <f t="shared" si="160"/>
        <v/>
      </c>
      <c r="AG1159" s="23" t="str">
        <f t="shared" si="161"/>
        <v/>
      </c>
    </row>
    <row r="1160" spans="1:33" x14ac:dyDescent="0.25">
      <c r="A1160" s="5"/>
      <c r="B1160" s="115"/>
      <c r="C1160" s="116"/>
      <c r="D1160" s="117"/>
      <c r="E1160" s="118"/>
      <c r="F1160" s="118"/>
      <c r="G1160" s="119"/>
      <c r="H1160" s="120"/>
      <c r="I1160" s="120"/>
      <c r="J1160" s="121"/>
      <c r="K1160" s="5"/>
      <c r="L1160" s="133" t="str">
        <f t="shared" si="153"/>
        <v/>
      </c>
      <c r="M1160" s="5"/>
      <c r="N1160" s="23" t="str">
        <f>IF($L1160="", "", COUNTIF($L$11:$L$2510, "&gt;"&amp;$L1160)+1+COUNTIF($L$11:$L1160, $L1160)-1)</f>
        <v/>
      </c>
      <c r="O1160" s="5"/>
      <c r="R1160" s="23" t="str">
        <f t="shared" si="154"/>
        <v/>
      </c>
      <c r="T1160" s="20" t="str">
        <f t="shared" si="155"/>
        <v/>
      </c>
      <c r="X1160" s="23" t="str">
        <f t="shared" si="156"/>
        <v/>
      </c>
      <c r="Z1160" s="59" t="str">
        <f t="shared" si="157"/>
        <v/>
      </c>
      <c r="AA1160" s="60" t="str">
        <f>IF($B1160="", "", IF(COUNTIF('Intro &amp; Setup'!$AY$23:$AY$38, $B1160)&gt;0, "BH", TEXT($B1160, "ddd")))</f>
        <v/>
      </c>
      <c r="AB1160" s="61" t="str">
        <f t="shared" si="158"/>
        <v/>
      </c>
      <c r="AD1160" s="23" t="str">
        <f t="shared" si="159"/>
        <v/>
      </c>
      <c r="AE1160" s="23" t="str">
        <f t="shared" si="160"/>
        <v/>
      </c>
      <c r="AG1160" s="23" t="str">
        <f t="shared" si="161"/>
        <v/>
      </c>
    </row>
    <row r="1161" spans="1:33" x14ac:dyDescent="0.25">
      <c r="A1161" s="5"/>
      <c r="B1161" s="115"/>
      <c r="C1161" s="116"/>
      <c r="D1161" s="117"/>
      <c r="E1161" s="118"/>
      <c r="F1161" s="118"/>
      <c r="G1161" s="119"/>
      <c r="H1161" s="120"/>
      <c r="I1161" s="120"/>
      <c r="J1161" s="121"/>
      <c r="K1161" s="5"/>
      <c r="L1161" s="133" t="str">
        <f t="shared" si="153"/>
        <v/>
      </c>
      <c r="M1161" s="5"/>
      <c r="N1161" s="23" t="str">
        <f>IF($L1161="", "", COUNTIF($L$11:$L$2510, "&gt;"&amp;$L1161)+1+COUNTIF($L$11:$L1161, $L1161)-1)</f>
        <v/>
      </c>
      <c r="O1161" s="5"/>
      <c r="R1161" s="23" t="str">
        <f t="shared" si="154"/>
        <v/>
      </c>
      <c r="T1161" s="20" t="str">
        <f t="shared" si="155"/>
        <v/>
      </c>
      <c r="X1161" s="23" t="str">
        <f t="shared" si="156"/>
        <v/>
      </c>
      <c r="Z1161" s="59" t="str">
        <f t="shared" si="157"/>
        <v/>
      </c>
      <c r="AA1161" s="60" t="str">
        <f>IF($B1161="", "", IF(COUNTIF('Intro &amp; Setup'!$AY$23:$AY$38, $B1161)&gt;0, "BH", TEXT($B1161, "ddd")))</f>
        <v/>
      </c>
      <c r="AB1161" s="61" t="str">
        <f t="shared" si="158"/>
        <v/>
      </c>
      <c r="AD1161" s="23" t="str">
        <f t="shared" si="159"/>
        <v/>
      </c>
      <c r="AE1161" s="23" t="str">
        <f t="shared" si="160"/>
        <v/>
      </c>
      <c r="AG1161" s="23" t="str">
        <f t="shared" si="161"/>
        <v/>
      </c>
    </row>
    <row r="1162" spans="1:33" x14ac:dyDescent="0.25">
      <c r="A1162" s="5"/>
      <c r="B1162" s="115"/>
      <c r="C1162" s="116"/>
      <c r="D1162" s="117"/>
      <c r="E1162" s="118"/>
      <c r="F1162" s="118"/>
      <c r="G1162" s="119"/>
      <c r="H1162" s="120"/>
      <c r="I1162" s="120"/>
      <c r="J1162" s="121"/>
      <c r="K1162" s="5"/>
      <c r="L1162" s="133" t="str">
        <f t="shared" si="153"/>
        <v/>
      </c>
      <c r="M1162" s="5"/>
      <c r="N1162" s="23" t="str">
        <f>IF($L1162="", "", COUNTIF($L$11:$L$2510, "&gt;"&amp;$L1162)+1+COUNTIF($L$11:$L1162, $L1162)-1)</f>
        <v/>
      </c>
      <c r="O1162" s="5"/>
      <c r="R1162" s="23" t="str">
        <f t="shared" si="154"/>
        <v/>
      </c>
      <c r="T1162" s="20" t="str">
        <f t="shared" si="155"/>
        <v/>
      </c>
      <c r="X1162" s="23" t="str">
        <f t="shared" si="156"/>
        <v/>
      </c>
      <c r="Z1162" s="59" t="str">
        <f t="shared" si="157"/>
        <v/>
      </c>
      <c r="AA1162" s="60" t="str">
        <f>IF($B1162="", "", IF(COUNTIF('Intro &amp; Setup'!$AY$23:$AY$38, $B1162)&gt;0, "BH", TEXT($B1162, "ddd")))</f>
        <v/>
      </c>
      <c r="AB1162" s="61" t="str">
        <f t="shared" si="158"/>
        <v/>
      </c>
      <c r="AD1162" s="23" t="str">
        <f t="shared" si="159"/>
        <v/>
      </c>
      <c r="AE1162" s="23" t="str">
        <f t="shared" si="160"/>
        <v/>
      </c>
      <c r="AG1162" s="23" t="str">
        <f t="shared" si="161"/>
        <v/>
      </c>
    </row>
    <row r="1163" spans="1:33" x14ac:dyDescent="0.25">
      <c r="A1163" s="5"/>
      <c r="B1163" s="115"/>
      <c r="C1163" s="116"/>
      <c r="D1163" s="117"/>
      <c r="E1163" s="118"/>
      <c r="F1163" s="118"/>
      <c r="G1163" s="119"/>
      <c r="H1163" s="120"/>
      <c r="I1163" s="120"/>
      <c r="J1163" s="121"/>
      <c r="K1163" s="5"/>
      <c r="L1163" s="133" t="str">
        <f t="shared" si="153"/>
        <v/>
      </c>
      <c r="M1163" s="5"/>
      <c r="N1163" s="23" t="str">
        <f>IF($L1163="", "", COUNTIF($L$11:$L$2510, "&gt;"&amp;$L1163)+1+COUNTIF($L$11:$L1163, $L1163)-1)</f>
        <v/>
      </c>
      <c r="O1163" s="5"/>
      <c r="R1163" s="23" t="str">
        <f t="shared" si="154"/>
        <v/>
      </c>
      <c r="T1163" s="20" t="str">
        <f t="shared" si="155"/>
        <v/>
      </c>
      <c r="X1163" s="23" t="str">
        <f t="shared" si="156"/>
        <v/>
      </c>
      <c r="Z1163" s="59" t="str">
        <f t="shared" si="157"/>
        <v/>
      </c>
      <c r="AA1163" s="60" t="str">
        <f>IF($B1163="", "", IF(COUNTIF('Intro &amp; Setup'!$AY$23:$AY$38, $B1163)&gt;0, "BH", TEXT($B1163, "ddd")))</f>
        <v/>
      </c>
      <c r="AB1163" s="61" t="str">
        <f t="shared" si="158"/>
        <v/>
      </c>
      <c r="AD1163" s="23" t="str">
        <f t="shared" si="159"/>
        <v/>
      </c>
      <c r="AE1163" s="23" t="str">
        <f t="shared" si="160"/>
        <v/>
      </c>
      <c r="AG1163" s="23" t="str">
        <f t="shared" si="161"/>
        <v/>
      </c>
    </row>
    <row r="1164" spans="1:33" x14ac:dyDescent="0.25">
      <c r="A1164" s="5"/>
      <c r="B1164" s="115"/>
      <c r="C1164" s="116"/>
      <c r="D1164" s="117"/>
      <c r="E1164" s="118"/>
      <c r="F1164" s="118"/>
      <c r="G1164" s="119"/>
      <c r="H1164" s="120"/>
      <c r="I1164" s="120"/>
      <c r="J1164" s="121"/>
      <c r="K1164" s="5"/>
      <c r="L1164" s="133" t="str">
        <f t="shared" ref="L1164:L1227" si="162">IFERROR(($I1164+$J1164)/$H1164, "")</f>
        <v/>
      </c>
      <c r="M1164" s="5"/>
      <c r="N1164" s="23" t="str">
        <f>IF($L1164="", "", COUNTIF($L$11:$L$2510, "&gt;"&amp;$L1164)+1+COUNTIF($L$11:$L1164, $L1164)-1)</f>
        <v/>
      </c>
      <c r="O1164" s="5"/>
      <c r="R1164" s="23" t="str">
        <f t="shared" ref="R1164:R1227" si="163">IF($T1164="", "", IF(COUNTIF($T$11:$T$2510, $T1164)&gt;1, "X", ""))</f>
        <v/>
      </c>
      <c r="T1164" s="20" t="str">
        <f t="shared" ref="T1164:T1227" si="164">IF(AND($B1164="", $C1164="", $D1164=""), "", CONCATENATE(TEXT($B1164, "dd mmm yyyy"), " - ", TEXT($C1164, "hh:mm"), " - ", $D1164))</f>
        <v/>
      </c>
      <c r="X1164" s="23" t="str">
        <f t="shared" ref="X1164:X1227" si="165">IF($E1164="", "", IF(COUNTIF($V$11:$V$20, $E1164)=0, "X", ""))</f>
        <v/>
      </c>
      <c r="Z1164" s="59" t="str">
        <f t="shared" ref="Z1164:Z1227" si="166">IF($B1164="", "", TEXT($B1164, "mmm yyyy"))</f>
        <v/>
      </c>
      <c r="AA1164" s="60" t="str">
        <f>IF($B1164="", "", IF(COUNTIF('Intro &amp; Setup'!$AY$23:$AY$38, $B1164)&gt;0, "BH", TEXT($B1164, "ddd")))</f>
        <v/>
      </c>
      <c r="AB1164" s="61" t="str">
        <f t="shared" ref="AB1164:AB1227" si="167">IF($C1164="", "", REPLACE(TEXT($C1164, "hh:mm"), 4, 2, "00"))</f>
        <v/>
      </c>
      <c r="AD1164" s="23" t="str">
        <f t="shared" ref="AD1164:AD1227" si="168">IF(OR($AB1164="", $E1164=""), "", CONCATENATE($AB1164, " - ", $E1164))</f>
        <v/>
      </c>
      <c r="AE1164" s="23" t="str">
        <f t="shared" ref="AE1164:AE1227" si="169">IF(OR($AA1164="", $E1164=""), "", CONCATENATE($AA1164, " - ", $E1164))</f>
        <v/>
      </c>
      <c r="AG1164" s="23" t="str">
        <f t="shared" ref="AG1164:AG1227" si="170">IF($B1164="", "", IF(OR($B1164&lt;$Z$2, $B1164&gt;$Z$3), "X", ""))</f>
        <v/>
      </c>
    </row>
    <row r="1165" spans="1:33" x14ac:dyDescent="0.25">
      <c r="A1165" s="5"/>
      <c r="B1165" s="115"/>
      <c r="C1165" s="116"/>
      <c r="D1165" s="117"/>
      <c r="E1165" s="118"/>
      <c r="F1165" s="118"/>
      <c r="G1165" s="119"/>
      <c r="H1165" s="120"/>
      <c r="I1165" s="120"/>
      <c r="J1165" s="121"/>
      <c r="K1165" s="5"/>
      <c r="L1165" s="133" t="str">
        <f t="shared" si="162"/>
        <v/>
      </c>
      <c r="M1165" s="5"/>
      <c r="N1165" s="23" t="str">
        <f>IF($L1165="", "", COUNTIF($L$11:$L$2510, "&gt;"&amp;$L1165)+1+COUNTIF($L$11:$L1165, $L1165)-1)</f>
        <v/>
      </c>
      <c r="O1165" s="5"/>
      <c r="R1165" s="23" t="str">
        <f t="shared" si="163"/>
        <v/>
      </c>
      <c r="T1165" s="20" t="str">
        <f t="shared" si="164"/>
        <v/>
      </c>
      <c r="X1165" s="23" t="str">
        <f t="shared" si="165"/>
        <v/>
      </c>
      <c r="Z1165" s="59" t="str">
        <f t="shared" si="166"/>
        <v/>
      </c>
      <c r="AA1165" s="60" t="str">
        <f>IF($B1165="", "", IF(COUNTIF('Intro &amp; Setup'!$AY$23:$AY$38, $B1165)&gt;0, "BH", TEXT($B1165, "ddd")))</f>
        <v/>
      </c>
      <c r="AB1165" s="61" t="str">
        <f t="shared" si="167"/>
        <v/>
      </c>
      <c r="AD1165" s="23" t="str">
        <f t="shared" si="168"/>
        <v/>
      </c>
      <c r="AE1165" s="23" t="str">
        <f t="shared" si="169"/>
        <v/>
      </c>
      <c r="AG1165" s="23" t="str">
        <f t="shared" si="170"/>
        <v/>
      </c>
    </row>
    <row r="1166" spans="1:33" x14ac:dyDescent="0.25">
      <c r="A1166" s="5"/>
      <c r="B1166" s="115"/>
      <c r="C1166" s="116"/>
      <c r="D1166" s="117"/>
      <c r="E1166" s="118"/>
      <c r="F1166" s="118"/>
      <c r="G1166" s="119"/>
      <c r="H1166" s="120"/>
      <c r="I1166" s="120"/>
      <c r="J1166" s="121"/>
      <c r="K1166" s="5"/>
      <c r="L1166" s="133" t="str">
        <f t="shared" si="162"/>
        <v/>
      </c>
      <c r="M1166" s="5"/>
      <c r="N1166" s="23" t="str">
        <f>IF($L1166="", "", COUNTIF($L$11:$L$2510, "&gt;"&amp;$L1166)+1+COUNTIF($L$11:$L1166, $L1166)-1)</f>
        <v/>
      </c>
      <c r="O1166" s="5"/>
      <c r="R1166" s="23" t="str">
        <f t="shared" si="163"/>
        <v/>
      </c>
      <c r="T1166" s="20" t="str">
        <f t="shared" si="164"/>
        <v/>
      </c>
      <c r="X1166" s="23" t="str">
        <f t="shared" si="165"/>
        <v/>
      </c>
      <c r="Z1166" s="59" t="str">
        <f t="shared" si="166"/>
        <v/>
      </c>
      <c r="AA1166" s="60" t="str">
        <f>IF($B1166="", "", IF(COUNTIF('Intro &amp; Setup'!$AY$23:$AY$38, $B1166)&gt;0, "BH", TEXT($B1166, "ddd")))</f>
        <v/>
      </c>
      <c r="AB1166" s="61" t="str">
        <f t="shared" si="167"/>
        <v/>
      </c>
      <c r="AD1166" s="23" t="str">
        <f t="shared" si="168"/>
        <v/>
      </c>
      <c r="AE1166" s="23" t="str">
        <f t="shared" si="169"/>
        <v/>
      </c>
      <c r="AG1166" s="23" t="str">
        <f t="shared" si="170"/>
        <v/>
      </c>
    </row>
    <row r="1167" spans="1:33" x14ac:dyDescent="0.25">
      <c r="A1167" s="5"/>
      <c r="B1167" s="115"/>
      <c r="C1167" s="116"/>
      <c r="D1167" s="117"/>
      <c r="E1167" s="118"/>
      <c r="F1167" s="118"/>
      <c r="G1167" s="119"/>
      <c r="H1167" s="120"/>
      <c r="I1167" s="120"/>
      <c r="J1167" s="121"/>
      <c r="K1167" s="5"/>
      <c r="L1167" s="133" t="str">
        <f t="shared" si="162"/>
        <v/>
      </c>
      <c r="M1167" s="5"/>
      <c r="N1167" s="23" t="str">
        <f>IF($L1167="", "", COUNTIF($L$11:$L$2510, "&gt;"&amp;$L1167)+1+COUNTIF($L$11:$L1167, $L1167)-1)</f>
        <v/>
      </c>
      <c r="O1167" s="5"/>
      <c r="R1167" s="23" t="str">
        <f t="shared" si="163"/>
        <v/>
      </c>
      <c r="T1167" s="20" t="str">
        <f t="shared" si="164"/>
        <v/>
      </c>
      <c r="X1167" s="23" t="str">
        <f t="shared" si="165"/>
        <v/>
      </c>
      <c r="Z1167" s="59" t="str">
        <f t="shared" si="166"/>
        <v/>
      </c>
      <c r="AA1167" s="60" t="str">
        <f>IF($B1167="", "", IF(COUNTIF('Intro &amp; Setup'!$AY$23:$AY$38, $B1167)&gt;0, "BH", TEXT($B1167, "ddd")))</f>
        <v/>
      </c>
      <c r="AB1167" s="61" t="str">
        <f t="shared" si="167"/>
        <v/>
      </c>
      <c r="AD1167" s="23" t="str">
        <f t="shared" si="168"/>
        <v/>
      </c>
      <c r="AE1167" s="23" t="str">
        <f t="shared" si="169"/>
        <v/>
      </c>
      <c r="AG1167" s="23" t="str">
        <f t="shared" si="170"/>
        <v/>
      </c>
    </row>
    <row r="1168" spans="1:33" x14ac:dyDescent="0.25">
      <c r="A1168" s="5"/>
      <c r="B1168" s="115"/>
      <c r="C1168" s="116"/>
      <c r="D1168" s="117"/>
      <c r="E1168" s="118"/>
      <c r="F1168" s="118"/>
      <c r="G1168" s="119"/>
      <c r="H1168" s="120"/>
      <c r="I1168" s="120"/>
      <c r="J1168" s="121"/>
      <c r="K1168" s="5"/>
      <c r="L1168" s="133" t="str">
        <f t="shared" si="162"/>
        <v/>
      </c>
      <c r="M1168" s="5"/>
      <c r="N1168" s="23" t="str">
        <f>IF($L1168="", "", COUNTIF($L$11:$L$2510, "&gt;"&amp;$L1168)+1+COUNTIF($L$11:$L1168, $L1168)-1)</f>
        <v/>
      </c>
      <c r="O1168" s="5"/>
      <c r="R1168" s="23" t="str">
        <f t="shared" si="163"/>
        <v/>
      </c>
      <c r="T1168" s="20" t="str">
        <f t="shared" si="164"/>
        <v/>
      </c>
      <c r="X1168" s="23" t="str">
        <f t="shared" si="165"/>
        <v/>
      </c>
      <c r="Z1168" s="59" t="str">
        <f t="shared" si="166"/>
        <v/>
      </c>
      <c r="AA1168" s="60" t="str">
        <f>IF($B1168="", "", IF(COUNTIF('Intro &amp; Setup'!$AY$23:$AY$38, $B1168)&gt;0, "BH", TEXT($B1168, "ddd")))</f>
        <v/>
      </c>
      <c r="AB1168" s="61" t="str">
        <f t="shared" si="167"/>
        <v/>
      </c>
      <c r="AD1168" s="23" t="str">
        <f t="shared" si="168"/>
        <v/>
      </c>
      <c r="AE1168" s="23" t="str">
        <f t="shared" si="169"/>
        <v/>
      </c>
      <c r="AG1168" s="23" t="str">
        <f t="shared" si="170"/>
        <v/>
      </c>
    </row>
    <row r="1169" spans="1:33" x14ac:dyDescent="0.25">
      <c r="A1169" s="5"/>
      <c r="B1169" s="115"/>
      <c r="C1169" s="116"/>
      <c r="D1169" s="117"/>
      <c r="E1169" s="118"/>
      <c r="F1169" s="118"/>
      <c r="G1169" s="119"/>
      <c r="H1169" s="120"/>
      <c r="I1169" s="120"/>
      <c r="J1169" s="121"/>
      <c r="K1169" s="5"/>
      <c r="L1169" s="133" t="str">
        <f t="shared" si="162"/>
        <v/>
      </c>
      <c r="M1169" s="5"/>
      <c r="N1169" s="23" t="str">
        <f>IF($L1169="", "", COUNTIF($L$11:$L$2510, "&gt;"&amp;$L1169)+1+COUNTIF($L$11:$L1169, $L1169)-1)</f>
        <v/>
      </c>
      <c r="O1169" s="5"/>
      <c r="R1169" s="23" t="str">
        <f t="shared" si="163"/>
        <v/>
      </c>
      <c r="T1169" s="20" t="str">
        <f t="shared" si="164"/>
        <v/>
      </c>
      <c r="X1169" s="23" t="str">
        <f t="shared" si="165"/>
        <v/>
      </c>
      <c r="Z1169" s="59" t="str">
        <f t="shared" si="166"/>
        <v/>
      </c>
      <c r="AA1169" s="60" t="str">
        <f>IF($B1169="", "", IF(COUNTIF('Intro &amp; Setup'!$AY$23:$AY$38, $B1169)&gt;0, "BH", TEXT($B1169, "ddd")))</f>
        <v/>
      </c>
      <c r="AB1169" s="61" t="str">
        <f t="shared" si="167"/>
        <v/>
      </c>
      <c r="AD1169" s="23" t="str">
        <f t="shared" si="168"/>
        <v/>
      </c>
      <c r="AE1169" s="23" t="str">
        <f t="shared" si="169"/>
        <v/>
      </c>
      <c r="AG1169" s="23" t="str">
        <f t="shared" si="170"/>
        <v/>
      </c>
    </row>
    <row r="1170" spans="1:33" x14ac:dyDescent="0.25">
      <c r="A1170" s="5"/>
      <c r="B1170" s="115"/>
      <c r="C1170" s="116"/>
      <c r="D1170" s="117"/>
      <c r="E1170" s="118"/>
      <c r="F1170" s="118"/>
      <c r="G1170" s="119"/>
      <c r="H1170" s="120"/>
      <c r="I1170" s="120"/>
      <c r="J1170" s="121"/>
      <c r="K1170" s="5"/>
      <c r="L1170" s="133" t="str">
        <f t="shared" si="162"/>
        <v/>
      </c>
      <c r="M1170" s="5"/>
      <c r="N1170" s="23" t="str">
        <f>IF($L1170="", "", COUNTIF($L$11:$L$2510, "&gt;"&amp;$L1170)+1+COUNTIF($L$11:$L1170, $L1170)-1)</f>
        <v/>
      </c>
      <c r="O1170" s="5"/>
      <c r="R1170" s="23" t="str">
        <f t="shared" si="163"/>
        <v/>
      </c>
      <c r="T1170" s="20" t="str">
        <f t="shared" si="164"/>
        <v/>
      </c>
      <c r="X1170" s="23" t="str">
        <f t="shared" si="165"/>
        <v/>
      </c>
      <c r="Z1170" s="59" t="str">
        <f t="shared" si="166"/>
        <v/>
      </c>
      <c r="AA1170" s="60" t="str">
        <f>IF($B1170="", "", IF(COUNTIF('Intro &amp; Setup'!$AY$23:$AY$38, $B1170)&gt;0, "BH", TEXT($B1170, "ddd")))</f>
        <v/>
      </c>
      <c r="AB1170" s="61" t="str">
        <f t="shared" si="167"/>
        <v/>
      </c>
      <c r="AD1170" s="23" t="str">
        <f t="shared" si="168"/>
        <v/>
      </c>
      <c r="AE1170" s="23" t="str">
        <f t="shared" si="169"/>
        <v/>
      </c>
      <c r="AG1170" s="23" t="str">
        <f t="shared" si="170"/>
        <v/>
      </c>
    </row>
    <row r="1171" spans="1:33" x14ac:dyDescent="0.25">
      <c r="A1171" s="5"/>
      <c r="B1171" s="115"/>
      <c r="C1171" s="116"/>
      <c r="D1171" s="117"/>
      <c r="E1171" s="118"/>
      <c r="F1171" s="118"/>
      <c r="G1171" s="119"/>
      <c r="H1171" s="120"/>
      <c r="I1171" s="120"/>
      <c r="J1171" s="121"/>
      <c r="K1171" s="5"/>
      <c r="L1171" s="133" t="str">
        <f t="shared" si="162"/>
        <v/>
      </c>
      <c r="M1171" s="5"/>
      <c r="N1171" s="23" t="str">
        <f>IF($L1171="", "", COUNTIF($L$11:$L$2510, "&gt;"&amp;$L1171)+1+COUNTIF($L$11:$L1171, $L1171)-1)</f>
        <v/>
      </c>
      <c r="O1171" s="5"/>
      <c r="R1171" s="23" t="str">
        <f t="shared" si="163"/>
        <v/>
      </c>
      <c r="T1171" s="20" t="str">
        <f t="shared" si="164"/>
        <v/>
      </c>
      <c r="X1171" s="23" t="str">
        <f t="shared" si="165"/>
        <v/>
      </c>
      <c r="Z1171" s="59" t="str">
        <f t="shared" si="166"/>
        <v/>
      </c>
      <c r="AA1171" s="60" t="str">
        <f>IF($B1171="", "", IF(COUNTIF('Intro &amp; Setup'!$AY$23:$AY$38, $B1171)&gt;0, "BH", TEXT($B1171, "ddd")))</f>
        <v/>
      </c>
      <c r="AB1171" s="61" t="str">
        <f t="shared" si="167"/>
        <v/>
      </c>
      <c r="AD1171" s="23" t="str">
        <f t="shared" si="168"/>
        <v/>
      </c>
      <c r="AE1171" s="23" t="str">
        <f t="shared" si="169"/>
        <v/>
      </c>
      <c r="AG1171" s="23" t="str">
        <f t="shared" si="170"/>
        <v/>
      </c>
    </row>
    <row r="1172" spans="1:33" x14ac:dyDescent="0.25">
      <c r="A1172" s="5"/>
      <c r="B1172" s="115"/>
      <c r="C1172" s="116"/>
      <c r="D1172" s="117"/>
      <c r="E1172" s="118"/>
      <c r="F1172" s="118"/>
      <c r="G1172" s="119"/>
      <c r="H1172" s="120"/>
      <c r="I1172" s="120"/>
      <c r="J1172" s="121"/>
      <c r="K1172" s="5"/>
      <c r="L1172" s="133" t="str">
        <f t="shared" si="162"/>
        <v/>
      </c>
      <c r="M1172" s="5"/>
      <c r="N1172" s="23" t="str">
        <f>IF($L1172="", "", COUNTIF($L$11:$L$2510, "&gt;"&amp;$L1172)+1+COUNTIF($L$11:$L1172, $L1172)-1)</f>
        <v/>
      </c>
      <c r="O1172" s="5"/>
      <c r="R1172" s="23" t="str">
        <f t="shared" si="163"/>
        <v/>
      </c>
      <c r="T1172" s="20" t="str">
        <f t="shared" si="164"/>
        <v/>
      </c>
      <c r="X1172" s="23" t="str">
        <f t="shared" si="165"/>
        <v/>
      </c>
      <c r="Z1172" s="59" t="str">
        <f t="shared" si="166"/>
        <v/>
      </c>
      <c r="AA1172" s="60" t="str">
        <f>IF($B1172="", "", IF(COUNTIF('Intro &amp; Setup'!$AY$23:$AY$38, $B1172)&gt;0, "BH", TEXT($B1172, "ddd")))</f>
        <v/>
      </c>
      <c r="AB1172" s="61" t="str">
        <f t="shared" si="167"/>
        <v/>
      </c>
      <c r="AD1172" s="23" t="str">
        <f t="shared" si="168"/>
        <v/>
      </c>
      <c r="AE1172" s="23" t="str">
        <f t="shared" si="169"/>
        <v/>
      </c>
      <c r="AG1172" s="23" t="str">
        <f t="shared" si="170"/>
        <v/>
      </c>
    </row>
    <row r="1173" spans="1:33" x14ac:dyDescent="0.25">
      <c r="A1173" s="5"/>
      <c r="B1173" s="115"/>
      <c r="C1173" s="116"/>
      <c r="D1173" s="117"/>
      <c r="E1173" s="118"/>
      <c r="F1173" s="118"/>
      <c r="G1173" s="119"/>
      <c r="H1173" s="120"/>
      <c r="I1173" s="120"/>
      <c r="J1173" s="121"/>
      <c r="K1173" s="5"/>
      <c r="L1173" s="133" t="str">
        <f t="shared" si="162"/>
        <v/>
      </c>
      <c r="M1173" s="5"/>
      <c r="N1173" s="23" t="str">
        <f>IF($L1173="", "", COUNTIF($L$11:$L$2510, "&gt;"&amp;$L1173)+1+COUNTIF($L$11:$L1173, $L1173)-1)</f>
        <v/>
      </c>
      <c r="O1173" s="5"/>
      <c r="R1173" s="23" t="str">
        <f t="shared" si="163"/>
        <v/>
      </c>
      <c r="T1173" s="20" t="str">
        <f t="shared" si="164"/>
        <v/>
      </c>
      <c r="X1173" s="23" t="str">
        <f t="shared" si="165"/>
        <v/>
      </c>
      <c r="Z1173" s="59" t="str">
        <f t="shared" si="166"/>
        <v/>
      </c>
      <c r="AA1173" s="60" t="str">
        <f>IF($B1173="", "", IF(COUNTIF('Intro &amp; Setup'!$AY$23:$AY$38, $B1173)&gt;0, "BH", TEXT($B1173, "ddd")))</f>
        <v/>
      </c>
      <c r="AB1173" s="61" t="str">
        <f t="shared" si="167"/>
        <v/>
      </c>
      <c r="AD1173" s="23" t="str">
        <f t="shared" si="168"/>
        <v/>
      </c>
      <c r="AE1173" s="23" t="str">
        <f t="shared" si="169"/>
        <v/>
      </c>
      <c r="AG1173" s="23" t="str">
        <f t="shared" si="170"/>
        <v/>
      </c>
    </row>
    <row r="1174" spans="1:33" x14ac:dyDescent="0.25">
      <c r="A1174" s="5"/>
      <c r="B1174" s="115"/>
      <c r="C1174" s="116"/>
      <c r="D1174" s="117"/>
      <c r="E1174" s="118"/>
      <c r="F1174" s="118"/>
      <c r="G1174" s="119"/>
      <c r="H1174" s="120"/>
      <c r="I1174" s="120"/>
      <c r="J1174" s="121"/>
      <c r="K1174" s="5"/>
      <c r="L1174" s="133" t="str">
        <f t="shared" si="162"/>
        <v/>
      </c>
      <c r="M1174" s="5"/>
      <c r="N1174" s="23" t="str">
        <f>IF($L1174="", "", COUNTIF($L$11:$L$2510, "&gt;"&amp;$L1174)+1+COUNTIF($L$11:$L1174, $L1174)-1)</f>
        <v/>
      </c>
      <c r="O1174" s="5"/>
      <c r="R1174" s="23" t="str">
        <f t="shared" si="163"/>
        <v/>
      </c>
      <c r="T1174" s="20" t="str">
        <f t="shared" si="164"/>
        <v/>
      </c>
      <c r="X1174" s="23" t="str">
        <f t="shared" si="165"/>
        <v/>
      </c>
      <c r="Z1174" s="59" t="str">
        <f t="shared" si="166"/>
        <v/>
      </c>
      <c r="AA1174" s="60" t="str">
        <f>IF($B1174="", "", IF(COUNTIF('Intro &amp; Setup'!$AY$23:$AY$38, $B1174)&gt;0, "BH", TEXT($B1174, "ddd")))</f>
        <v/>
      </c>
      <c r="AB1174" s="61" t="str">
        <f t="shared" si="167"/>
        <v/>
      </c>
      <c r="AD1174" s="23" t="str">
        <f t="shared" si="168"/>
        <v/>
      </c>
      <c r="AE1174" s="23" t="str">
        <f t="shared" si="169"/>
        <v/>
      </c>
      <c r="AG1174" s="23" t="str">
        <f t="shared" si="170"/>
        <v/>
      </c>
    </row>
    <row r="1175" spans="1:33" x14ac:dyDescent="0.25">
      <c r="A1175" s="5"/>
      <c r="B1175" s="115"/>
      <c r="C1175" s="116"/>
      <c r="D1175" s="117"/>
      <c r="E1175" s="118"/>
      <c r="F1175" s="118"/>
      <c r="G1175" s="119"/>
      <c r="H1175" s="120"/>
      <c r="I1175" s="120"/>
      <c r="J1175" s="121"/>
      <c r="K1175" s="5"/>
      <c r="L1175" s="133" t="str">
        <f t="shared" si="162"/>
        <v/>
      </c>
      <c r="M1175" s="5"/>
      <c r="N1175" s="23" t="str">
        <f>IF($L1175="", "", COUNTIF($L$11:$L$2510, "&gt;"&amp;$L1175)+1+COUNTIF($L$11:$L1175, $L1175)-1)</f>
        <v/>
      </c>
      <c r="O1175" s="5"/>
      <c r="R1175" s="23" t="str">
        <f t="shared" si="163"/>
        <v/>
      </c>
      <c r="T1175" s="20" t="str">
        <f t="shared" si="164"/>
        <v/>
      </c>
      <c r="X1175" s="23" t="str">
        <f t="shared" si="165"/>
        <v/>
      </c>
      <c r="Z1175" s="59" t="str">
        <f t="shared" si="166"/>
        <v/>
      </c>
      <c r="AA1175" s="60" t="str">
        <f>IF($B1175="", "", IF(COUNTIF('Intro &amp; Setup'!$AY$23:$AY$38, $B1175)&gt;0, "BH", TEXT($B1175, "ddd")))</f>
        <v/>
      </c>
      <c r="AB1175" s="61" t="str">
        <f t="shared" si="167"/>
        <v/>
      </c>
      <c r="AD1175" s="23" t="str">
        <f t="shared" si="168"/>
        <v/>
      </c>
      <c r="AE1175" s="23" t="str">
        <f t="shared" si="169"/>
        <v/>
      </c>
      <c r="AG1175" s="23" t="str">
        <f t="shared" si="170"/>
        <v/>
      </c>
    </row>
    <row r="1176" spans="1:33" x14ac:dyDescent="0.25">
      <c r="A1176" s="5"/>
      <c r="B1176" s="115"/>
      <c r="C1176" s="116"/>
      <c r="D1176" s="117"/>
      <c r="E1176" s="118"/>
      <c r="F1176" s="118"/>
      <c r="G1176" s="119"/>
      <c r="H1176" s="120"/>
      <c r="I1176" s="120"/>
      <c r="J1176" s="121"/>
      <c r="K1176" s="5"/>
      <c r="L1176" s="133" t="str">
        <f t="shared" si="162"/>
        <v/>
      </c>
      <c r="M1176" s="5"/>
      <c r="N1176" s="23" t="str">
        <f>IF($L1176="", "", COUNTIF($L$11:$L$2510, "&gt;"&amp;$L1176)+1+COUNTIF($L$11:$L1176, $L1176)-1)</f>
        <v/>
      </c>
      <c r="O1176" s="5"/>
      <c r="R1176" s="23" t="str">
        <f t="shared" si="163"/>
        <v/>
      </c>
      <c r="T1176" s="20" t="str">
        <f t="shared" si="164"/>
        <v/>
      </c>
      <c r="X1176" s="23" t="str">
        <f t="shared" si="165"/>
        <v/>
      </c>
      <c r="Z1176" s="59" t="str">
        <f t="shared" si="166"/>
        <v/>
      </c>
      <c r="AA1176" s="60" t="str">
        <f>IF($B1176="", "", IF(COUNTIF('Intro &amp; Setup'!$AY$23:$AY$38, $B1176)&gt;0, "BH", TEXT($B1176, "ddd")))</f>
        <v/>
      </c>
      <c r="AB1176" s="61" t="str">
        <f t="shared" si="167"/>
        <v/>
      </c>
      <c r="AD1176" s="23" t="str">
        <f t="shared" si="168"/>
        <v/>
      </c>
      <c r="AE1176" s="23" t="str">
        <f t="shared" si="169"/>
        <v/>
      </c>
      <c r="AG1176" s="23" t="str">
        <f t="shared" si="170"/>
        <v/>
      </c>
    </row>
    <row r="1177" spans="1:33" x14ac:dyDescent="0.25">
      <c r="A1177" s="5"/>
      <c r="B1177" s="115"/>
      <c r="C1177" s="116"/>
      <c r="D1177" s="117"/>
      <c r="E1177" s="118"/>
      <c r="F1177" s="118"/>
      <c r="G1177" s="119"/>
      <c r="H1177" s="120"/>
      <c r="I1177" s="120"/>
      <c r="J1177" s="121"/>
      <c r="K1177" s="5"/>
      <c r="L1177" s="133" t="str">
        <f t="shared" si="162"/>
        <v/>
      </c>
      <c r="M1177" s="5"/>
      <c r="N1177" s="23" t="str">
        <f>IF($L1177="", "", COUNTIF($L$11:$L$2510, "&gt;"&amp;$L1177)+1+COUNTIF($L$11:$L1177, $L1177)-1)</f>
        <v/>
      </c>
      <c r="O1177" s="5"/>
      <c r="R1177" s="23" t="str">
        <f t="shared" si="163"/>
        <v/>
      </c>
      <c r="T1177" s="20" t="str">
        <f t="shared" si="164"/>
        <v/>
      </c>
      <c r="X1177" s="23" t="str">
        <f t="shared" si="165"/>
        <v/>
      </c>
      <c r="Z1177" s="59" t="str">
        <f t="shared" si="166"/>
        <v/>
      </c>
      <c r="AA1177" s="60" t="str">
        <f>IF($B1177="", "", IF(COUNTIF('Intro &amp; Setup'!$AY$23:$AY$38, $B1177)&gt;0, "BH", TEXT($B1177, "ddd")))</f>
        <v/>
      </c>
      <c r="AB1177" s="61" t="str">
        <f t="shared" si="167"/>
        <v/>
      </c>
      <c r="AD1177" s="23" t="str">
        <f t="shared" si="168"/>
        <v/>
      </c>
      <c r="AE1177" s="23" t="str">
        <f t="shared" si="169"/>
        <v/>
      </c>
      <c r="AG1177" s="23" t="str">
        <f t="shared" si="170"/>
        <v/>
      </c>
    </row>
    <row r="1178" spans="1:33" x14ac:dyDescent="0.25">
      <c r="A1178" s="5"/>
      <c r="B1178" s="115"/>
      <c r="C1178" s="116"/>
      <c r="D1178" s="117"/>
      <c r="E1178" s="118"/>
      <c r="F1178" s="118"/>
      <c r="G1178" s="119"/>
      <c r="H1178" s="120"/>
      <c r="I1178" s="120"/>
      <c r="J1178" s="121"/>
      <c r="K1178" s="5"/>
      <c r="L1178" s="133" t="str">
        <f t="shared" si="162"/>
        <v/>
      </c>
      <c r="M1178" s="5"/>
      <c r="N1178" s="23" t="str">
        <f>IF($L1178="", "", COUNTIF($L$11:$L$2510, "&gt;"&amp;$L1178)+1+COUNTIF($L$11:$L1178, $L1178)-1)</f>
        <v/>
      </c>
      <c r="O1178" s="5"/>
      <c r="R1178" s="23" t="str">
        <f t="shared" si="163"/>
        <v/>
      </c>
      <c r="T1178" s="20" t="str">
        <f t="shared" si="164"/>
        <v/>
      </c>
      <c r="X1178" s="23" t="str">
        <f t="shared" si="165"/>
        <v/>
      </c>
      <c r="Z1178" s="59" t="str">
        <f t="shared" si="166"/>
        <v/>
      </c>
      <c r="AA1178" s="60" t="str">
        <f>IF($B1178="", "", IF(COUNTIF('Intro &amp; Setup'!$AY$23:$AY$38, $B1178)&gt;0, "BH", TEXT($B1178, "ddd")))</f>
        <v/>
      </c>
      <c r="AB1178" s="61" t="str">
        <f t="shared" si="167"/>
        <v/>
      </c>
      <c r="AD1178" s="23" t="str">
        <f t="shared" si="168"/>
        <v/>
      </c>
      <c r="AE1178" s="23" t="str">
        <f t="shared" si="169"/>
        <v/>
      </c>
      <c r="AG1178" s="23" t="str">
        <f t="shared" si="170"/>
        <v/>
      </c>
    </row>
    <row r="1179" spans="1:33" x14ac:dyDescent="0.25">
      <c r="A1179" s="5"/>
      <c r="B1179" s="115"/>
      <c r="C1179" s="116"/>
      <c r="D1179" s="117"/>
      <c r="E1179" s="118"/>
      <c r="F1179" s="118"/>
      <c r="G1179" s="119"/>
      <c r="H1179" s="120"/>
      <c r="I1179" s="120"/>
      <c r="J1179" s="121"/>
      <c r="K1179" s="5"/>
      <c r="L1179" s="133" t="str">
        <f t="shared" si="162"/>
        <v/>
      </c>
      <c r="M1179" s="5"/>
      <c r="N1179" s="23" t="str">
        <f>IF($L1179="", "", COUNTIF($L$11:$L$2510, "&gt;"&amp;$L1179)+1+COUNTIF($L$11:$L1179, $L1179)-1)</f>
        <v/>
      </c>
      <c r="O1179" s="5"/>
      <c r="R1179" s="23" t="str">
        <f t="shared" si="163"/>
        <v/>
      </c>
      <c r="T1179" s="20" t="str">
        <f t="shared" si="164"/>
        <v/>
      </c>
      <c r="X1179" s="23" t="str">
        <f t="shared" si="165"/>
        <v/>
      </c>
      <c r="Z1179" s="59" t="str">
        <f t="shared" si="166"/>
        <v/>
      </c>
      <c r="AA1179" s="60" t="str">
        <f>IF($B1179="", "", IF(COUNTIF('Intro &amp; Setup'!$AY$23:$AY$38, $B1179)&gt;0, "BH", TEXT($B1179, "ddd")))</f>
        <v/>
      </c>
      <c r="AB1179" s="61" t="str">
        <f t="shared" si="167"/>
        <v/>
      </c>
      <c r="AD1179" s="23" t="str">
        <f t="shared" si="168"/>
        <v/>
      </c>
      <c r="AE1179" s="23" t="str">
        <f t="shared" si="169"/>
        <v/>
      </c>
      <c r="AG1179" s="23" t="str">
        <f t="shared" si="170"/>
        <v/>
      </c>
    </row>
    <row r="1180" spans="1:33" x14ac:dyDescent="0.25">
      <c r="A1180" s="5"/>
      <c r="B1180" s="115"/>
      <c r="C1180" s="116"/>
      <c r="D1180" s="117"/>
      <c r="E1180" s="118"/>
      <c r="F1180" s="118"/>
      <c r="G1180" s="119"/>
      <c r="H1180" s="120"/>
      <c r="I1180" s="120"/>
      <c r="J1180" s="121"/>
      <c r="K1180" s="5"/>
      <c r="L1180" s="133" t="str">
        <f t="shared" si="162"/>
        <v/>
      </c>
      <c r="M1180" s="5"/>
      <c r="N1180" s="23" t="str">
        <f>IF($L1180="", "", COUNTIF($L$11:$L$2510, "&gt;"&amp;$L1180)+1+COUNTIF($L$11:$L1180, $L1180)-1)</f>
        <v/>
      </c>
      <c r="O1180" s="5"/>
      <c r="R1180" s="23" t="str">
        <f t="shared" si="163"/>
        <v/>
      </c>
      <c r="T1180" s="20" t="str">
        <f t="shared" si="164"/>
        <v/>
      </c>
      <c r="X1180" s="23" t="str">
        <f t="shared" si="165"/>
        <v/>
      </c>
      <c r="Z1180" s="59" t="str">
        <f t="shared" si="166"/>
        <v/>
      </c>
      <c r="AA1180" s="60" t="str">
        <f>IF($B1180="", "", IF(COUNTIF('Intro &amp; Setup'!$AY$23:$AY$38, $B1180)&gt;0, "BH", TEXT($B1180, "ddd")))</f>
        <v/>
      </c>
      <c r="AB1180" s="61" t="str">
        <f t="shared" si="167"/>
        <v/>
      </c>
      <c r="AD1180" s="23" t="str">
        <f t="shared" si="168"/>
        <v/>
      </c>
      <c r="AE1180" s="23" t="str">
        <f t="shared" si="169"/>
        <v/>
      </c>
      <c r="AG1180" s="23" t="str">
        <f t="shared" si="170"/>
        <v/>
      </c>
    </row>
    <row r="1181" spans="1:33" x14ac:dyDescent="0.25">
      <c r="A1181" s="5"/>
      <c r="B1181" s="115"/>
      <c r="C1181" s="116"/>
      <c r="D1181" s="117"/>
      <c r="E1181" s="118"/>
      <c r="F1181" s="118"/>
      <c r="G1181" s="119"/>
      <c r="H1181" s="120"/>
      <c r="I1181" s="120"/>
      <c r="J1181" s="121"/>
      <c r="K1181" s="5"/>
      <c r="L1181" s="133" t="str">
        <f t="shared" si="162"/>
        <v/>
      </c>
      <c r="M1181" s="5"/>
      <c r="N1181" s="23" t="str">
        <f>IF($L1181="", "", COUNTIF($L$11:$L$2510, "&gt;"&amp;$L1181)+1+COUNTIF($L$11:$L1181, $L1181)-1)</f>
        <v/>
      </c>
      <c r="O1181" s="5"/>
      <c r="R1181" s="23" t="str">
        <f t="shared" si="163"/>
        <v/>
      </c>
      <c r="T1181" s="20" t="str">
        <f t="shared" si="164"/>
        <v/>
      </c>
      <c r="X1181" s="23" t="str">
        <f t="shared" si="165"/>
        <v/>
      </c>
      <c r="Z1181" s="59" t="str">
        <f t="shared" si="166"/>
        <v/>
      </c>
      <c r="AA1181" s="60" t="str">
        <f>IF($B1181="", "", IF(COUNTIF('Intro &amp; Setup'!$AY$23:$AY$38, $B1181)&gt;0, "BH", TEXT($B1181, "ddd")))</f>
        <v/>
      </c>
      <c r="AB1181" s="61" t="str">
        <f t="shared" si="167"/>
        <v/>
      </c>
      <c r="AD1181" s="23" t="str">
        <f t="shared" si="168"/>
        <v/>
      </c>
      <c r="AE1181" s="23" t="str">
        <f t="shared" si="169"/>
        <v/>
      </c>
      <c r="AG1181" s="23" t="str">
        <f t="shared" si="170"/>
        <v/>
      </c>
    </row>
    <row r="1182" spans="1:33" x14ac:dyDescent="0.25">
      <c r="A1182" s="5"/>
      <c r="B1182" s="115"/>
      <c r="C1182" s="116"/>
      <c r="D1182" s="117"/>
      <c r="E1182" s="118"/>
      <c r="F1182" s="118"/>
      <c r="G1182" s="119"/>
      <c r="H1182" s="120"/>
      <c r="I1182" s="120"/>
      <c r="J1182" s="121"/>
      <c r="K1182" s="5"/>
      <c r="L1182" s="133" t="str">
        <f t="shared" si="162"/>
        <v/>
      </c>
      <c r="M1182" s="5"/>
      <c r="N1182" s="23" t="str">
        <f>IF($L1182="", "", COUNTIF($L$11:$L$2510, "&gt;"&amp;$L1182)+1+COUNTIF($L$11:$L1182, $L1182)-1)</f>
        <v/>
      </c>
      <c r="O1182" s="5"/>
      <c r="R1182" s="23" t="str">
        <f t="shared" si="163"/>
        <v/>
      </c>
      <c r="T1182" s="20" t="str">
        <f t="shared" si="164"/>
        <v/>
      </c>
      <c r="X1182" s="23" t="str">
        <f t="shared" si="165"/>
        <v/>
      </c>
      <c r="Z1182" s="59" t="str">
        <f t="shared" si="166"/>
        <v/>
      </c>
      <c r="AA1182" s="60" t="str">
        <f>IF($B1182="", "", IF(COUNTIF('Intro &amp; Setup'!$AY$23:$AY$38, $B1182)&gt;0, "BH", TEXT($B1182, "ddd")))</f>
        <v/>
      </c>
      <c r="AB1182" s="61" t="str">
        <f t="shared" si="167"/>
        <v/>
      </c>
      <c r="AD1182" s="23" t="str">
        <f t="shared" si="168"/>
        <v/>
      </c>
      <c r="AE1182" s="23" t="str">
        <f t="shared" si="169"/>
        <v/>
      </c>
      <c r="AG1182" s="23" t="str">
        <f t="shared" si="170"/>
        <v/>
      </c>
    </row>
    <row r="1183" spans="1:33" x14ac:dyDescent="0.25">
      <c r="A1183" s="5"/>
      <c r="B1183" s="115"/>
      <c r="C1183" s="116"/>
      <c r="D1183" s="117"/>
      <c r="E1183" s="118"/>
      <c r="F1183" s="118"/>
      <c r="G1183" s="119"/>
      <c r="H1183" s="120"/>
      <c r="I1183" s="120"/>
      <c r="J1183" s="121"/>
      <c r="K1183" s="5"/>
      <c r="L1183" s="133" t="str">
        <f t="shared" si="162"/>
        <v/>
      </c>
      <c r="M1183" s="5"/>
      <c r="N1183" s="23" t="str">
        <f>IF($L1183="", "", COUNTIF($L$11:$L$2510, "&gt;"&amp;$L1183)+1+COUNTIF($L$11:$L1183, $L1183)-1)</f>
        <v/>
      </c>
      <c r="O1183" s="5"/>
      <c r="R1183" s="23" t="str">
        <f t="shared" si="163"/>
        <v/>
      </c>
      <c r="T1183" s="20" t="str">
        <f t="shared" si="164"/>
        <v/>
      </c>
      <c r="X1183" s="23" t="str">
        <f t="shared" si="165"/>
        <v/>
      </c>
      <c r="Z1183" s="59" t="str">
        <f t="shared" si="166"/>
        <v/>
      </c>
      <c r="AA1183" s="60" t="str">
        <f>IF($B1183="", "", IF(COUNTIF('Intro &amp; Setup'!$AY$23:$AY$38, $B1183)&gt;0, "BH", TEXT($B1183, "ddd")))</f>
        <v/>
      </c>
      <c r="AB1183" s="61" t="str">
        <f t="shared" si="167"/>
        <v/>
      </c>
      <c r="AD1183" s="23" t="str">
        <f t="shared" si="168"/>
        <v/>
      </c>
      <c r="AE1183" s="23" t="str">
        <f t="shared" si="169"/>
        <v/>
      </c>
      <c r="AG1183" s="23" t="str">
        <f t="shared" si="170"/>
        <v/>
      </c>
    </row>
    <row r="1184" spans="1:33" x14ac:dyDescent="0.25">
      <c r="A1184" s="5"/>
      <c r="B1184" s="115"/>
      <c r="C1184" s="116"/>
      <c r="D1184" s="117"/>
      <c r="E1184" s="118"/>
      <c r="F1184" s="118"/>
      <c r="G1184" s="119"/>
      <c r="H1184" s="120"/>
      <c r="I1184" s="120"/>
      <c r="J1184" s="121"/>
      <c r="K1184" s="5"/>
      <c r="L1184" s="133" t="str">
        <f t="shared" si="162"/>
        <v/>
      </c>
      <c r="M1184" s="5"/>
      <c r="N1184" s="23" t="str">
        <f>IF($L1184="", "", COUNTIF($L$11:$L$2510, "&gt;"&amp;$L1184)+1+COUNTIF($L$11:$L1184, $L1184)-1)</f>
        <v/>
      </c>
      <c r="O1184" s="5"/>
      <c r="R1184" s="23" t="str">
        <f t="shared" si="163"/>
        <v/>
      </c>
      <c r="T1184" s="20" t="str">
        <f t="shared" si="164"/>
        <v/>
      </c>
      <c r="X1184" s="23" t="str">
        <f t="shared" si="165"/>
        <v/>
      </c>
      <c r="Z1184" s="59" t="str">
        <f t="shared" si="166"/>
        <v/>
      </c>
      <c r="AA1184" s="60" t="str">
        <f>IF($B1184="", "", IF(COUNTIF('Intro &amp; Setup'!$AY$23:$AY$38, $B1184)&gt;0, "BH", TEXT($B1184, "ddd")))</f>
        <v/>
      </c>
      <c r="AB1184" s="61" t="str">
        <f t="shared" si="167"/>
        <v/>
      </c>
      <c r="AD1184" s="23" t="str">
        <f t="shared" si="168"/>
        <v/>
      </c>
      <c r="AE1184" s="23" t="str">
        <f t="shared" si="169"/>
        <v/>
      </c>
      <c r="AG1184" s="23" t="str">
        <f t="shared" si="170"/>
        <v/>
      </c>
    </row>
    <row r="1185" spans="1:33" x14ac:dyDescent="0.25">
      <c r="A1185" s="5"/>
      <c r="B1185" s="115"/>
      <c r="C1185" s="116"/>
      <c r="D1185" s="117"/>
      <c r="E1185" s="118"/>
      <c r="F1185" s="118"/>
      <c r="G1185" s="119"/>
      <c r="H1185" s="120"/>
      <c r="I1185" s="120"/>
      <c r="J1185" s="121"/>
      <c r="K1185" s="5"/>
      <c r="L1185" s="133" t="str">
        <f t="shared" si="162"/>
        <v/>
      </c>
      <c r="M1185" s="5"/>
      <c r="N1185" s="23" t="str">
        <f>IF($L1185="", "", COUNTIF($L$11:$L$2510, "&gt;"&amp;$L1185)+1+COUNTIF($L$11:$L1185, $L1185)-1)</f>
        <v/>
      </c>
      <c r="O1185" s="5"/>
      <c r="R1185" s="23" t="str">
        <f t="shared" si="163"/>
        <v/>
      </c>
      <c r="T1185" s="20" t="str">
        <f t="shared" si="164"/>
        <v/>
      </c>
      <c r="X1185" s="23" t="str">
        <f t="shared" si="165"/>
        <v/>
      </c>
      <c r="Z1185" s="59" t="str">
        <f t="shared" si="166"/>
        <v/>
      </c>
      <c r="AA1185" s="60" t="str">
        <f>IF($B1185="", "", IF(COUNTIF('Intro &amp; Setup'!$AY$23:$AY$38, $B1185)&gt;0, "BH", TEXT($B1185, "ddd")))</f>
        <v/>
      </c>
      <c r="AB1185" s="61" t="str">
        <f t="shared" si="167"/>
        <v/>
      </c>
      <c r="AD1185" s="23" t="str">
        <f t="shared" si="168"/>
        <v/>
      </c>
      <c r="AE1185" s="23" t="str">
        <f t="shared" si="169"/>
        <v/>
      </c>
      <c r="AG1185" s="23" t="str">
        <f t="shared" si="170"/>
        <v/>
      </c>
    </row>
    <row r="1186" spans="1:33" x14ac:dyDescent="0.25">
      <c r="A1186" s="5"/>
      <c r="B1186" s="115"/>
      <c r="C1186" s="116"/>
      <c r="D1186" s="117"/>
      <c r="E1186" s="118"/>
      <c r="F1186" s="118"/>
      <c r="G1186" s="119"/>
      <c r="H1186" s="120"/>
      <c r="I1186" s="120"/>
      <c r="J1186" s="121"/>
      <c r="K1186" s="5"/>
      <c r="L1186" s="133" t="str">
        <f t="shared" si="162"/>
        <v/>
      </c>
      <c r="M1186" s="5"/>
      <c r="N1186" s="23" t="str">
        <f>IF($L1186="", "", COUNTIF($L$11:$L$2510, "&gt;"&amp;$L1186)+1+COUNTIF($L$11:$L1186, $L1186)-1)</f>
        <v/>
      </c>
      <c r="O1186" s="5"/>
      <c r="R1186" s="23" t="str">
        <f t="shared" si="163"/>
        <v/>
      </c>
      <c r="T1186" s="20" t="str">
        <f t="shared" si="164"/>
        <v/>
      </c>
      <c r="X1186" s="23" t="str">
        <f t="shared" si="165"/>
        <v/>
      </c>
      <c r="Z1186" s="59" t="str">
        <f t="shared" si="166"/>
        <v/>
      </c>
      <c r="AA1186" s="60" t="str">
        <f>IF($B1186="", "", IF(COUNTIF('Intro &amp; Setup'!$AY$23:$AY$38, $B1186)&gt;0, "BH", TEXT($B1186, "ddd")))</f>
        <v/>
      </c>
      <c r="AB1186" s="61" t="str">
        <f t="shared" si="167"/>
        <v/>
      </c>
      <c r="AD1186" s="23" t="str">
        <f t="shared" si="168"/>
        <v/>
      </c>
      <c r="AE1186" s="23" t="str">
        <f t="shared" si="169"/>
        <v/>
      </c>
      <c r="AG1186" s="23" t="str">
        <f t="shared" si="170"/>
        <v/>
      </c>
    </row>
    <row r="1187" spans="1:33" x14ac:dyDescent="0.25">
      <c r="A1187" s="5"/>
      <c r="B1187" s="115"/>
      <c r="C1187" s="116"/>
      <c r="D1187" s="117"/>
      <c r="E1187" s="118"/>
      <c r="F1187" s="118"/>
      <c r="G1187" s="119"/>
      <c r="H1187" s="120"/>
      <c r="I1187" s="120"/>
      <c r="J1187" s="121"/>
      <c r="K1187" s="5"/>
      <c r="L1187" s="133" t="str">
        <f t="shared" si="162"/>
        <v/>
      </c>
      <c r="M1187" s="5"/>
      <c r="N1187" s="23" t="str">
        <f>IF($L1187="", "", COUNTIF($L$11:$L$2510, "&gt;"&amp;$L1187)+1+COUNTIF($L$11:$L1187, $L1187)-1)</f>
        <v/>
      </c>
      <c r="O1187" s="5"/>
      <c r="R1187" s="23" t="str">
        <f t="shared" si="163"/>
        <v/>
      </c>
      <c r="T1187" s="20" t="str">
        <f t="shared" si="164"/>
        <v/>
      </c>
      <c r="X1187" s="23" t="str">
        <f t="shared" si="165"/>
        <v/>
      </c>
      <c r="Z1187" s="59" t="str">
        <f t="shared" si="166"/>
        <v/>
      </c>
      <c r="AA1187" s="60" t="str">
        <f>IF($B1187="", "", IF(COUNTIF('Intro &amp; Setup'!$AY$23:$AY$38, $B1187)&gt;0, "BH", TEXT($B1187, "ddd")))</f>
        <v/>
      </c>
      <c r="AB1187" s="61" t="str">
        <f t="shared" si="167"/>
        <v/>
      </c>
      <c r="AD1187" s="23" t="str">
        <f t="shared" si="168"/>
        <v/>
      </c>
      <c r="AE1187" s="23" t="str">
        <f t="shared" si="169"/>
        <v/>
      </c>
      <c r="AG1187" s="23" t="str">
        <f t="shared" si="170"/>
        <v/>
      </c>
    </row>
    <row r="1188" spans="1:33" x14ac:dyDescent="0.25">
      <c r="A1188" s="5"/>
      <c r="B1188" s="115"/>
      <c r="C1188" s="116"/>
      <c r="D1188" s="117"/>
      <c r="E1188" s="118"/>
      <c r="F1188" s="118"/>
      <c r="G1188" s="119"/>
      <c r="H1188" s="120"/>
      <c r="I1188" s="120"/>
      <c r="J1188" s="121"/>
      <c r="K1188" s="5"/>
      <c r="L1188" s="133" t="str">
        <f t="shared" si="162"/>
        <v/>
      </c>
      <c r="M1188" s="5"/>
      <c r="N1188" s="23" t="str">
        <f>IF($L1188="", "", COUNTIF($L$11:$L$2510, "&gt;"&amp;$L1188)+1+COUNTIF($L$11:$L1188, $L1188)-1)</f>
        <v/>
      </c>
      <c r="O1188" s="5"/>
      <c r="R1188" s="23" t="str">
        <f t="shared" si="163"/>
        <v/>
      </c>
      <c r="T1188" s="20" t="str">
        <f t="shared" si="164"/>
        <v/>
      </c>
      <c r="X1188" s="23" t="str">
        <f t="shared" si="165"/>
        <v/>
      </c>
      <c r="Z1188" s="59" t="str">
        <f t="shared" si="166"/>
        <v/>
      </c>
      <c r="AA1188" s="60" t="str">
        <f>IF($B1188="", "", IF(COUNTIF('Intro &amp; Setup'!$AY$23:$AY$38, $B1188)&gt;0, "BH", TEXT($B1188, "ddd")))</f>
        <v/>
      </c>
      <c r="AB1188" s="61" t="str">
        <f t="shared" si="167"/>
        <v/>
      </c>
      <c r="AD1188" s="23" t="str">
        <f t="shared" si="168"/>
        <v/>
      </c>
      <c r="AE1188" s="23" t="str">
        <f t="shared" si="169"/>
        <v/>
      </c>
      <c r="AG1188" s="23" t="str">
        <f t="shared" si="170"/>
        <v/>
      </c>
    </row>
    <row r="1189" spans="1:33" x14ac:dyDescent="0.25">
      <c r="A1189" s="5"/>
      <c r="B1189" s="115"/>
      <c r="C1189" s="116"/>
      <c r="D1189" s="117"/>
      <c r="E1189" s="118"/>
      <c r="F1189" s="118"/>
      <c r="G1189" s="119"/>
      <c r="H1189" s="120"/>
      <c r="I1189" s="120"/>
      <c r="J1189" s="121"/>
      <c r="K1189" s="5"/>
      <c r="L1189" s="133" t="str">
        <f t="shared" si="162"/>
        <v/>
      </c>
      <c r="M1189" s="5"/>
      <c r="N1189" s="23" t="str">
        <f>IF($L1189="", "", COUNTIF($L$11:$L$2510, "&gt;"&amp;$L1189)+1+COUNTIF($L$11:$L1189, $L1189)-1)</f>
        <v/>
      </c>
      <c r="O1189" s="5"/>
      <c r="R1189" s="23" t="str">
        <f t="shared" si="163"/>
        <v/>
      </c>
      <c r="T1189" s="20" t="str">
        <f t="shared" si="164"/>
        <v/>
      </c>
      <c r="X1189" s="23" t="str">
        <f t="shared" si="165"/>
        <v/>
      </c>
      <c r="Z1189" s="59" t="str">
        <f t="shared" si="166"/>
        <v/>
      </c>
      <c r="AA1189" s="60" t="str">
        <f>IF($B1189="", "", IF(COUNTIF('Intro &amp; Setup'!$AY$23:$AY$38, $B1189)&gt;0, "BH", TEXT($B1189, "ddd")))</f>
        <v/>
      </c>
      <c r="AB1189" s="61" t="str">
        <f t="shared" si="167"/>
        <v/>
      </c>
      <c r="AD1189" s="23" t="str">
        <f t="shared" si="168"/>
        <v/>
      </c>
      <c r="AE1189" s="23" t="str">
        <f t="shared" si="169"/>
        <v/>
      </c>
      <c r="AG1189" s="23" t="str">
        <f t="shared" si="170"/>
        <v/>
      </c>
    </row>
    <row r="1190" spans="1:33" x14ac:dyDescent="0.25">
      <c r="A1190" s="5"/>
      <c r="B1190" s="115"/>
      <c r="C1190" s="116"/>
      <c r="D1190" s="117"/>
      <c r="E1190" s="118"/>
      <c r="F1190" s="118"/>
      <c r="G1190" s="119"/>
      <c r="H1190" s="120"/>
      <c r="I1190" s="120"/>
      <c r="J1190" s="121"/>
      <c r="K1190" s="5"/>
      <c r="L1190" s="133" t="str">
        <f t="shared" si="162"/>
        <v/>
      </c>
      <c r="M1190" s="5"/>
      <c r="N1190" s="23" t="str">
        <f>IF($L1190="", "", COUNTIF($L$11:$L$2510, "&gt;"&amp;$L1190)+1+COUNTIF($L$11:$L1190, $L1190)-1)</f>
        <v/>
      </c>
      <c r="O1190" s="5"/>
      <c r="R1190" s="23" t="str">
        <f t="shared" si="163"/>
        <v/>
      </c>
      <c r="T1190" s="20" t="str">
        <f t="shared" si="164"/>
        <v/>
      </c>
      <c r="X1190" s="23" t="str">
        <f t="shared" si="165"/>
        <v/>
      </c>
      <c r="Z1190" s="59" t="str">
        <f t="shared" si="166"/>
        <v/>
      </c>
      <c r="AA1190" s="60" t="str">
        <f>IF($B1190="", "", IF(COUNTIF('Intro &amp; Setup'!$AY$23:$AY$38, $B1190)&gt;0, "BH", TEXT($B1190, "ddd")))</f>
        <v/>
      </c>
      <c r="AB1190" s="61" t="str">
        <f t="shared" si="167"/>
        <v/>
      </c>
      <c r="AD1190" s="23" t="str">
        <f t="shared" si="168"/>
        <v/>
      </c>
      <c r="AE1190" s="23" t="str">
        <f t="shared" si="169"/>
        <v/>
      </c>
      <c r="AG1190" s="23" t="str">
        <f t="shared" si="170"/>
        <v/>
      </c>
    </row>
    <row r="1191" spans="1:33" x14ac:dyDescent="0.25">
      <c r="A1191" s="5"/>
      <c r="B1191" s="115"/>
      <c r="C1191" s="116"/>
      <c r="D1191" s="117"/>
      <c r="E1191" s="118"/>
      <c r="F1191" s="118"/>
      <c r="G1191" s="119"/>
      <c r="H1191" s="120"/>
      <c r="I1191" s="120"/>
      <c r="J1191" s="121"/>
      <c r="K1191" s="5"/>
      <c r="L1191" s="133" t="str">
        <f t="shared" si="162"/>
        <v/>
      </c>
      <c r="M1191" s="5"/>
      <c r="N1191" s="23" t="str">
        <f>IF($L1191="", "", COUNTIF($L$11:$L$2510, "&gt;"&amp;$L1191)+1+COUNTIF($L$11:$L1191, $L1191)-1)</f>
        <v/>
      </c>
      <c r="O1191" s="5"/>
      <c r="R1191" s="23" t="str">
        <f t="shared" si="163"/>
        <v/>
      </c>
      <c r="T1191" s="20" t="str">
        <f t="shared" si="164"/>
        <v/>
      </c>
      <c r="X1191" s="23" t="str">
        <f t="shared" si="165"/>
        <v/>
      </c>
      <c r="Z1191" s="59" t="str">
        <f t="shared" si="166"/>
        <v/>
      </c>
      <c r="AA1191" s="60" t="str">
        <f>IF($B1191="", "", IF(COUNTIF('Intro &amp; Setup'!$AY$23:$AY$38, $B1191)&gt;0, "BH", TEXT($B1191, "ddd")))</f>
        <v/>
      </c>
      <c r="AB1191" s="61" t="str">
        <f t="shared" si="167"/>
        <v/>
      </c>
      <c r="AD1191" s="23" t="str">
        <f t="shared" si="168"/>
        <v/>
      </c>
      <c r="AE1191" s="23" t="str">
        <f t="shared" si="169"/>
        <v/>
      </c>
      <c r="AG1191" s="23" t="str">
        <f t="shared" si="170"/>
        <v/>
      </c>
    </row>
    <row r="1192" spans="1:33" x14ac:dyDescent="0.25">
      <c r="A1192" s="5"/>
      <c r="B1192" s="115"/>
      <c r="C1192" s="116"/>
      <c r="D1192" s="117"/>
      <c r="E1192" s="118"/>
      <c r="F1192" s="118"/>
      <c r="G1192" s="119"/>
      <c r="H1192" s="120"/>
      <c r="I1192" s="120"/>
      <c r="J1192" s="121"/>
      <c r="K1192" s="5"/>
      <c r="L1192" s="133" t="str">
        <f t="shared" si="162"/>
        <v/>
      </c>
      <c r="M1192" s="5"/>
      <c r="N1192" s="23" t="str">
        <f>IF($L1192="", "", COUNTIF($L$11:$L$2510, "&gt;"&amp;$L1192)+1+COUNTIF($L$11:$L1192, $L1192)-1)</f>
        <v/>
      </c>
      <c r="O1192" s="5"/>
      <c r="R1192" s="23" t="str">
        <f t="shared" si="163"/>
        <v/>
      </c>
      <c r="T1192" s="20" t="str">
        <f t="shared" si="164"/>
        <v/>
      </c>
      <c r="X1192" s="23" t="str">
        <f t="shared" si="165"/>
        <v/>
      </c>
      <c r="Z1192" s="59" t="str">
        <f t="shared" si="166"/>
        <v/>
      </c>
      <c r="AA1192" s="60" t="str">
        <f>IF($B1192="", "", IF(COUNTIF('Intro &amp; Setup'!$AY$23:$AY$38, $B1192)&gt;0, "BH", TEXT($B1192, "ddd")))</f>
        <v/>
      </c>
      <c r="AB1192" s="61" t="str">
        <f t="shared" si="167"/>
        <v/>
      </c>
      <c r="AD1192" s="23" t="str">
        <f t="shared" si="168"/>
        <v/>
      </c>
      <c r="AE1192" s="23" t="str">
        <f t="shared" si="169"/>
        <v/>
      </c>
      <c r="AG1192" s="23" t="str">
        <f t="shared" si="170"/>
        <v/>
      </c>
    </row>
    <row r="1193" spans="1:33" x14ac:dyDescent="0.25">
      <c r="A1193" s="5"/>
      <c r="B1193" s="115"/>
      <c r="C1193" s="116"/>
      <c r="D1193" s="117"/>
      <c r="E1193" s="118"/>
      <c r="F1193" s="118"/>
      <c r="G1193" s="119"/>
      <c r="H1193" s="120"/>
      <c r="I1193" s="120"/>
      <c r="J1193" s="121"/>
      <c r="K1193" s="5"/>
      <c r="L1193" s="133" t="str">
        <f t="shared" si="162"/>
        <v/>
      </c>
      <c r="M1193" s="5"/>
      <c r="N1193" s="23" t="str">
        <f>IF($L1193="", "", COUNTIF($L$11:$L$2510, "&gt;"&amp;$L1193)+1+COUNTIF($L$11:$L1193, $L1193)-1)</f>
        <v/>
      </c>
      <c r="O1193" s="5"/>
      <c r="R1193" s="23" t="str">
        <f t="shared" si="163"/>
        <v/>
      </c>
      <c r="T1193" s="20" t="str">
        <f t="shared" si="164"/>
        <v/>
      </c>
      <c r="X1193" s="23" t="str">
        <f t="shared" si="165"/>
        <v/>
      </c>
      <c r="Z1193" s="59" t="str">
        <f t="shared" si="166"/>
        <v/>
      </c>
      <c r="AA1193" s="60" t="str">
        <f>IF($B1193="", "", IF(COUNTIF('Intro &amp; Setup'!$AY$23:$AY$38, $B1193)&gt;0, "BH", TEXT($B1193, "ddd")))</f>
        <v/>
      </c>
      <c r="AB1193" s="61" t="str">
        <f t="shared" si="167"/>
        <v/>
      </c>
      <c r="AD1193" s="23" t="str">
        <f t="shared" si="168"/>
        <v/>
      </c>
      <c r="AE1193" s="23" t="str">
        <f t="shared" si="169"/>
        <v/>
      </c>
      <c r="AG1193" s="23" t="str">
        <f t="shared" si="170"/>
        <v/>
      </c>
    </row>
    <row r="1194" spans="1:33" x14ac:dyDescent="0.25">
      <c r="A1194" s="5"/>
      <c r="B1194" s="115"/>
      <c r="C1194" s="116"/>
      <c r="D1194" s="117"/>
      <c r="E1194" s="118"/>
      <c r="F1194" s="118"/>
      <c r="G1194" s="119"/>
      <c r="H1194" s="120"/>
      <c r="I1194" s="120"/>
      <c r="J1194" s="121"/>
      <c r="K1194" s="5"/>
      <c r="L1194" s="133" t="str">
        <f t="shared" si="162"/>
        <v/>
      </c>
      <c r="M1194" s="5"/>
      <c r="N1194" s="23" t="str">
        <f>IF($L1194="", "", COUNTIF($L$11:$L$2510, "&gt;"&amp;$L1194)+1+COUNTIF($L$11:$L1194, $L1194)-1)</f>
        <v/>
      </c>
      <c r="O1194" s="5"/>
      <c r="R1194" s="23" t="str">
        <f t="shared" si="163"/>
        <v/>
      </c>
      <c r="T1194" s="20" t="str">
        <f t="shared" si="164"/>
        <v/>
      </c>
      <c r="X1194" s="23" t="str">
        <f t="shared" si="165"/>
        <v/>
      </c>
      <c r="Z1194" s="59" t="str">
        <f t="shared" si="166"/>
        <v/>
      </c>
      <c r="AA1194" s="60" t="str">
        <f>IF($B1194="", "", IF(COUNTIF('Intro &amp; Setup'!$AY$23:$AY$38, $B1194)&gt;0, "BH", TEXT($B1194, "ddd")))</f>
        <v/>
      </c>
      <c r="AB1194" s="61" t="str">
        <f t="shared" si="167"/>
        <v/>
      </c>
      <c r="AD1194" s="23" t="str">
        <f t="shared" si="168"/>
        <v/>
      </c>
      <c r="AE1194" s="23" t="str">
        <f t="shared" si="169"/>
        <v/>
      </c>
      <c r="AG1194" s="23" t="str">
        <f t="shared" si="170"/>
        <v/>
      </c>
    </row>
    <row r="1195" spans="1:33" x14ac:dyDescent="0.25">
      <c r="A1195" s="5"/>
      <c r="B1195" s="115"/>
      <c r="C1195" s="116"/>
      <c r="D1195" s="117"/>
      <c r="E1195" s="118"/>
      <c r="F1195" s="118"/>
      <c r="G1195" s="119"/>
      <c r="H1195" s="120"/>
      <c r="I1195" s="120"/>
      <c r="J1195" s="121"/>
      <c r="K1195" s="5"/>
      <c r="L1195" s="133" t="str">
        <f t="shared" si="162"/>
        <v/>
      </c>
      <c r="M1195" s="5"/>
      <c r="N1195" s="23" t="str">
        <f>IF($L1195="", "", COUNTIF($L$11:$L$2510, "&gt;"&amp;$L1195)+1+COUNTIF($L$11:$L1195, $L1195)-1)</f>
        <v/>
      </c>
      <c r="O1195" s="5"/>
      <c r="R1195" s="23" t="str">
        <f t="shared" si="163"/>
        <v/>
      </c>
      <c r="T1195" s="20" t="str">
        <f t="shared" si="164"/>
        <v/>
      </c>
      <c r="X1195" s="23" t="str">
        <f t="shared" si="165"/>
        <v/>
      </c>
      <c r="Z1195" s="59" t="str">
        <f t="shared" si="166"/>
        <v/>
      </c>
      <c r="AA1195" s="60" t="str">
        <f>IF($B1195="", "", IF(COUNTIF('Intro &amp; Setup'!$AY$23:$AY$38, $B1195)&gt;0, "BH", TEXT($B1195, "ddd")))</f>
        <v/>
      </c>
      <c r="AB1195" s="61" t="str">
        <f t="shared" si="167"/>
        <v/>
      </c>
      <c r="AD1195" s="23" t="str">
        <f t="shared" si="168"/>
        <v/>
      </c>
      <c r="AE1195" s="23" t="str">
        <f t="shared" si="169"/>
        <v/>
      </c>
      <c r="AG1195" s="23" t="str">
        <f t="shared" si="170"/>
        <v/>
      </c>
    </row>
    <row r="1196" spans="1:33" x14ac:dyDescent="0.25">
      <c r="A1196" s="5"/>
      <c r="B1196" s="115"/>
      <c r="C1196" s="116"/>
      <c r="D1196" s="117"/>
      <c r="E1196" s="118"/>
      <c r="F1196" s="118"/>
      <c r="G1196" s="119"/>
      <c r="H1196" s="120"/>
      <c r="I1196" s="120"/>
      <c r="J1196" s="121"/>
      <c r="K1196" s="5"/>
      <c r="L1196" s="133" t="str">
        <f t="shared" si="162"/>
        <v/>
      </c>
      <c r="M1196" s="5"/>
      <c r="N1196" s="23" t="str">
        <f>IF($L1196="", "", COUNTIF($L$11:$L$2510, "&gt;"&amp;$L1196)+1+COUNTIF($L$11:$L1196, $L1196)-1)</f>
        <v/>
      </c>
      <c r="O1196" s="5"/>
      <c r="R1196" s="23" t="str">
        <f t="shared" si="163"/>
        <v/>
      </c>
      <c r="T1196" s="20" t="str">
        <f t="shared" si="164"/>
        <v/>
      </c>
      <c r="X1196" s="23" t="str">
        <f t="shared" si="165"/>
        <v/>
      </c>
      <c r="Z1196" s="59" t="str">
        <f t="shared" si="166"/>
        <v/>
      </c>
      <c r="AA1196" s="60" t="str">
        <f>IF($B1196="", "", IF(COUNTIF('Intro &amp; Setup'!$AY$23:$AY$38, $B1196)&gt;0, "BH", TEXT($B1196, "ddd")))</f>
        <v/>
      </c>
      <c r="AB1196" s="61" t="str">
        <f t="shared" si="167"/>
        <v/>
      </c>
      <c r="AD1196" s="23" t="str">
        <f t="shared" si="168"/>
        <v/>
      </c>
      <c r="AE1196" s="23" t="str">
        <f t="shared" si="169"/>
        <v/>
      </c>
      <c r="AG1196" s="23" t="str">
        <f t="shared" si="170"/>
        <v/>
      </c>
    </row>
    <row r="1197" spans="1:33" x14ac:dyDescent="0.25">
      <c r="A1197" s="5"/>
      <c r="B1197" s="115"/>
      <c r="C1197" s="116"/>
      <c r="D1197" s="117"/>
      <c r="E1197" s="118"/>
      <c r="F1197" s="118"/>
      <c r="G1197" s="119"/>
      <c r="H1197" s="120"/>
      <c r="I1197" s="120"/>
      <c r="J1197" s="121"/>
      <c r="K1197" s="5"/>
      <c r="L1197" s="133" t="str">
        <f t="shared" si="162"/>
        <v/>
      </c>
      <c r="M1197" s="5"/>
      <c r="N1197" s="23" t="str">
        <f>IF($L1197="", "", COUNTIF($L$11:$L$2510, "&gt;"&amp;$L1197)+1+COUNTIF($L$11:$L1197, $L1197)-1)</f>
        <v/>
      </c>
      <c r="O1197" s="5"/>
      <c r="R1197" s="23" t="str">
        <f t="shared" si="163"/>
        <v/>
      </c>
      <c r="T1197" s="20" t="str">
        <f t="shared" si="164"/>
        <v/>
      </c>
      <c r="X1197" s="23" t="str">
        <f t="shared" si="165"/>
        <v/>
      </c>
      <c r="Z1197" s="59" t="str">
        <f t="shared" si="166"/>
        <v/>
      </c>
      <c r="AA1197" s="60" t="str">
        <f>IF($B1197="", "", IF(COUNTIF('Intro &amp; Setup'!$AY$23:$AY$38, $B1197)&gt;0, "BH", TEXT($B1197, "ddd")))</f>
        <v/>
      </c>
      <c r="AB1197" s="61" t="str">
        <f t="shared" si="167"/>
        <v/>
      </c>
      <c r="AD1197" s="23" t="str">
        <f t="shared" si="168"/>
        <v/>
      </c>
      <c r="AE1197" s="23" t="str">
        <f t="shared" si="169"/>
        <v/>
      </c>
      <c r="AG1197" s="23" t="str">
        <f t="shared" si="170"/>
        <v/>
      </c>
    </row>
    <row r="1198" spans="1:33" x14ac:dyDescent="0.25">
      <c r="A1198" s="5"/>
      <c r="B1198" s="115"/>
      <c r="C1198" s="116"/>
      <c r="D1198" s="117"/>
      <c r="E1198" s="118"/>
      <c r="F1198" s="118"/>
      <c r="G1198" s="119"/>
      <c r="H1198" s="120"/>
      <c r="I1198" s="120"/>
      <c r="J1198" s="121"/>
      <c r="K1198" s="5"/>
      <c r="L1198" s="133" t="str">
        <f t="shared" si="162"/>
        <v/>
      </c>
      <c r="M1198" s="5"/>
      <c r="N1198" s="23" t="str">
        <f>IF($L1198="", "", COUNTIF($L$11:$L$2510, "&gt;"&amp;$L1198)+1+COUNTIF($L$11:$L1198, $L1198)-1)</f>
        <v/>
      </c>
      <c r="O1198" s="5"/>
      <c r="R1198" s="23" t="str">
        <f t="shared" si="163"/>
        <v/>
      </c>
      <c r="T1198" s="20" t="str">
        <f t="shared" si="164"/>
        <v/>
      </c>
      <c r="X1198" s="23" t="str">
        <f t="shared" si="165"/>
        <v/>
      </c>
      <c r="Z1198" s="59" t="str">
        <f t="shared" si="166"/>
        <v/>
      </c>
      <c r="AA1198" s="60" t="str">
        <f>IF($B1198="", "", IF(COUNTIF('Intro &amp; Setup'!$AY$23:$AY$38, $B1198)&gt;0, "BH", TEXT($B1198, "ddd")))</f>
        <v/>
      </c>
      <c r="AB1198" s="61" t="str">
        <f t="shared" si="167"/>
        <v/>
      </c>
      <c r="AD1198" s="23" t="str">
        <f t="shared" si="168"/>
        <v/>
      </c>
      <c r="AE1198" s="23" t="str">
        <f t="shared" si="169"/>
        <v/>
      </c>
      <c r="AG1198" s="23" t="str">
        <f t="shared" si="170"/>
        <v/>
      </c>
    </row>
    <row r="1199" spans="1:33" x14ac:dyDescent="0.25">
      <c r="A1199" s="5"/>
      <c r="B1199" s="115"/>
      <c r="C1199" s="116"/>
      <c r="D1199" s="117"/>
      <c r="E1199" s="118"/>
      <c r="F1199" s="118"/>
      <c r="G1199" s="119"/>
      <c r="H1199" s="120"/>
      <c r="I1199" s="120"/>
      <c r="J1199" s="121"/>
      <c r="K1199" s="5"/>
      <c r="L1199" s="133" t="str">
        <f t="shared" si="162"/>
        <v/>
      </c>
      <c r="M1199" s="5"/>
      <c r="N1199" s="23" t="str">
        <f>IF($L1199="", "", COUNTIF($L$11:$L$2510, "&gt;"&amp;$L1199)+1+COUNTIF($L$11:$L1199, $L1199)-1)</f>
        <v/>
      </c>
      <c r="O1199" s="5"/>
      <c r="R1199" s="23" t="str">
        <f t="shared" si="163"/>
        <v/>
      </c>
      <c r="T1199" s="20" t="str">
        <f t="shared" si="164"/>
        <v/>
      </c>
      <c r="X1199" s="23" t="str">
        <f t="shared" si="165"/>
        <v/>
      </c>
      <c r="Z1199" s="59" t="str">
        <f t="shared" si="166"/>
        <v/>
      </c>
      <c r="AA1199" s="60" t="str">
        <f>IF($B1199="", "", IF(COUNTIF('Intro &amp; Setup'!$AY$23:$AY$38, $B1199)&gt;0, "BH", TEXT($B1199, "ddd")))</f>
        <v/>
      </c>
      <c r="AB1199" s="61" t="str">
        <f t="shared" si="167"/>
        <v/>
      </c>
      <c r="AD1199" s="23" t="str">
        <f t="shared" si="168"/>
        <v/>
      </c>
      <c r="AE1199" s="23" t="str">
        <f t="shared" si="169"/>
        <v/>
      </c>
      <c r="AG1199" s="23" t="str">
        <f t="shared" si="170"/>
        <v/>
      </c>
    </row>
    <row r="1200" spans="1:33" x14ac:dyDescent="0.25">
      <c r="A1200" s="5"/>
      <c r="B1200" s="115"/>
      <c r="C1200" s="116"/>
      <c r="D1200" s="117"/>
      <c r="E1200" s="118"/>
      <c r="F1200" s="118"/>
      <c r="G1200" s="119"/>
      <c r="H1200" s="120"/>
      <c r="I1200" s="120"/>
      <c r="J1200" s="121"/>
      <c r="K1200" s="5"/>
      <c r="L1200" s="133" t="str">
        <f t="shared" si="162"/>
        <v/>
      </c>
      <c r="M1200" s="5"/>
      <c r="N1200" s="23" t="str">
        <f>IF($L1200="", "", COUNTIF($L$11:$L$2510, "&gt;"&amp;$L1200)+1+COUNTIF($L$11:$L1200, $L1200)-1)</f>
        <v/>
      </c>
      <c r="O1200" s="5"/>
      <c r="R1200" s="23" t="str">
        <f t="shared" si="163"/>
        <v/>
      </c>
      <c r="T1200" s="20" t="str">
        <f t="shared" si="164"/>
        <v/>
      </c>
      <c r="X1200" s="23" t="str">
        <f t="shared" si="165"/>
        <v/>
      </c>
      <c r="Z1200" s="59" t="str">
        <f t="shared" si="166"/>
        <v/>
      </c>
      <c r="AA1200" s="60" t="str">
        <f>IF($B1200="", "", IF(COUNTIF('Intro &amp; Setup'!$AY$23:$AY$38, $B1200)&gt;0, "BH", TEXT($B1200, "ddd")))</f>
        <v/>
      </c>
      <c r="AB1200" s="61" t="str">
        <f t="shared" si="167"/>
        <v/>
      </c>
      <c r="AD1200" s="23" t="str">
        <f t="shared" si="168"/>
        <v/>
      </c>
      <c r="AE1200" s="23" t="str">
        <f t="shared" si="169"/>
        <v/>
      </c>
      <c r="AG1200" s="23" t="str">
        <f t="shared" si="170"/>
        <v/>
      </c>
    </row>
    <row r="1201" spans="1:33" x14ac:dyDescent="0.25">
      <c r="A1201" s="5"/>
      <c r="B1201" s="115"/>
      <c r="C1201" s="116"/>
      <c r="D1201" s="117"/>
      <c r="E1201" s="118"/>
      <c r="F1201" s="118"/>
      <c r="G1201" s="119"/>
      <c r="H1201" s="120"/>
      <c r="I1201" s="120"/>
      <c r="J1201" s="121"/>
      <c r="K1201" s="5"/>
      <c r="L1201" s="133" t="str">
        <f t="shared" si="162"/>
        <v/>
      </c>
      <c r="M1201" s="5"/>
      <c r="N1201" s="23" t="str">
        <f>IF($L1201="", "", COUNTIF($L$11:$L$2510, "&gt;"&amp;$L1201)+1+COUNTIF($L$11:$L1201, $L1201)-1)</f>
        <v/>
      </c>
      <c r="O1201" s="5"/>
      <c r="R1201" s="23" t="str">
        <f t="shared" si="163"/>
        <v/>
      </c>
      <c r="T1201" s="20" t="str">
        <f t="shared" si="164"/>
        <v/>
      </c>
      <c r="X1201" s="23" t="str">
        <f t="shared" si="165"/>
        <v/>
      </c>
      <c r="Z1201" s="59" t="str">
        <f t="shared" si="166"/>
        <v/>
      </c>
      <c r="AA1201" s="60" t="str">
        <f>IF($B1201="", "", IF(COUNTIF('Intro &amp; Setup'!$AY$23:$AY$38, $B1201)&gt;0, "BH", TEXT($B1201, "ddd")))</f>
        <v/>
      </c>
      <c r="AB1201" s="61" t="str">
        <f t="shared" si="167"/>
        <v/>
      </c>
      <c r="AD1201" s="23" t="str">
        <f t="shared" si="168"/>
        <v/>
      </c>
      <c r="AE1201" s="23" t="str">
        <f t="shared" si="169"/>
        <v/>
      </c>
      <c r="AG1201" s="23" t="str">
        <f t="shared" si="170"/>
        <v/>
      </c>
    </row>
    <row r="1202" spans="1:33" x14ac:dyDescent="0.25">
      <c r="A1202" s="5"/>
      <c r="B1202" s="115"/>
      <c r="C1202" s="116"/>
      <c r="D1202" s="117"/>
      <c r="E1202" s="118"/>
      <c r="F1202" s="118"/>
      <c r="G1202" s="119"/>
      <c r="H1202" s="120"/>
      <c r="I1202" s="120"/>
      <c r="J1202" s="121"/>
      <c r="K1202" s="5"/>
      <c r="L1202" s="133" t="str">
        <f t="shared" si="162"/>
        <v/>
      </c>
      <c r="M1202" s="5"/>
      <c r="N1202" s="23" t="str">
        <f>IF($L1202="", "", COUNTIF($L$11:$L$2510, "&gt;"&amp;$L1202)+1+COUNTIF($L$11:$L1202, $L1202)-1)</f>
        <v/>
      </c>
      <c r="O1202" s="5"/>
      <c r="R1202" s="23" t="str">
        <f t="shared" si="163"/>
        <v/>
      </c>
      <c r="T1202" s="20" t="str">
        <f t="shared" si="164"/>
        <v/>
      </c>
      <c r="X1202" s="23" t="str">
        <f t="shared" si="165"/>
        <v/>
      </c>
      <c r="Z1202" s="59" t="str">
        <f t="shared" si="166"/>
        <v/>
      </c>
      <c r="AA1202" s="60" t="str">
        <f>IF($B1202="", "", IF(COUNTIF('Intro &amp; Setup'!$AY$23:$AY$38, $B1202)&gt;0, "BH", TEXT($B1202, "ddd")))</f>
        <v/>
      </c>
      <c r="AB1202" s="61" t="str">
        <f t="shared" si="167"/>
        <v/>
      </c>
      <c r="AD1202" s="23" t="str">
        <f t="shared" si="168"/>
        <v/>
      </c>
      <c r="AE1202" s="23" t="str">
        <f t="shared" si="169"/>
        <v/>
      </c>
      <c r="AG1202" s="23" t="str">
        <f t="shared" si="170"/>
        <v/>
      </c>
    </row>
    <row r="1203" spans="1:33" x14ac:dyDescent="0.25">
      <c r="A1203" s="5"/>
      <c r="B1203" s="115"/>
      <c r="C1203" s="116"/>
      <c r="D1203" s="117"/>
      <c r="E1203" s="118"/>
      <c r="F1203" s="118"/>
      <c r="G1203" s="119"/>
      <c r="H1203" s="120"/>
      <c r="I1203" s="120"/>
      <c r="J1203" s="121"/>
      <c r="K1203" s="5"/>
      <c r="L1203" s="133" t="str">
        <f t="shared" si="162"/>
        <v/>
      </c>
      <c r="M1203" s="5"/>
      <c r="N1203" s="23" t="str">
        <f>IF($L1203="", "", COUNTIF($L$11:$L$2510, "&gt;"&amp;$L1203)+1+COUNTIF($L$11:$L1203, $L1203)-1)</f>
        <v/>
      </c>
      <c r="O1203" s="5"/>
      <c r="R1203" s="23" t="str">
        <f t="shared" si="163"/>
        <v/>
      </c>
      <c r="T1203" s="20" t="str">
        <f t="shared" si="164"/>
        <v/>
      </c>
      <c r="X1203" s="23" t="str">
        <f t="shared" si="165"/>
        <v/>
      </c>
      <c r="Z1203" s="59" t="str">
        <f t="shared" si="166"/>
        <v/>
      </c>
      <c r="AA1203" s="60" t="str">
        <f>IF($B1203="", "", IF(COUNTIF('Intro &amp; Setup'!$AY$23:$AY$38, $B1203)&gt;0, "BH", TEXT($B1203, "ddd")))</f>
        <v/>
      </c>
      <c r="AB1203" s="61" t="str">
        <f t="shared" si="167"/>
        <v/>
      </c>
      <c r="AD1203" s="23" t="str">
        <f t="shared" si="168"/>
        <v/>
      </c>
      <c r="AE1203" s="23" t="str">
        <f t="shared" si="169"/>
        <v/>
      </c>
      <c r="AG1203" s="23" t="str">
        <f t="shared" si="170"/>
        <v/>
      </c>
    </row>
    <row r="1204" spans="1:33" x14ac:dyDescent="0.25">
      <c r="A1204" s="5"/>
      <c r="B1204" s="115"/>
      <c r="C1204" s="116"/>
      <c r="D1204" s="117"/>
      <c r="E1204" s="118"/>
      <c r="F1204" s="118"/>
      <c r="G1204" s="119"/>
      <c r="H1204" s="120"/>
      <c r="I1204" s="120"/>
      <c r="J1204" s="121"/>
      <c r="K1204" s="5"/>
      <c r="L1204" s="133" t="str">
        <f t="shared" si="162"/>
        <v/>
      </c>
      <c r="M1204" s="5"/>
      <c r="N1204" s="23" t="str">
        <f>IF($L1204="", "", COUNTIF($L$11:$L$2510, "&gt;"&amp;$L1204)+1+COUNTIF($L$11:$L1204, $L1204)-1)</f>
        <v/>
      </c>
      <c r="O1204" s="5"/>
      <c r="R1204" s="23" t="str">
        <f t="shared" si="163"/>
        <v/>
      </c>
      <c r="T1204" s="20" t="str">
        <f t="shared" si="164"/>
        <v/>
      </c>
      <c r="X1204" s="23" t="str">
        <f t="shared" si="165"/>
        <v/>
      </c>
      <c r="Z1204" s="59" t="str">
        <f t="shared" si="166"/>
        <v/>
      </c>
      <c r="AA1204" s="60" t="str">
        <f>IF($B1204="", "", IF(COUNTIF('Intro &amp; Setup'!$AY$23:$AY$38, $B1204)&gt;0, "BH", TEXT($B1204, "ddd")))</f>
        <v/>
      </c>
      <c r="AB1204" s="61" t="str">
        <f t="shared" si="167"/>
        <v/>
      </c>
      <c r="AD1204" s="23" t="str">
        <f t="shared" si="168"/>
        <v/>
      </c>
      <c r="AE1204" s="23" t="str">
        <f t="shared" si="169"/>
        <v/>
      </c>
      <c r="AG1204" s="23" t="str">
        <f t="shared" si="170"/>
        <v/>
      </c>
    </row>
    <row r="1205" spans="1:33" x14ac:dyDescent="0.25">
      <c r="A1205" s="5"/>
      <c r="B1205" s="115"/>
      <c r="C1205" s="116"/>
      <c r="D1205" s="117"/>
      <c r="E1205" s="118"/>
      <c r="F1205" s="118"/>
      <c r="G1205" s="119"/>
      <c r="H1205" s="120"/>
      <c r="I1205" s="120"/>
      <c r="J1205" s="121"/>
      <c r="K1205" s="5"/>
      <c r="L1205" s="133" t="str">
        <f t="shared" si="162"/>
        <v/>
      </c>
      <c r="M1205" s="5"/>
      <c r="N1205" s="23" t="str">
        <f>IF($L1205="", "", COUNTIF($L$11:$L$2510, "&gt;"&amp;$L1205)+1+COUNTIF($L$11:$L1205, $L1205)-1)</f>
        <v/>
      </c>
      <c r="O1205" s="5"/>
      <c r="R1205" s="23" t="str">
        <f t="shared" si="163"/>
        <v/>
      </c>
      <c r="T1205" s="20" t="str">
        <f t="shared" si="164"/>
        <v/>
      </c>
      <c r="X1205" s="23" t="str">
        <f t="shared" si="165"/>
        <v/>
      </c>
      <c r="Z1205" s="59" t="str">
        <f t="shared" si="166"/>
        <v/>
      </c>
      <c r="AA1205" s="60" t="str">
        <f>IF($B1205="", "", IF(COUNTIF('Intro &amp; Setup'!$AY$23:$AY$38, $B1205)&gt;0, "BH", TEXT($B1205, "ddd")))</f>
        <v/>
      </c>
      <c r="AB1205" s="61" t="str">
        <f t="shared" si="167"/>
        <v/>
      </c>
      <c r="AD1205" s="23" t="str">
        <f t="shared" si="168"/>
        <v/>
      </c>
      <c r="AE1205" s="23" t="str">
        <f t="shared" si="169"/>
        <v/>
      </c>
      <c r="AG1205" s="23" t="str">
        <f t="shared" si="170"/>
        <v/>
      </c>
    </row>
    <row r="1206" spans="1:33" x14ac:dyDescent="0.25">
      <c r="A1206" s="5"/>
      <c r="B1206" s="115"/>
      <c r="C1206" s="116"/>
      <c r="D1206" s="117"/>
      <c r="E1206" s="118"/>
      <c r="F1206" s="118"/>
      <c r="G1206" s="119"/>
      <c r="H1206" s="120"/>
      <c r="I1206" s="120"/>
      <c r="J1206" s="121"/>
      <c r="K1206" s="5"/>
      <c r="L1206" s="133" t="str">
        <f t="shared" si="162"/>
        <v/>
      </c>
      <c r="M1206" s="5"/>
      <c r="N1206" s="23" t="str">
        <f>IF($L1206="", "", COUNTIF($L$11:$L$2510, "&gt;"&amp;$L1206)+1+COUNTIF($L$11:$L1206, $L1206)-1)</f>
        <v/>
      </c>
      <c r="O1206" s="5"/>
      <c r="R1206" s="23" t="str">
        <f t="shared" si="163"/>
        <v/>
      </c>
      <c r="T1206" s="20" t="str">
        <f t="shared" si="164"/>
        <v/>
      </c>
      <c r="X1206" s="23" t="str">
        <f t="shared" si="165"/>
        <v/>
      </c>
      <c r="Z1206" s="59" t="str">
        <f t="shared" si="166"/>
        <v/>
      </c>
      <c r="AA1206" s="60" t="str">
        <f>IF($B1206="", "", IF(COUNTIF('Intro &amp; Setup'!$AY$23:$AY$38, $B1206)&gt;0, "BH", TEXT($B1206, "ddd")))</f>
        <v/>
      </c>
      <c r="AB1206" s="61" t="str">
        <f t="shared" si="167"/>
        <v/>
      </c>
      <c r="AD1206" s="23" t="str">
        <f t="shared" si="168"/>
        <v/>
      </c>
      <c r="AE1206" s="23" t="str">
        <f t="shared" si="169"/>
        <v/>
      </c>
      <c r="AG1206" s="23" t="str">
        <f t="shared" si="170"/>
        <v/>
      </c>
    </row>
    <row r="1207" spans="1:33" x14ac:dyDescent="0.25">
      <c r="A1207" s="5"/>
      <c r="B1207" s="115"/>
      <c r="C1207" s="116"/>
      <c r="D1207" s="117"/>
      <c r="E1207" s="118"/>
      <c r="F1207" s="118"/>
      <c r="G1207" s="119"/>
      <c r="H1207" s="120"/>
      <c r="I1207" s="120"/>
      <c r="J1207" s="121"/>
      <c r="K1207" s="5"/>
      <c r="L1207" s="133" t="str">
        <f t="shared" si="162"/>
        <v/>
      </c>
      <c r="M1207" s="5"/>
      <c r="N1207" s="23" t="str">
        <f>IF($L1207="", "", COUNTIF($L$11:$L$2510, "&gt;"&amp;$L1207)+1+COUNTIF($L$11:$L1207, $L1207)-1)</f>
        <v/>
      </c>
      <c r="O1207" s="5"/>
      <c r="R1207" s="23" t="str">
        <f t="shared" si="163"/>
        <v/>
      </c>
      <c r="T1207" s="20" t="str">
        <f t="shared" si="164"/>
        <v/>
      </c>
      <c r="X1207" s="23" t="str">
        <f t="shared" si="165"/>
        <v/>
      </c>
      <c r="Z1207" s="59" t="str">
        <f t="shared" si="166"/>
        <v/>
      </c>
      <c r="AA1207" s="60" t="str">
        <f>IF($B1207="", "", IF(COUNTIF('Intro &amp; Setup'!$AY$23:$AY$38, $B1207)&gt;0, "BH", TEXT($B1207, "ddd")))</f>
        <v/>
      </c>
      <c r="AB1207" s="61" t="str">
        <f t="shared" si="167"/>
        <v/>
      </c>
      <c r="AD1207" s="23" t="str">
        <f t="shared" si="168"/>
        <v/>
      </c>
      <c r="AE1207" s="23" t="str">
        <f t="shared" si="169"/>
        <v/>
      </c>
      <c r="AG1207" s="23" t="str">
        <f t="shared" si="170"/>
        <v/>
      </c>
    </row>
    <row r="1208" spans="1:33" x14ac:dyDescent="0.25">
      <c r="A1208" s="5"/>
      <c r="B1208" s="115"/>
      <c r="C1208" s="116"/>
      <c r="D1208" s="117"/>
      <c r="E1208" s="118"/>
      <c r="F1208" s="118"/>
      <c r="G1208" s="119"/>
      <c r="H1208" s="120"/>
      <c r="I1208" s="120"/>
      <c r="J1208" s="121"/>
      <c r="K1208" s="5"/>
      <c r="L1208" s="133" t="str">
        <f t="shared" si="162"/>
        <v/>
      </c>
      <c r="M1208" s="5"/>
      <c r="N1208" s="23" t="str">
        <f>IF($L1208="", "", COUNTIF($L$11:$L$2510, "&gt;"&amp;$L1208)+1+COUNTIF($L$11:$L1208, $L1208)-1)</f>
        <v/>
      </c>
      <c r="O1208" s="5"/>
      <c r="R1208" s="23" t="str">
        <f t="shared" si="163"/>
        <v/>
      </c>
      <c r="T1208" s="20" t="str">
        <f t="shared" si="164"/>
        <v/>
      </c>
      <c r="X1208" s="23" t="str">
        <f t="shared" si="165"/>
        <v/>
      </c>
      <c r="Z1208" s="59" t="str">
        <f t="shared" si="166"/>
        <v/>
      </c>
      <c r="AA1208" s="60" t="str">
        <f>IF($B1208="", "", IF(COUNTIF('Intro &amp; Setup'!$AY$23:$AY$38, $B1208)&gt;0, "BH", TEXT($B1208, "ddd")))</f>
        <v/>
      </c>
      <c r="AB1208" s="61" t="str">
        <f t="shared" si="167"/>
        <v/>
      </c>
      <c r="AD1208" s="23" t="str">
        <f t="shared" si="168"/>
        <v/>
      </c>
      <c r="AE1208" s="23" t="str">
        <f t="shared" si="169"/>
        <v/>
      </c>
      <c r="AG1208" s="23" t="str">
        <f t="shared" si="170"/>
        <v/>
      </c>
    </row>
    <row r="1209" spans="1:33" x14ac:dyDescent="0.25">
      <c r="A1209" s="5"/>
      <c r="B1209" s="115"/>
      <c r="C1209" s="116"/>
      <c r="D1209" s="117"/>
      <c r="E1209" s="118"/>
      <c r="F1209" s="118"/>
      <c r="G1209" s="119"/>
      <c r="H1209" s="120"/>
      <c r="I1209" s="120"/>
      <c r="J1209" s="121"/>
      <c r="K1209" s="5"/>
      <c r="L1209" s="133" t="str">
        <f t="shared" si="162"/>
        <v/>
      </c>
      <c r="M1209" s="5"/>
      <c r="N1209" s="23" t="str">
        <f>IF($L1209="", "", COUNTIF($L$11:$L$2510, "&gt;"&amp;$L1209)+1+COUNTIF($L$11:$L1209, $L1209)-1)</f>
        <v/>
      </c>
      <c r="O1209" s="5"/>
      <c r="R1209" s="23" t="str">
        <f t="shared" si="163"/>
        <v/>
      </c>
      <c r="T1209" s="20" t="str">
        <f t="shared" si="164"/>
        <v/>
      </c>
      <c r="X1209" s="23" t="str">
        <f t="shared" si="165"/>
        <v/>
      </c>
      <c r="Z1209" s="59" t="str">
        <f t="shared" si="166"/>
        <v/>
      </c>
      <c r="AA1209" s="60" t="str">
        <f>IF($B1209="", "", IF(COUNTIF('Intro &amp; Setup'!$AY$23:$AY$38, $B1209)&gt;0, "BH", TEXT($B1209, "ddd")))</f>
        <v/>
      </c>
      <c r="AB1209" s="61" t="str">
        <f t="shared" si="167"/>
        <v/>
      </c>
      <c r="AD1209" s="23" t="str">
        <f t="shared" si="168"/>
        <v/>
      </c>
      <c r="AE1209" s="23" t="str">
        <f t="shared" si="169"/>
        <v/>
      </c>
      <c r="AG1209" s="23" t="str">
        <f t="shared" si="170"/>
        <v/>
      </c>
    </row>
    <row r="1210" spans="1:33" x14ac:dyDescent="0.25">
      <c r="A1210" s="5"/>
      <c r="B1210" s="115"/>
      <c r="C1210" s="116"/>
      <c r="D1210" s="117"/>
      <c r="E1210" s="118"/>
      <c r="F1210" s="118"/>
      <c r="G1210" s="119"/>
      <c r="H1210" s="120"/>
      <c r="I1210" s="120"/>
      <c r="J1210" s="121"/>
      <c r="K1210" s="5"/>
      <c r="L1210" s="133" t="str">
        <f t="shared" si="162"/>
        <v/>
      </c>
      <c r="M1210" s="5"/>
      <c r="N1210" s="23" t="str">
        <f>IF($L1210="", "", COUNTIF($L$11:$L$2510, "&gt;"&amp;$L1210)+1+COUNTIF($L$11:$L1210, $L1210)-1)</f>
        <v/>
      </c>
      <c r="O1210" s="5"/>
      <c r="R1210" s="23" t="str">
        <f t="shared" si="163"/>
        <v/>
      </c>
      <c r="T1210" s="20" t="str">
        <f t="shared" si="164"/>
        <v/>
      </c>
      <c r="X1210" s="23" t="str">
        <f t="shared" si="165"/>
        <v/>
      </c>
      <c r="Z1210" s="59" t="str">
        <f t="shared" si="166"/>
        <v/>
      </c>
      <c r="AA1210" s="60" t="str">
        <f>IF($B1210="", "", IF(COUNTIF('Intro &amp; Setup'!$AY$23:$AY$38, $B1210)&gt;0, "BH", TEXT($B1210, "ddd")))</f>
        <v/>
      </c>
      <c r="AB1210" s="61" t="str">
        <f t="shared" si="167"/>
        <v/>
      </c>
      <c r="AD1210" s="23" t="str">
        <f t="shared" si="168"/>
        <v/>
      </c>
      <c r="AE1210" s="23" t="str">
        <f t="shared" si="169"/>
        <v/>
      </c>
      <c r="AG1210" s="23" t="str">
        <f t="shared" si="170"/>
        <v/>
      </c>
    </row>
    <row r="1211" spans="1:33" x14ac:dyDescent="0.25">
      <c r="A1211" s="5"/>
      <c r="B1211" s="115"/>
      <c r="C1211" s="116"/>
      <c r="D1211" s="117"/>
      <c r="E1211" s="118"/>
      <c r="F1211" s="118"/>
      <c r="G1211" s="119"/>
      <c r="H1211" s="120"/>
      <c r="I1211" s="120"/>
      <c r="J1211" s="121"/>
      <c r="K1211" s="5"/>
      <c r="L1211" s="133" t="str">
        <f t="shared" si="162"/>
        <v/>
      </c>
      <c r="M1211" s="5"/>
      <c r="N1211" s="23" t="str">
        <f>IF($L1211="", "", COUNTIF($L$11:$L$2510, "&gt;"&amp;$L1211)+1+COUNTIF($L$11:$L1211, $L1211)-1)</f>
        <v/>
      </c>
      <c r="O1211" s="5"/>
      <c r="R1211" s="23" t="str">
        <f t="shared" si="163"/>
        <v/>
      </c>
      <c r="T1211" s="20" t="str">
        <f t="shared" si="164"/>
        <v/>
      </c>
      <c r="X1211" s="23" t="str">
        <f t="shared" si="165"/>
        <v/>
      </c>
      <c r="Z1211" s="59" t="str">
        <f t="shared" si="166"/>
        <v/>
      </c>
      <c r="AA1211" s="60" t="str">
        <f>IF($B1211="", "", IF(COUNTIF('Intro &amp; Setup'!$AY$23:$AY$38, $B1211)&gt;0, "BH", TEXT($B1211, "ddd")))</f>
        <v/>
      </c>
      <c r="AB1211" s="61" t="str">
        <f t="shared" si="167"/>
        <v/>
      </c>
      <c r="AD1211" s="23" t="str">
        <f t="shared" si="168"/>
        <v/>
      </c>
      <c r="AE1211" s="23" t="str">
        <f t="shared" si="169"/>
        <v/>
      </c>
      <c r="AG1211" s="23" t="str">
        <f t="shared" si="170"/>
        <v/>
      </c>
    </row>
    <row r="1212" spans="1:33" x14ac:dyDescent="0.25">
      <c r="A1212" s="5"/>
      <c r="B1212" s="115"/>
      <c r="C1212" s="116"/>
      <c r="D1212" s="117"/>
      <c r="E1212" s="118"/>
      <c r="F1212" s="118"/>
      <c r="G1212" s="119"/>
      <c r="H1212" s="120"/>
      <c r="I1212" s="120"/>
      <c r="J1212" s="121"/>
      <c r="K1212" s="5"/>
      <c r="L1212" s="133" t="str">
        <f t="shared" si="162"/>
        <v/>
      </c>
      <c r="M1212" s="5"/>
      <c r="N1212" s="23" t="str">
        <f>IF($L1212="", "", COUNTIF($L$11:$L$2510, "&gt;"&amp;$L1212)+1+COUNTIF($L$11:$L1212, $L1212)-1)</f>
        <v/>
      </c>
      <c r="O1212" s="5"/>
      <c r="R1212" s="23" t="str">
        <f t="shared" si="163"/>
        <v/>
      </c>
      <c r="T1212" s="20" t="str">
        <f t="shared" si="164"/>
        <v/>
      </c>
      <c r="X1212" s="23" t="str">
        <f t="shared" si="165"/>
        <v/>
      </c>
      <c r="Z1212" s="59" t="str">
        <f t="shared" si="166"/>
        <v/>
      </c>
      <c r="AA1212" s="60" t="str">
        <f>IF($B1212="", "", IF(COUNTIF('Intro &amp; Setup'!$AY$23:$AY$38, $B1212)&gt;0, "BH", TEXT($B1212, "ddd")))</f>
        <v/>
      </c>
      <c r="AB1212" s="61" t="str">
        <f t="shared" si="167"/>
        <v/>
      </c>
      <c r="AD1212" s="23" t="str">
        <f t="shared" si="168"/>
        <v/>
      </c>
      <c r="AE1212" s="23" t="str">
        <f t="shared" si="169"/>
        <v/>
      </c>
      <c r="AG1212" s="23" t="str">
        <f t="shared" si="170"/>
        <v/>
      </c>
    </row>
    <row r="1213" spans="1:33" x14ac:dyDescent="0.25">
      <c r="A1213" s="5"/>
      <c r="B1213" s="115"/>
      <c r="C1213" s="116"/>
      <c r="D1213" s="117"/>
      <c r="E1213" s="118"/>
      <c r="F1213" s="118"/>
      <c r="G1213" s="119"/>
      <c r="H1213" s="120"/>
      <c r="I1213" s="120"/>
      <c r="J1213" s="121"/>
      <c r="K1213" s="5"/>
      <c r="L1213" s="133" t="str">
        <f t="shared" si="162"/>
        <v/>
      </c>
      <c r="M1213" s="5"/>
      <c r="N1213" s="23" t="str">
        <f>IF($L1213="", "", COUNTIF($L$11:$L$2510, "&gt;"&amp;$L1213)+1+COUNTIF($L$11:$L1213, $L1213)-1)</f>
        <v/>
      </c>
      <c r="O1213" s="5"/>
      <c r="R1213" s="23" t="str">
        <f t="shared" si="163"/>
        <v/>
      </c>
      <c r="T1213" s="20" t="str">
        <f t="shared" si="164"/>
        <v/>
      </c>
      <c r="X1213" s="23" t="str">
        <f t="shared" si="165"/>
        <v/>
      </c>
      <c r="Z1213" s="59" t="str">
        <f t="shared" si="166"/>
        <v/>
      </c>
      <c r="AA1213" s="60" t="str">
        <f>IF($B1213="", "", IF(COUNTIF('Intro &amp; Setup'!$AY$23:$AY$38, $B1213)&gt;0, "BH", TEXT($B1213, "ddd")))</f>
        <v/>
      </c>
      <c r="AB1213" s="61" t="str">
        <f t="shared" si="167"/>
        <v/>
      </c>
      <c r="AD1213" s="23" t="str">
        <f t="shared" si="168"/>
        <v/>
      </c>
      <c r="AE1213" s="23" t="str">
        <f t="shared" si="169"/>
        <v/>
      </c>
      <c r="AG1213" s="23" t="str">
        <f t="shared" si="170"/>
        <v/>
      </c>
    </row>
    <row r="1214" spans="1:33" x14ac:dyDescent="0.25">
      <c r="A1214" s="5"/>
      <c r="B1214" s="115"/>
      <c r="C1214" s="116"/>
      <c r="D1214" s="117"/>
      <c r="E1214" s="118"/>
      <c r="F1214" s="118"/>
      <c r="G1214" s="119"/>
      <c r="H1214" s="120"/>
      <c r="I1214" s="120"/>
      <c r="J1214" s="121"/>
      <c r="K1214" s="5"/>
      <c r="L1214" s="133" t="str">
        <f t="shared" si="162"/>
        <v/>
      </c>
      <c r="M1214" s="5"/>
      <c r="N1214" s="23" t="str">
        <f>IF($L1214="", "", COUNTIF($L$11:$L$2510, "&gt;"&amp;$L1214)+1+COUNTIF($L$11:$L1214, $L1214)-1)</f>
        <v/>
      </c>
      <c r="O1214" s="5"/>
      <c r="R1214" s="23" t="str">
        <f t="shared" si="163"/>
        <v/>
      </c>
      <c r="T1214" s="20" t="str">
        <f t="shared" si="164"/>
        <v/>
      </c>
      <c r="X1214" s="23" t="str">
        <f t="shared" si="165"/>
        <v/>
      </c>
      <c r="Z1214" s="59" t="str">
        <f t="shared" si="166"/>
        <v/>
      </c>
      <c r="AA1214" s="60" t="str">
        <f>IF($B1214="", "", IF(COUNTIF('Intro &amp; Setup'!$AY$23:$AY$38, $B1214)&gt;0, "BH", TEXT($B1214, "ddd")))</f>
        <v/>
      </c>
      <c r="AB1214" s="61" t="str">
        <f t="shared" si="167"/>
        <v/>
      </c>
      <c r="AD1214" s="23" t="str">
        <f t="shared" si="168"/>
        <v/>
      </c>
      <c r="AE1214" s="23" t="str">
        <f t="shared" si="169"/>
        <v/>
      </c>
      <c r="AG1214" s="23" t="str">
        <f t="shared" si="170"/>
        <v/>
      </c>
    </row>
    <row r="1215" spans="1:33" x14ac:dyDescent="0.25">
      <c r="A1215" s="5"/>
      <c r="B1215" s="115"/>
      <c r="C1215" s="116"/>
      <c r="D1215" s="117"/>
      <c r="E1215" s="118"/>
      <c r="F1215" s="118"/>
      <c r="G1215" s="119"/>
      <c r="H1215" s="120"/>
      <c r="I1215" s="120"/>
      <c r="J1215" s="121"/>
      <c r="K1215" s="5"/>
      <c r="L1215" s="133" t="str">
        <f t="shared" si="162"/>
        <v/>
      </c>
      <c r="M1215" s="5"/>
      <c r="N1215" s="23" t="str">
        <f>IF($L1215="", "", COUNTIF($L$11:$L$2510, "&gt;"&amp;$L1215)+1+COUNTIF($L$11:$L1215, $L1215)-1)</f>
        <v/>
      </c>
      <c r="O1215" s="5"/>
      <c r="R1215" s="23" t="str">
        <f t="shared" si="163"/>
        <v/>
      </c>
      <c r="T1215" s="20" t="str">
        <f t="shared" si="164"/>
        <v/>
      </c>
      <c r="X1215" s="23" t="str">
        <f t="shared" si="165"/>
        <v/>
      </c>
      <c r="Z1215" s="59" t="str">
        <f t="shared" si="166"/>
        <v/>
      </c>
      <c r="AA1215" s="60" t="str">
        <f>IF($B1215="", "", IF(COUNTIF('Intro &amp; Setup'!$AY$23:$AY$38, $B1215)&gt;0, "BH", TEXT($B1215, "ddd")))</f>
        <v/>
      </c>
      <c r="AB1215" s="61" t="str">
        <f t="shared" si="167"/>
        <v/>
      </c>
      <c r="AD1215" s="23" t="str">
        <f t="shared" si="168"/>
        <v/>
      </c>
      <c r="AE1215" s="23" t="str">
        <f t="shared" si="169"/>
        <v/>
      </c>
      <c r="AG1215" s="23" t="str">
        <f t="shared" si="170"/>
        <v/>
      </c>
    </row>
    <row r="1216" spans="1:33" x14ac:dyDescent="0.25">
      <c r="A1216" s="5"/>
      <c r="B1216" s="115"/>
      <c r="C1216" s="116"/>
      <c r="D1216" s="117"/>
      <c r="E1216" s="118"/>
      <c r="F1216" s="118"/>
      <c r="G1216" s="119"/>
      <c r="H1216" s="120"/>
      <c r="I1216" s="120"/>
      <c r="J1216" s="121"/>
      <c r="K1216" s="5"/>
      <c r="L1216" s="133" t="str">
        <f t="shared" si="162"/>
        <v/>
      </c>
      <c r="M1216" s="5"/>
      <c r="N1216" s="23" t="str">
        <f>IF($L1216="", "", COUNTIF($L$11:$L$2510, "&gt;"&amp;$L1216)+1+COUNTIF($L$11:$L1216, $L1216)-1)</f>
        <v/>
      </c>
      <c r="O1216" s="5"/>
      <c r="R1216" s="23" t="str">
        <f t="shared" si="163"/>
        <v/>
      </c>
      <c r="T1216" s="20" t="str">
        <f t="shared" si="164"/>
        <v/>
      </c>
      <c r="X1216" s="23" t="str">
        <f t="shared" si="165"/>
        <v/>
      </c>
      <c r="Z1216" s="59" t="str">
        <f t="shared" si="166"/>
        <v/>
      </c>
      <c r="AA1216" s="60" t="str">
        <f>IF($B1216="", "", IF(COUNTIF('Intro &amp; Setup'!$AY$23:$AY$38, $B1216)&gt;0, "BH", TEXT($B1216, "ddd")))</f>
        <v/>
      </c>
      <c r="AB1216" s="61" t="str">
        <f t="shared" si="167"/>
        <v/>
      </c>
      <c r="AD1216" s="23" t="str">
        <f t="shared" si="168"/>
        <v/>
      </c>
      <c r="AE1216" s="23" t="str">
        <f t="shared" si="169"/>
        <v/>
      </c>
      <c r="AG1216" s="23" t="str">
        <f t="shared" si="170"/>
        <v/>
      </c>
    </row>
    <row r="1217" spans="1:33" x14ac:dyDescent="0.25">
      <c r="A1217" s="5"/>
      <c r="B1217" s="115"/>
      <c r="C1217" s="116"/>
      <c r="D1217" s="117"/>
      <c r="E1217" s="118"/>
      <c r="F1217" s="118"/>
      <c r="G1217" s="119"/>
      <c r="H1217" s="120"/>
      <c r="I1217" s="120"/>
      <c r="J1217" s="121"/>
      <c r="K1217" s="5"/>
      <c r="L1217" s="133" t="str">
        <f t="shared" si="162"/>
        <v/>
      </c>
      <c r="M1217" s="5"/>
      <c r="N1217" s="23" t="str">
        <f>IF($L1217="", "", COUNTIF($L$11:$L$2510, "&gt;"&amp;$L1217)+1+COUNTIF($L$11:$L1217, $L1217)-1)</f>
        <v/>
      </c>
      <c r="O1217" s="5"/>
      <c r="R1217" s="23" t="str">
        <f t="shared" si="163"/>
        <v/>
      </c>
      <c r="T1217" s="20" t="str">
        <f t="shared" si="164"/>
        <v/>
      </c>
      <c r="X1217" s="23" t="str">
        <f t="shared" si="165"/>
        <v/>
      </c>
      <c r="Z1217" s="59" t="str">
        <f t="shared" si="166"/>
        <v/>
      </c>
      <c r="AA1217" s="60" t="str">
        <f>IF($B1217="", "", IF(COUNTIF('Intro &amp; Setup'!$AY$23:$AY$38, $B1217)&gt;0, "BH", TEXT($B1217, "ddd")))</f>
        <v/>
      </c>
      <c r="AB1217" s="61" t="str">
        <f t="shared" si="167"/>
        <v/>
      </c>
      <c r="AD1217" s="23" t="str">
        <f t="shared" si="168"/>
        <v/>
      </c>
      <c r="AE1217" s="23" t="str">
        <f t="shared" si="169"/>
        <v/>
      </c>
      <c r="AG1217" s="23" t="str">
        <f t="shared" si="170"/>
        <v/>
      </c>
    </row>
    <row r="1218" spans="1:33" x14ac:dyDescent="0.25">
      <c r="A1218" s="5"/>
      <c r="B1218" s="115"/>
      <c r="C1218" s="116"/>
      <c r="D1218" s="117"/>
      <c r="E1218" s="118"/>
      <c r="F1218" s="118"/>
      <c r="G1218" s="119"/>
      <c r="H1218" s="120"/>
      <c r="I1218" s="120"/>
      <c r="J1218" s="121"/>
      <c r="K1218" s="5"/>
      <c r="L1218" s="133" t="str">
        <f t="shared" si="162"/>
        <v/>
      </c>
      <c r="M1218" s="5"/>
      <c r="N1218" s="23" t="str">
        <f>IF($L1218="", "", COUNTIF($L$11:$L$2510, "&gt;"&amp;$L1218)+1+COUNTIF($L$11:$L1218, $L1218)-1)</f>
        <v/>
      </c>
      <c r="O1218" s="5"/>
      <c r="R1218" s="23" t="str">
        <f t="shared" si="163"/>
        <v/>
      </c>
      <c r="T1218" s="20" t="str">
        <f t="shared" si="164"/>
        <v/>
      </c>
      <c r="X1218" s="23" t="str">
        <f t="shared" si="165"/>
        <v/>
      </c>
      <c r="Z1218" s="59" t="str">
        <f t="shared" si="166"/>
        <v/>
      </c>
      <c r="AA1218" s="60" t="str">
        <f>IF($B1218="", "", IF(COUNTIF('Intro &amp; Setup'!$AY$23:$AY$38, $B1218)&gt;0, "BH", TEXT($B1218, "ddd")))</f>
        <v/>
      </c>
      <c r="AB1218" s="61" t="str">
        <f t="shared" si="167"/>
        <v/>
      </c>
      <c r="AD1218" s="23" t="str">
        <f t="shared" si="168"/>
        <v/>
      </c>
      <c r="AE1218" s="23" t="str">
        <f t="shared" si="169"/>
        <v/>
      </c>
      <c r="AG1218" s="23" t="str">
        <f t="shared" si="170"/>
        <v/>
      </c>
    </row>
    <row r="1219" spans="1:33" x14ac:dyDescent="0.25">
      <c r="A1219" s="5"/>
      <c r="B1219" s="115"/>
      <c r="C1219" s="116"/>
      <c r="D1219" s="117"/>
      <c r="E1219" s="118"/>
      <c r="F1219" s="118"/>
      <c r="G1219" s="119"/>
      <c r="H1219" s="120"/>
      <c r="I1219" s="120"/>
      <c r="J1219" s="121"/>
      <c r="K1219" s="5"/>
      <c r="L1219" s="133" t="str">
        <f t="shared" si="162"/>
        <v/>
      </c>
      <c r="M1219" s="5"/>
      <c r="N1219" s="23" t="str">
        <f>IF($L1219="", "", COUNTIF($L$11:$L$2510, "&gt;"&amp;$L1219)+1+COUNTIF($L$11:$L1219, $L1219)-1)</f>
        <v/>
      </c>
      <c r="O1219" s="5"/>
      <c r="R1219" s="23" t="str">
        <f t="shared" si="163"/>
        <v/>
      </c>
      <c r="T1219" s="20" t="str">
        <f t="shared" si="164"/>
        <v/>
      </c>
      <c r="X1219" s="23" t="str">
        <f t="shared" si="165"/>
        <v/>
      </c>
      <c r="Z1219" s="59" t="str">
        <f t="shared" si="166"/>
        <v/>
      </c>
      <c r="AA1219" s="60" t="str">
        <f>IF($B1219="", "", IF(COUNTIF('Intro &amp; Setup'!$AY$23:$AY$38, $B1219)&gt;0, "BH", TEXT($B1219, "ddd")))</f>
        <v/>
      </c>
      <c r="AB1219" s="61" t="str">
        <f t="shared" si="167"/>
        <v/>
      </c>
      <c r="AD1219" s="23" t="str">
        <f t="shared" si="168"/>
        <v/>
      </c>
      <c r="AE1219" s="23" t="str">
        <f t="shared" si="169"/>
        <v/>
      </c>
      <c r="AG1219" s="23" t="str">
        <f t="shared" si="170"/>
        <v/>
      </c>
    </row>
    <row r="1220" spans="1:33" x14ac:dyDescent="0.25">
      <c r="A1220" s="5"/>
      <c r="B1220" s="115"/>
      <c r="C1220" s="116"/>
      <c r="D1220" s="117"/>
      <c r="E1220" s="118"/>
      <c r="F1220" s="118"/>
      <c r="G1220" s="119"/>
      <c r="H1220" s="120"/>
      <c r="I1220" s="120"/>
      <c r="J1220" s="121"/>
      <c r="K1220" s="5"/>
      <c r="L1220" s="133" t="str">
        <f t="shared" si="162"/>
        <v/>
      </c>
      <c r="M1220" s="5"/>
      <c r="N1220" s="23" t="str">
        <f>IF($L1220="", "", COUNTIF($L$11:$L$2510, "&gt;"&amp;$L1220)+1+COUNTIF($L$11:$L1220, $L1220)-1)</f>
        <v/>
      </c>
      <c r="O1220" s="5"/>
      <c r="R1220" s="23" t="str">
        <f t="shared" si="163"/>
        <v/>
      </c>
      <c r="T1220" s="20" t="str">
        <f t="shared" si="164"/>
        <v/>
      </c>
      <c r="X1220" s="23" t="str">
        <f t="shared" si="165"/>
        <v/>
      </c>
      <c r="Z1220" s="59" t="str">
        <f t="shared" si="166"/>
        <v/>
      </c>
      <c r="AA1220" s="60" t="str">
        <f>IF($B1220="", "", IF(COUNTIF('Intro &amp; Setup'!$AY$23:$AY$38, $B1220)&gt;0, "BH", TEXT($B1220, "ddd")))</f>
        <v/>
      </c>
      <c r="AB1220" s="61" t="str">
        <f t="shared" si="167"/>
        <v/>
      </c>
      <c r="AD1220" s="23" t="str">
        <f t="shared" si="168"/>
        <v/>
      </c>
      <c r="AE1220" s="23" t="str">
        <f t="shared" si="169"/>
        <v/>
      </c>
      <c r="AG1220" s="23" t="str">
        <f t="shared" si="170"/>
        <v/>
      </c>
    </row>
    <row r="1221" spans="1:33" x14ac:dyDescent="0.25">
      <c r="A1221" s="5"/>
      <c r="B1221" s="115"/>
      <c r="C1221" s="116"/>
      <c r="D1221" s="117"/>
      <c r="E1221" s="118"/>
      <c r="F1221" s="118"/>
      <c r="G1221" s="119"/>
      <c r="H1221" s="120"/>
      <c r="I1221" s="120"/>
      <c r="J1221" s="121"/>
      <c r="K1221" s="5"/>
      <c r="L1221" s="133" t="str">
        <f t="shared" si="162"/>
        <v/>
      </c>
      <c r="M1221" s="5"/>
      <c r="N1221" s="23" t="str">
        <f>IF($L1221="", "", COUNTIF($L$11:$L$2510, "&gt;"&amp;$L1221)+1+COUNTIF($L$11:$L1221, $L1221)-1)</f>
        <v/>
      </c>
      <c r="O1221" s="5"/>
      <c r="R1221" s="23" t="str">
        <f t="shared" si="163"/>
        <v/>
      </c>
      <c r="T1221" s="20" t="str">
        <f t="shared" si="164"/>
        <v/>
      </c>
      <c r="X1221" s="23" t="str">
        <f t="shared" si="165"/>
        <v/>
      </c>
      <c r="Z1221" s="59" t="str">
        <f t="shared" si="166"/>
        <v/>
      </c>
      <c r="AA1221" s="60" t="str">
        <f>IF($B1221="", "", IF(COUNTIF('Intro &amp; Setup'!$AY$23:$AY$38, $B1221)&gt;0, "BH", TEXT($B1221, "ddd")))</f>
        <v/>
      </c>
      <c r="AB1221" s="61" t="str">
        <f t="shared" si="167"/>
        <v/>
      </c>
      <c r="AD1221" s="23" t="str">
        <f t="shared" si="168"/>
        <v/>
      </c>
      <c r="AE1221" s="23" t="str">
        <f t="shared" si="169"/>
        <v/>
      </c>
      <c r="AG1221" s="23" t="str">
        <f t="shared" si="170"/>
        <v/>
      </c>
    </row>
    <row r="1222" spans="1:33" x14ac:dyDescent="0.25">
      <c r="A1222" s="5"/>
      <c r="B1222" s="115"/>
      <c r="C1222" s="116"/>
      <c r="D1222" s="117"/>
      <c r="E1222" s="118"/>
      <c r="F1222" s="118"/>
      <c r="G1222" s="119"/>
      <c r="H1222" s="120"/>
      <c r="I1222" s="120"/>
      <c r="J1222" s="121"/>
      <c r="K1222" s="5"/>
      <c r="L1222" s="133" t="str">
        <f t="shared" si="162"/>
        <v/>
      </c>
      <c r="M1222" s="5"/>
      <c r="N1222" s="23" t="str">
        <f>IF($L1222="", "", COUNTIF($L$11:$L$2510, "&gt;"&amp;$L1222)+1+COUNTIF($L$11:$L1222, $L1222)-1)</f>
        <v/>
      </c>
      <c r="O1222" s="5"/>
      <c r="R1222" s="23" t="str">
        <f t="shared" si="163"/>
        <v/>
      </c>
      <c r="T1222" s="20" t="str">
        <f t="shared" si="164"/>
        <v/>
      </c>
      <c r="X1222" s="23" t="str">
        <f t="shared" si="165"/>
        <v/>
      </c>
      <c r="Z1222" s="59" t="str">
        <f t="shared" si="166"/>
        <v/>
      </c>
      <c r="AA1222" s="60" t="str">
        <f>IF($B1222="", "", IF(COUNTIF('Intro &amp; Setup'!$AY$23:$AY$38, $B1222)&gt;0, "BH", TEXT($B1222, "ddd")))</f>
        <v/>
      </c>
      <c r="AB1222" s="61" t="str">
        <f t="shared" si="167"/>
        <v/>
      </c>
      <c r="AD1222" s="23" t="str">
        <f t="shared" si="168"/>
        <v/>
      </c>
      <c r="AE1222" s="23" t="str">
        <f t="shared" si="169"/>
        <v/>
      </c>
      <c r="AG1222" s="23" t="str">
        <f t="shared" si="170"/>
        <v/>
      </c>
    </row>
    <row r="1223" spans="1:33" x14ac:dyDescent="0.25">
      <c r="A1223" s="5"/>
      <c r="B1223" s="115"/>
      <c r="C1223" s="116"/>
      <c r="D1223" s="117"/>
      <c r="E1223" s="118"/>
      <c r="F1223" s="118"/>
      <c r="G1223" s="119"/>
      <c r="H1223" s="120"/>
      <c r="I1223" s="120"/>
      <c r="J1223" s="121"/>
      <c r="K1223" s="5"/>
      <c r="L1223" s="133" t="str">
        <f t="shared" si="162"/>
        <v/>
      </c>
      <c r="M1223" s="5"/>
      <c r="N1223" s="23" t="str">
        <f>IF($L1223="", "", COUNTIF($L$11:$L$2510, "&gt;"&amp;$L1223)+1+COUNTIF($L$11:$L1223, $L1223)-1)</f>
        <v/>
      </c>
      <c r="O1223" s="5"/>
      <c r="R1223" s="23" t="str">
        <f t="shared" si="163"/>
        <v/>
      </c>
      <c r="T1223" s="20" t="str">
        <f t="shared" si="164"/>
        <v/>
      </c>
      <c r="X1223" s="23" t="str">
        <f t="shared" si="165"/>
        <v/>
      </c>
      <c r="Z1223" s="59" t="str">
        <f t="shared" si="166"/>
        <v/>
      </c>
      <c r="AA1223" s="60" t="str">
        <f>IF($B1223="", "", IF(COUNTIF('Intro &amp; Setup'!$AY$23:$AY$38, $B1223)&gt;0, "BH", TEXT($B1223, "ddd")))</f>
        <v/>
      </c>
      <c r="AB1223" s="61" t="str">
        <f t="shared" si="167"/>
        <v/>
      </c>
      <c r="AD1223" s="23" t="str">
        <f t="shared" si="168"/>
        <v/>
      </c>
      <c r="AE1223" s="23" t="str">
        <f t="shared" si="169"/>
        <v/>
      </c>
      <c r="AG1223" s="23" t="str">
        <f t="shared" si="170"/>
        <v/>
      </c>
    </row>
    <row r="1224" spans="1:33" x14ac:dyDescent="0.25">
      <c r="A1224" s="5"/>
      <c r="B1224" s="115"/>
      <c r="C1224" s="116"/>
      <c r="D1224" s="117"/>
      <c r="E1224" s="118"/>
      <c r="F1224" s="118"/>
      <c r="G1224" s="119"/>
      <c r="H1224" s="120"/>
      <c r="I1224" s="120"/>
      <c r="J1224" s="121"/>
      <c r="K1224" s="5"/>
      <c r="L1224" s="133" t="str">
        <f t="shared" si="162"/>
        <v/>
      </c>
      <c r="M1224" s="5"/>
      <c r="N1224" s="23" t="str">
        <f>IF($L1224="", "", COUNTIF($L$11:$L$2510, "&gt;"&amp;$L1224)+1+COUNTIF($L$11:$L1224, $L1224)-1)</f>
        <v/>
      </c>
      <c r="O1224" s="5"/>
      <c r="R1224" s="23" t="str">
        <f t="shared" si="163"/>
        <v/>
      </c>
      <c r="T1224" s="20" t="str">
        <f t="shared" si="164"/>
        <v/>
      </c>
      <c r="X1224" s="23" t="str">
        <f t="shared" si="165"/>
        <v/>
      </c>
      <c r="Z1224" s="59" t="str">
        <f t="shared" si="166"/>
        <v/>
      </c>
      <c r="AA1224" s="60" t="str">
        <f>IF($B1224="", "", IF(COUNTIF('Intro &amp; Setup'!$AY$23:$AY$38, $B1224)&gt;0, "BH", TEXT($B1224, "ddd")))</f>
        <v/>
      </c>
      <c r="AB1224" s="61" t="str">
        <f t="shared" si="167"/>
        <v/>
      </c>
      <c r="AD1224" s="23" t="str">
        <f t="shared" si="168"/>
        <v/>
      </c>
      <c r="AE1224" s="23" t="str">
        <f t="shared" si="169"/>
        <v/>
      </c>
      <c r="AG1224" s="23" t="str">
        <f t="shared" si="170"/>
        <v/>
      </c>
    </row>
    <row r="1225" spans="1:33" x14ac:dyDescent="0.25">
      <c r="A1225" s="5"/>
      <c r="B1225" s="115"/>
      <c r="C1225" s="116"/>
      <c r="D1225" s="117"/>
      <c r="E1225" s="118"/>
      <c r="F1225" s="118"/>
      <c r="G1225" s="119"/>
      <c r="H1225" s="120"/>
      <c r="I1225" s="120"/>
      <c r="J1225" s="121"/>
      <c r="K1225" s="5"/>
      <c r="L1225" s="133" t="str">
        <f t="shared" si="162"/>
        <v/>
      </c>
      <c r="M1225" s="5"/>
      <c r="N1225" s="23" t="str">
        <f>IF($L1225="", "", COUNTIF($L$11:$L$2510, "&gt;"&amp;$L1225)+1+COUNTIF($L$11:$L1225, $L1225)-1)</f>
        <v/>
      </c>
      <c r="O1225" s="5"/>
      <c r="R1225" s="23" t="str">
        <f t="shared" si="163"/>
        <v/>
      </c>
      <c r="T1225" s="20" t="str">
        <f t="shared" si="164"/>
        <v/>
      </c>
      <c r="X1225" s="23" t="str">
        <f t="shared" si="165"/>
        <v/>
      </c>
      <c r="Z1225" s="59" t="str">
        <f t="shared" si="166"/>
        <v/>
      </c>
      <c r="AA1225" s="60" t="str">
        <f>IF($B1225="", "", IF(COUNTIF('Intro &amp; Setup'!$AY$23:$AY$38, $B1225)&gt;0, "BH", TEXT($B1225, "ddd")))</f>
        <v/>
      </c>
      <c r="AB1225" s="61" t="str">
        <f t="shared" si="167"/>
        <v/>
      </c>
      <c r="AD1225" s="23" t="str">
        <f t="shared" si="168"/>
        <v/>
      </c>
      <c r="AE1225" s="23" t="str">
        <f t="shared" si="169"/>
        <v/>
      </c>
      <c r="AG1225" s="23" t="str">
        <f t="shared" si="170"/>
        <v/>
      </c>
    </row>
    <row r="1226" spans="1:33" x14ac:dyDescent="0.25">
      <c r="A1226" s="5"/>
      <c r="B1226" s="115"/>
      <c r="C1226" s="116"/>
      <c r="D1226" s="117"/>
      <c r="E1226" s="118"/>
      <c r="F1226" s="118"/>
      <c r="G1226" s="119"/>
      <c r="H1226" s="120"/>
      <c r="I1226" s="120"/>
      <c r="J1226" s="121"/>
      <c r="K1226" s="5"/>
      <c r="L1226" s="133" t="str">
        <f t="shared" si="162"/>
        <v/>
      </c>
      <c r="M1226" s="5"/>
      <c r="N1226" s="23" t="str">
        <f>IF($L1226="", "", COUNTIF($L$11:$L$2510, "&gt;"&amp;$L1226)+1+COUNTIF($L$11:$L1226, $L1226)-1)</f>
        <v/>
      </c>
      <c r="O1226" s="5"/>
      <c r="R1226" s="23" t="str">
        <f t="shared" si="163"/>
        <v/>
      </c>
      <c r="T1226" s="20" t="str">
        <f t="shared" si="164"/>
        <v/>
      </c>
      <c r="X1226" s="23" t="str">
        <f t="shared" si="165"/>
        <v/>
      </c>
      <c r="Z1226" s="59" t="str">
        <f t="shared" si="166"/>
        <v/>
      </c>
      <c r="AA1226" s="60" t="str">
        <f>IF($B1226="", "", IF(COUNTIF('Intro &amp; Setup'!$AY$23:$AY$38, $B1226)&gt;0, "BH", TEXT($B1226, "ddd")))</f>
        <v/>
      </c>
      <c r="AB1226" s="61" t="str">
        <f t="shared" si="167"/>
        <v/>
      </c>
      <c r="AD1226" s="23" t="str">
        <f t="shared" si="168"/>
        <v/>
      </c>
      <c r="AE1226" s="23" t="str">
        <f t="shared" si="169"/>
        <v/>
      </c>
      <c r="AG1226" s="23" t="str">
        <f t="shared" si="170"/>
        <v/>
      </c>
    </row>
    <row r="1227" spans="1:33" x14ac:dyDescent="0.25">
      <c r="A1227" s="5"/>
      <c r="B1227" s="115"/>
      <c r="C1227" s="116"/>
      <c r="D1227" s="117"/>
      <c r="E1227" s="118"/>
      <c r="F1227" s="118"/>
      <c r="G1227" s="119"/>
      <c r="H1227" s="120"/>
      <c r="I1227" s="120"/>
      <c r="J1227" s="121"/>
      <c r="K1227" s="5"/>
      <c r="L1227" s="133" t="str">
        <f t="shared" si="162"/>
        <v/>
      </c>
      <c r="M1227" s="5"/>
      <c r="N1227" s="23" t="str">
        <f>IF($L1227="", "", COUNTIF($L$11:$L$2510, "&gt;"&amp;$L1227)+1+COUNTIF($L$11:$L1227, $L1227)-1)</f>
        <v/>
      </c>
      <c r="O1227" s="5"/>
      <c r="R1227" s="23" t="str">
        <f t="shared" si="163"/>
        <v/>
      </c>
      <c r="T1227" s="20" t="str">
        <f t="shared" si="164"/>
        <v/>
      </c>
      <c r="X1227" s="23" t="str">
        <f t="shared" si="165"/>
        <v/>
      </c>
      <c r="Z1227" s="59" t="str">
        <f t="shared" si="166"/>
        <v/>
      </c>
      <c r="AA1227" s="60" t="str">
        <f>IF($B1227="", "", IF(COUNTIF('Intro &amp; Setup'!$AY$23:$AY$38, $B1227)&gt;0, "BH", TEXT($B1227, "ddd")))</f>
        <v/>
      </c>
      <c r="AB1227" s="61" t="str">
        <f t="shared" si="167"/>
        <v/>
      </c>
      <c r="AD1227" s="23" t="str">
        <f t="shared" si="168"/>
        <v/>
      </c>
      <c r="AE1227" s="23" t="str">
        <f t="shared" si="169"/>
        <v/>
      </c>
      <c r="AG1227" s="23" t="str">
        <f t="shared" si="170"/>
        <v/>
      </c>
    </row>
    <row r="1228" spans="1:33" x14ac:dyDescent="0.25">
      <c r="A1228" s="5"/>
      <c r="B1228" s="115"/>
      <c r="C1228" s="116"/>
      <c r="D1228" s="117"/>
      <c r="E1228" s="118"/>
      <c r="F1228" s="118"/>
      <c r="G1228" s="119"/>
      <c r="H1228" s="120"/>
      <c r="I1228" s="120"/>
      <c r="J1228" s="121"/>
      <c r="K1228" s="5"/>
      <c r="L1228" s="133" t="str">
        <f t="shared" ref="L1228:L1291" si="171">IFERROR(($I1228+$J1228)/$H1228, "")</f>
        <v/>
      </c>
      <c r="M1228" s="5"/>
      <c r="N1228" s="23" t="str">
        <f>IF($L1228="", "", COUNTIF($L$11:$L$2510, "&gt;"&amp;$L1228)+1+COUNTIF($L$11:$L1228, $L1228)-1)</f>
        <v/>
      </c>
      <c r="O1228" s="5"/>
      <c r="R1228" s="23" t="str">
        <f t="shared" ref="R1228:R1291" si="172">IF($T1228="", "", IF(COUNTIF($T$11:$T$2510, $T1228)&gt;1, "X", ""))</f>
        <v/>
      </c>
      <c r="T1228" s="20" t="str">
        <f t="shared" ref="T1228:T1291" si="173">IF(AND($B1228="", $C1228="", $D1228=""), "", CONCATENATE(TEXT($B1228, "dd mmm yyyy"), " - ", TEXT($C1228, "hh:mm"), " - ", $D1228))</f>
        <v/>
      </c>
      <c r="X1228" s="23" t="str">
        <f t="shared" ref="X1228:X1291" si="174">IF($E1228="", "", IF(COUNTIF($V$11:$V$20, $E1228)=0, "X", ""))</f>
        <v/>
      </c>
      <c r="Z1228" s="59" t="str">
        <f t="shared" ref="Z1228:Z1291" si="175">IF($B1228="", "", TEXT($B1228, "mmm yyyy"))</f>
        <v/>
      </c>
      <c r="AA1228" s="60" t="str">
        <f>IF($B1228="", "", IF(COUNTIF('Intro &amp; Setup'!$AY$23:$AY$38, $B1228)&gt;0, "BH", TEXT($B1228, "ddd")))</f>
        <v/>
      </c>
      <c r="AB1228" s="61" t="str">
        <f t="shared" ref="AB1228:AB1291" si="176">IF($C1228="", "", REPLACE(TEXT($C1228, "hh:mm"), 4, 2, "00"))</f>
        <v/>
      </c>
      <c r="AD1228" s="23" t="str">
        <f t="shared" ref="AD1228:AD1291" si="177">IF(OR($AB1228="", $E1228=""), "", CONCATENATE($AB1228, " - ", $E1228))</f>
        <v/>
      </c>
      <c r="AE1228" s="23" t="str">
        <f t="shared" ref="AE1228:AE1291" si="178">IF(OR($AA1228="", $E1228=""), "", CONCATENATE($AA1228, " - ", $E1228))</f>
        <v/>
      </c>
      <c r="AG1228" s="23" t="str">
        <f t="shared" ref="AG1228:AG1291" si="179">IF($B1228="", "", IF(OR($B1228&lt;$Z$2, $B1228&gt;$Z$3), "X", ""))</f>
        <v/>
      </c>
    </row>
    <row r="1229" spans="1:33" x14ac:dyDescent="0.25">
      <c r="A1229" s="5"/>
      <c r="B1229" s="115"/>
      <c r="C1229" s="116"/>
      <c r="D1229" s="117"/>
      <c r="E1229" s="118"/>
      <c r="F1229" s="118"/>
      <c r="G1229" s="119"/>
      <c r="H1229" s="120"/>
      <c r="I1229" s="120"/>
      <c r="J1229" s="121"/>
      <c r="K1229" s="5"/>
      <c r="L1229" s="133" t="str">
        <f t="shared" si="171"/>
        <v/>
      </c>
      <c r="M1229" s="5"/>
      <c r="N1229" s="23" t="str">
        <f>IF($L1229="", "", COUNTIF($L$11:$L$2510, "&gt;"&amp;$L1229)+1+COUNTIF($L$11:$L1229, $L1229)-1)</f>
        <v/>
      </c>
      <c r="O1229" s="5"/>
      <c r="R1229" s="23" t="str">
        <f t="shared" si="172"/>
        <v/>
      </c>
      <c r="T1229" s="20" t="str">
        <f t="shared" si="173"/>
        <v/>
      </c>
      <c r="X1229" s="23" t="str">
        <f t="shared" si="174"/>
        <v/>
      </c>
      <c r="Z1229" s="59" t="str">
        <f t="shared" si="175"/>
        <v/>
      </c>
      <c r="AA1229" s="60" t="str">
        <f>IF($B1229="", "", IF(COUNTIF('Intro &amp; Setup'!$AY$23:$AY$38, $B1229)&gt;0, "BH", TEXT($B1229, "ddd")))</f>
        <v/>
      </c>
      <c r="AB1229" s="61" t="str">
        <f t="shared" si="176"/>
        <v/>
      </c>
      <c r="AD1229" s="23" t="str">
        <f t="shared" si="177"/>
        <v/>
      </c>
      <c r="AE1229" s="23" t="str">
        <f t="shared" si="178"/>
        <v/>
      </c>
      <c r="AG1229" s="23" t="str">
        <f t="shared" si="179"/>
        <v/>
      </c>
    </row>
    <row r="1230" spans="1:33" x14ac:dyDescent="0.25">
      <c r="A1230" s="5"/>
      <c r="B1230" s="115"/>
      <c r="C1230" s="116"/>
      <c r="D1230" s="117"/>
      <c r="E1230" s="118"/>
      <c r="F1230" s="118"/>
      <c r="G1230" s="119"/>
      <c r="H1230" s="120"/>
      <c r="I1230" s="120"/>
      <c r="J1230" s="121"/>
      <c r="K1230" s="5"/>
      <c r="L1230" s="133" t="str">
        <f t="shared" si="171"/>
        <v/>
      </c>
      <c r="M1230" s="5"/>
      <c r="N1230" s="23" t="str">
        <f>IF($L1230="", "", COUNTIF($L$11:$L$2510, "&gt;"&amp;$L1230)+1+COUNTIF($L$11:$L1230, $L1230)-1)</f>
        <v/>
      </c>
      <c r="O1230" s="5"/>
      <c r="R1230" s="23" t="str">
        <f t="shared" si="172"/>
        <v/>
      </c>
      <c r="T1230" s="20" t="str">
        <f t="shared" si="173"/>
        <v/>
      </c>
      <c r="X1230" s="23" t="str">
        <f t="shared" si="174"/>
        <v/>
      </c>
      <c r="Z1230" s="59" t="str">
        <f t="shared" si="175"/>
        <v/>
      </c>
      <c r="AA1230" s="60" t="str">
        <f>IF($B1230="", "", IF(COUNTIF('Intro &amp; Setup'!$AY$23:$AY$38, $B1230)&gt;0, "BH", TEXT($B1230, "ddd")))</f>
        <v/>
      </c>
      <c r="AB1230" s="61" t="str">
        <f t="shared" si="176"/>
        <v/>
      </c>
      <c r="AD1230" s="23" t="str">
        <f t="shared" si="177"/>
        <v/>
      </c>
      <c r="AE1230" s="23" t="str">
        <f t="shared" si="178"/>
        <v/>
      </c>
      <c r="AG1230" s="23" t="str">
        <f t="shared" si="179"/>
        <v/>
      </c>
    </row>
    <row r="1231" spans="1:33" x14ac:dyDescent="0.25">
      <c r="A1231" s="5"/>
      <c r="B1231" s="115"/>
      <c r="C1231" s="116"/>
      <c r="D1231" s="117"/>
      <c r="E1231" s="118"/>
      <c r="F1231" s="118"/>
      <c r="G1231" s="119"/>
      <c r="H1231" s="120"/>
      <c r="I1231" s="120"/>
      <c r="J1231" s="121"/>
      <c r="K1231" s="5"/>
      <c r="L1231" s="133" t="str">
        <f t="shared" si="171"/>
        <v/>
      </c>
      <c r="M1231" s="5"/>
      <c r="N1231" s="23" t="str">
        <f>IF($L1231="", "", COUNTIF($L$11:$L$2510, "&gt;"&amp;$L1231)+1+COUNTIF($L$11:$L1231, $L1231)-1)</f>
        <v/>
      </c>
      <c r="O1231" s="5"/>
      <c r="R1231" s="23" t="str">
        <f t="shared" si="172"/>
        <v/>
      </c>
      <c r="T1231" s="20" t="str">
        <f t="shared" si="173"/>
        <v/>
      </c>
      <c r="X1231" s="23" t="str">
        <f t="shared" si="174"/>
        <v/>
      </c>
      <c r="Z1231" s="59" t="str">
        <f t="shared" si="175"/>
        <v/>
      </c>
      <c r="AA1231" s="60" t="str">
        <f>IF($B1231="", "", IF(COUNTIF('Intro &amp; Setup'!$AY$23:$AY$38, $B1231)&gt;0, "BH", TEXT($B1231, "ddd")))</f>
        <v/>
      </c>
      <c r="AB1231" s="61" t="str">
        <f t="shared" si="176"/>
        <v/>
      </c>
      <c r="AD1231" s="23" t="str">
        <f t="shared" si="177"/>
        <v/>
      </c>
      <c r="AE1231" s="23" t="str">
        <f t="shared" si="178"/>
        <v/>
      </c>
      <c r="AG1231" s="23" t="str">
        <f t="shared" si="179"/>
        <v/>
      </c>
    </row>
    <row r="1232" spans="1:33" x14ac:dyDescent="0.25">
      <c r="A1232" s="5"/>
      <c r="B1232" s="115"/>
      <c r="C1232" s="116"/>
      <c r="D1232" s="117"/>
      <c r="E1232" s="118"/>
      <c r="F1232" s="118"/>
      <c r="G1232" s="119"/>
      <c r="H1232" s="120"/>
      <c r="I1232" s="120"/>
      <c r="J1232" s="121"/>
      <c r="K1232" s="5"/>
      <c r="L1232" s="133" t="str">
        <f t="shared" si="171"/>
        <v/>
      </c>
      <c r="M1232" s="5"/>
      <c r="N1232" s="23" t="str">
        <f>IF($L1232="", "", COUNTIF($L$11:$L$2510, "&gt;"&amp;$L1232)+1+COUNTIF($L$11:$L1232, $L1232)-1)</f>
        <v/>
      </c>
      <c r="O1232" s="5"/>
      <c r="R1232" s="23" t="str">
        <f t="shared" si="172"/>
        <v/>
      </c>
      <c r="T1232" s="20" t="str">
        <f t="shared" si="173"/>
        <v/>
      </c>
      <c r="X1232" s="23" t="str">
        <f t="shared" si="174"/>
        <v/>
      </c>
      <c r="Z1232" s="59" t="str">
        <f t="shared" si="175"/>
        <v/>
      </c>
      <c r="AA1232" s="60" t="str">
        <f>IF($B1232="", "", IF(COUNTIF('Intro &amp; Setup'!$AY$23:$AY$38, $B1232)&gt;0, "BH", TEXT($B1232, "ddd")))</f>
        <v/>
      </c>
      <c r="AB1232" s="61" t="str">
        <f t="shared" si="176"/>
        <v/>
      </c>
      <c r="AD1232" s="23" t="str">
        <f t="shared" si="177"/>
        <v/>
      </c>
      <c r="AE1232" s="23" t="str">
        <f t="shared" si="178"/>
        <v/>
      </c>
      <c r="AG1232" s="23" t="str">
        <f t="shared" si="179"/>
        <v/>
      </c>
    </row>
    <row r="1233" spans="1:33" x14ac:dyDescent="0.25">
      <c r="A1233" s="5"/>
      <c r="B1233" s="115"/>
      <c r="C1233" s="116"/>
      <c r="D1233" s="117"/>
      <c r="E1233" s="118"/>
      <c r="F1233" s="118"/>
      <c r="G1233" s="119"/>
      <c r="H1233" s="120"/>
      <c r="I1233" s="120"/>
      <c r="J1233" s="121"/>
      <c r="K1233" s="5"/>
      <c r="L1233" s="133" t="str">
        <f t="shared" si="171"/>
        <v/>
      </c>
      <c r="M1233" s="5"/>
      <c r="N1233" s="23" t="str">
        <f>IF($L1233="", "", COUNTIF($L$11:$L$2510, "&gt;"&amp;$L1233)+1+COUNTIF($L$11:$L1233, $L1233)-1)</f>
        <v/>
      </c>
      <c r="O1233" s="5"/>
      <c r="R1233" s="23" t="str">
        <f t="shared" si="172"/>
        <v/>
      </c>
      <c r="T1233" s="20" t="str">
        <f t="shared" si="173"/>
        <v/>
      </c>
      <c r="X1233" s="23" t="str">
        <f t="shared" si="174"/>
        <v/>
      </c>
      <c r="Z1233" s="59" t="str">
        <f t="shared" si="175"/>
        <v/>
      </c>
      <c r="AA1233" s="60" t="str">
        <f>IF($B1233="", "", IF(COUNTIF('Intro &amp; Setup'!$AY$23:$AY$38, $B1233)&gt;0, "BH", TEXT($B1233, "ddd")))</f>
        <v/>
      </c>
      <c r="AB1233" s="61" t="str">
        <f t="shared" si="176"/>
        <v/>
      </c>
      <c r="AD1233" s="23" t="str">
        <f t="shared" si="177"/>
        <v/>
      </c>
      <c r="AE1233" s="23" t="str">
        <f t="shared" si="178"/>
        <v/>
      </c>
      <c r="AG1233" s="23" t="str">
        <f t="shared" si="179"/>
        <v/>
      </c>
    </row>
    <row r="1234" spans="1:33" x14ac:dyDescent="0.25">
      <c r="A1234" s="5"/>
      <c r="B1234" s="115"/>
      <c r="C1234" s="116"/>
      <c r="D1234" s="117"/>
      <c r="E1234" s="118"/>
      <c r="F1234" s="118"/>
      <c r="G1234" s="119"/>
      <c r="H1234" s="120"/>
      <c r="I1234" s="120"/>
      <c r="J1234" s="121"/>
      <c r="K1234" s="5"/>
      <c r="L1234" s="133" t="str">
        <f t="shared" si="171"/>
        <v/>
      </c>
      <c r="M1234" s="5"/>
      <c r="N1234" s="23" t="str">
        <f>IF($L1234="", "", COUNTIF($L$11:$L$2510, "&gt;"&amp;$L1234)+1+COUNTIF($L$11:$L1234, $L1234)-1)</f>
        <v/>
      </c>
      <c r="O1234" s="5"/>
      <c r="R1234" s="23" t="str">
        <f t="shared" si="172"/>
        <v/>
      </c>
      <c r="T1234" s="20" t="str">
        <f t="shared" si="173"/>
        <v/>
      </c>
      <c r="X1234" s="23" t="str">
        <f t="shared" si="174"/>
        <v/>
      </c>
      <c r="Z1234" s="59" t="str">
        <f t="shared" si="175"/>
        <v/>
      </c>
      <c r="AA1234" s="60" t="str">
        <f>IF($B1234="", "", IF(COUNTIF('Intro &amp; Setup'!$AY$23:$AY$38, $B1234)&gt;0, "BH", TEXT($B1234, "ddd")))</f>
        <v/>
      </c>
      <c r="AB1234" s="61" t="str">
        <f t="shared" si="176"/>
        <v/>
      </c>
      <c r="AD1234" s="23" t="str">
        <f t="shared" si="177"/>
        <v/>
      </c>
      <c r="AE1234" s="23" t="str">
        <f t="shared" si="178"/>
        <v/>
      </c>
      <c r="AG1234" s="23" t="str">
        <f t="shared" si="179"/>
        <v/>
      </c>
    </row>
    <row r="1235" spans="1:33" x14ac:dyDescent="0.25">
      <c r="A1235" s="5"/>
      <c r="B1235" s="115"/>
      <c r="C1235" s="116"/>
      <c r="D1235" s="117"/>
      <c r="E1235" s="118"/>
      <c r="F1235" s="118"/>
      <c r="G1235" s="119"/>
      <c r="H1235" s="120"/>
      <c r="I1235" s="120"/>
      <c r="J1235" s="121"/>
      <c r="K1235" s="5"/>
      <c r="L1235" s="133" t="str">
        <f t="shared" si="171"/>
        <v/>
      </c>
      <c r="M1235" s="5"/>
      <c r="N1235" s="23" t="str">
        <f>IF($L1235="", "", COUNTIF($L$11:$L$2510, "&gt;"&amp;$L1235)+1+COUNTIF($L$11:$L1235, $L1235)-1)</f>
        <v/>
      </c>
      <c r="O1235" s="5"/>
      <c r="R1235" s="23" t="str">
        <f t="shared" si="172"/>
        <v/>
      </c>
      <c r="T1235" s="20" t="str">
        <f t="shared" si="173"/>
        <v/>
      </c>
      <c r="X1235" s="23" t="str">
        <f t="shared" si="174"/>
        <v/>
      </c>
      <c r="Z1235" s="59" t="str">
        <f t="shared" si="175"/>
        <v/>
      </c>
      <c r="AA1235" s="60" t="str">
        <f>IF($B1235="", "", IF(COUNTIF('Intro &amp; Setup'!$AY$23:$AY$38, $B1235)&gt;0, "BH", TEXT($B1235, "ddd")))</f>
        <v/>
      </c>
      <c r="AB1235" s="61" t="str">
        <f t="shared" si="176"/>
        <v/>
      </c>
      <c r="AD1235" s="23" t="str">
        <f t="shared" si="177"/>
        <v/>
      </c>
      <c r="AE1235" s="23" t="str">
        <f t="shared" si="178"/>
        <v/>
      </c>
      <c r="AG1235" s="23" t="str">
        <f t="shared" si="179"/>
        <v/>
      </c>
    </row>
    <row r="1236" spans="1:33" x14ac:dyDescent="0.25">
      <c r="A1236" s="5"/>
      <c r="B1236" s="115"/>
      <c r="C1236" s="116"/>
      <c r="D1236" s="117"/>
      <c r="E1236" s="118"/>
      <c r="F1236" s="118"/>
      <c r="G1236" s="119"/>
      <c r="H1236" s="120"/>
      <c r="I1236" s="120"/>
      <c r="J1236" s="121"/>
      <c r="K1236" s="5"/>
      <c r="L1236" s="133" t="str">
        <f t="shared" si="171"/>
        <v/>
      </c>
      <c r="M1236" s="5"/>
      <c r="N1236" s="23" t="str">
        <f>IF($L1236="", "", COUNTIF($L$11:$L$2510, "&gt;"&amp;$L1236)+1+COUNTIF($L$11:$L1236, $L1236)-1)</f>
        <v/>
      </c>
      <c r="O1236" s="5"/>
      <c r="R1236" s="23" t="str">
        <f t="shared" si="172"/>
        <v/>
      </c>
      <c r="T1236" s="20" t="str">
        <f t="shared" si="173"/>
        <v/>
      </c>
      <c r="X1236" s="23" t="str">
        <f t="shared" si="174"/>
        <v/>
      </c>
      <c r="Z1236" s="59" t="str">
        <f t="shared" si="175"/>
        <v/>
      </c>
      <c r="AA1236" s="60" t="str">
        <f>IF($B1236="", "", IF(COUNTIF('Intro &amp; Setup'!$AY$23:$AY$38, $B1236)&gt;0, "BH", TEXT($B1236, "ddd")))</f>
        <v/>
      </c>
      <c r="AB1236" s="61" t="str">
        <f t="shared" si="176"/>
        <v/>
      </c>
      <c r="AD1236" s="23" t="str">
        <f t="shared" si="177"/>
        <v/>
      </c>
      <c r="AE1236" s="23" t="str">
        <f t="shared" si="178"/>
        <v/>
      </c>
      <c r="AG1236" s="23" t="str">
        <f t="shared" si="179"/>
        <v/>
      </c>
    </row>
    <row r="1237" spans="1:33" x14ac:dyDescent="0.25">
      <c r="A1237" s="5"/>
      <c r="B1237" s="115"/>
      <c r="C1237" s="116"/>
      <c r="D1237" s="117"/>
      <c r="E1237" s="118"/>
      <c r="F1237" s="118"/>
      <c r="G1237" s="119"/>
      <c r="H1237" s="120"/>
      <c r="I1237" s="120"/>
      <c r="J1237" s="121"/>
      <c r="K1237" s="5"/>
      <c r="L1237" s="133" t="str">
        <f t="shared" si="171"/>
        <v/>
      </c>
      <c r="M1237" s="5"/>
      <c r="N1237" s="23" t="str">
        <f>IF($L1237="", "", COUNTIF($L$11:$L$2510, "&gt;"&amp;$L1237)+1+COUNTIF($L$11:$L1237, $L1237)-1)</f>
        <v/>
      </c>
      <c r="O1237" s="5"/>
      <c r="R1237" s="23" t="str">
        <f t="shared" si="172"/>
        <v/>
      </c>
      <c r="T1237" s="20" t="str">
        <f t="shared" si="173"/>
        <v/>
      </c>
      <c r="X1237" s="23" t="str">
        <f t="shared" si="174"/>
        <v/>
      </c>
      <c r="Z1237" s="59" t="str">
        <f t="shared" si="175"/>
        <v/>
      </c>
      <c r="AA1237" s="60" t="str">
        <f>IF($B1237="", "", IF(COUNTIF('Intro &amp; Setup'!$AY$23:$AY$38, $B1237)&gt;0, "BH", TEXT($B1237, "ddd")))</f>
        <v/>
      </c>
      <c r="AB1237" s="61" t="str">
        <f t="shared" si="176"/>
        <v/>
      </c>
      <c r="AD1237" s="23" t="str">
        <f t="shared" si="177"/>
        <v/>
      </c>
      <c r="AE1237" s="23" t="str">
        <f t="shared" si="178"/>
        <v/>
      </c>
      <c r="AG1237" s="23" t="str">
        <f t="shared" si="179"/>
        <v/>
      </c>
    </row>
    <row r="1238" spans="1:33" x14ac:dyDescent="0.25">
      <c r="A1238" s="5"/>
      <c r="B1238" s="115"/>
      <c r="C1238" s="116"/>
      <c r="D1238" s="117"/>
      <c r="E1238" s="118"/>
      <c r="F1238" s="118"/>
      <c r="G1238" s="119"/>
      <c r="H1238" s="120"/>
      <c r="I1238" s="120"/>
      <c r="J1238" s="121"/>
      <c r="K1238" s="5"/>
      <c r="L1238" s="133" t="str">
        <f t="shared" si="171"/>
        <v/>
      </c>
      <c r="M1238" s="5"/>
      <c r="N1238" s="23" t="str">
        <f>IF($L1238="", "", COUNTIF($L$11:$L$2510, "&gt;"&amp;$L1238)+1+COUNTIF($L$11:$L1238, $L1238)-1)</f>
        <v/>
      </c>
      <c r="O1238" s="5"/>
      <c r="R1238" s="23" t="str">
        <f t="shared" si="172"/>
        <v/>
      </c>
      <c r="T1238" s="20" t="str">
        <f t="shared" si="173"/>
        <v/>
      </c>
      <c r="X1238" s="23" t="str">
        <f t="shared" si="174"/>
        <v/>
      </c>
      <c r="Z1238" s="59" t="str">
        <f t="shared" si="175"/>
        <v/>
      </c>
      <c r="AA1238" s="60" t="str">
        <f>IF($B1238="", "", IF(COUNTIF('Intro &amp; Setup'!$AY$23:$AY$38, $B1238)&gt;0, "BH", TEXT($B1238, "ddd")))</f>
        <v/>
      </c>
      <c r="AB1238" s="61" t="str">
        <f t="shared" si="176"/>
        <v/>
      </c>
      <c r="AD1238" s="23" t="str">
        <f t="shared" si="177"/>
        <v/>
      </c>
      <c r="AE1238" s="23" t="str">
        <f t="shared" si="178"/>
        <v/>
      </c>
      <c r="AG1238" s="23" t="str">
        <f t="shared" si="179"/>
        <v/>
      </c>
    </row>
    <row r="1239" spans="1:33" x14ac:dyDescent="0.25">
      <c r="A1239" s="5"/>
      <c r="B1239" s="115"/>
      <c r="C1239" s="116"/>
      <c r="D1239" s="117"/>
      <c r="E1239" s="118"/>
      <c r="F1239" s="118"/>
      <c r="G1239" s="119"/>
      <c r="H1239" s="120"/>
      <c r="I1239" s="120"/>
      <c r="J1239" s="121"/>
      <c r="K1239" s="5"/>
      <c r="L1239" s="133" t="str">
        <f t="shared" si="171"/>
        <v/>
      </c>
      <c r="M1239" s="5"/>
      <c r="N1239" s="23" t="str">
        <f>IF($L1239="", "", COUNTIF($L$11:$L$2510, "&gt;"&amp;$L1239)+1+COUNTIF($L$11:$L1239, $L1239)-1)</f>
        <v/>
      </c>
      <c r="O1239" s="5"/>
      <c r="R1239" s="23" t="str">
        <f t="shared" si="172"/>
        <v/>
      </c>
      <c r="T1239" s="20" t="str">
        <f t="shared" si="173"/>
        <v/>
      </c>
      <c r="X1239" s="23" t="str">
        <f t="shared" si="174"/>
        <v/>
      </c>
      <c r="Z1239" s="59" t="str">
        <f t="shared" si="175"/>
        <v/>
      </c>
      <c r="AA1239" s="60" t="str">
        <f>IF($B1239="", "", IF(COUNTIF('Intro &amp; Setup'!$AY$23:$AY$38, $B1239)&gt;0, "BH", TEXT($B1239, "ddd")))</f>
        <v/>
      </c>
      <c r="AB1239" s="61" t="str">
        <f t="shared" si="176"/>
        <v/>
      </c>
      <c r="AD1239" s="23" t="str">
        <f t="shared" si="177"/>
        <v/>
      </c>
      <c r="AE1239" s="23" t="str">
        <f t="shared" si="178"/>
        <v/>
      </c>
      <c r="AG1239" s="23" t="str">
        <f t="shared" si="179"/>
        <v/>
      </c>
    </row>
    <row r="1240" spans="1:33" x14ac:dyDescent="0.25">
      <c r="A1240" s="5"/>
      <c r="B1240" s="115"/>
      <c r="C1240" s="116"/>
      <c r="D1240" s="117"/>
      <c r="E1240" s="118"/>
      <c r="F1240" s="118"/>
      <c r="G1240" s="119"/>
      <c r="H1240" s="120"/>
      <c r="I1240" s="120"/>
      <c r="J1240" s="121"/>
      <c r="K1240" s="5"/>
      <c r="L1240" s="133" t="str">
        <f t="shared" si="171"/>
        <v/>
      </c>
      <c r="M1240" s="5"/>
      <c r="N1240" s="23" t="str">
        <f>IF($L1240="", "", COUNTIF($L$11:$L$2510, "&gt;"&amp;$L1240)+1+COUNTIF($L$11:$L1240, $L1240)-1)</f>
        <v/>
      </c>
      <c r="O1240" s="5"/>
      <c r="R1240" s="23" t="str">
        <f t="shared" si="172"/>
        <v/>
      </c>
      <c r="T1240" s="20" t="str">
        <f t="shared" si="173"/>
        <v/>
      </c>
      <c r="X1240" s="23" t="str">
        <f t="shared" si="174"/>
        <v/>
      </c>
      <c r="Z1240" s="59" t="str">
        <f t="shared" si="175"/>
        <v/>
      </c>
      <c r="AA1240" s="60" t="str">
        <f>IF($B1240="", "", IF(COUNTIF('Intro &amp; Setup'!$AY$23:$AY$38, $B1240)&gt;0, "BH", TEXT($B1240, "ddd")))</f>
        <v/>
      </c>
      <c r="AB1240" s="61" t="str">
        <f t="shared" si="176"/>
        <v/>
      </c>
      <c r="AD1240" s="23" t="str">
        <f t="shared" si="177"/>
        <v/>
      </c>
      <c r="AE1240" s="23" t="str">
        <f t="shared" si="178"/>
        <v/>
      </c>
      <c r="AG1240" s="23" t="str">
        <f t="shared" si="179"/>
        <v/>
      </c>
    </row>
    <row r="1241" spans="1:33" x14ac:dyDescent="0.25">
      <c r="A1241" s="5"/>
      <c r="B1241" s="115"/>
      <c r="C1241" s="116"/>
      <c r="D1241" s="117"/>
      <c r="E1241" s="118"/>
      <c r="F1241" s="118"/>
      <c r="G1241" s="119"/>
      <c r="H1241" s="120"/>
      <c r="I1241" s="120"/>
      <c r="J1241" s="121"/>
      <c r="K1241" s="5"/>
      <c r="L1241" s="133" t="str">
        <f t="shared" si="171"/>
        <v/>
      </c>
      <c r="M1241" s="5"/>
      <c r="N1241" s="23" t="str">
        <f>IF($L1241="", "", COUNTIF($L$11:$L$2510, "&gt;"&amp;$L1241)+1+COUNTIF($L$11:$L1241, $L1241)-1)</f>
        <v/>
      </c>
      <c r="O1241" s="5"/>
      <c r="R1241" s="23" t="str">
        <f t="shared" si="172"/>
        <v/>
      </c>
      <c r="T1241" s="20" t="str">
        <f t="shared" si="173"/>
        <v/>
      </c>
      <c r="X1241" s="23" t="str">
        <f t="shared" si="174"/>
        <v/>
      </c>
      <c r="Z1241" s="59" t="str">
        <f t="shared" si="175"/>
        <v/>
      </c>
      <c r="AA1241" s="60" t="str">
        <f>IF($B1241="", "", IF(COUNTIF('Intro &amp; Setup'!$AY$23:$AY$38, $B1241)&gt;0, "BH", TEXT($B1241, "ddd")))</f>
        <v/>
      </c>
      <c r="AB1241" s="61" t="str">
        <f t="shared" si="176"/>
        <v/>
      </c>
      <c r="AD1241" s="23" t="str">
        <f t="shared" si="177"/>
        <v/>
      </c>
      <c r="AE1241" s="23" t="str">
        <f t="shared" si="178"/>
        <v/>
      </c>
      <c r="AG1241" s="23" t="str">
        <f t="shared" si="179"/>
        <v/>
      </c>
    </row>
    <row r="1242" spans="1:33" x14ac:dyDescent="0.25">
      <c r="A1242" s="5"/>
      <c r="B1242" s="115"/>
      <c r="C1242" s="116"/>
      <c r="D1242" s="117"/>
      <c r="E1242" s="118"/>
      <c r="F1242" s="118"/>
      <c r="G1242" s="119"/>
      <c r="H1242" s="120"/>
      <c r="I1242" s="120"/>
      <c r="J1242" s="121"/>
      <c r="K1242" s="5"/>
      <c r="L1242" s="133" t="str">
        <f t="shared" si="171"/>
        <v/>
      </c>
      <c r="M1242" s="5"/>
      <c r="N1242" s="23" t="str">
        <f>IF($L1242="", "", COUNTIF($L$11:$L$2510, "&gt;"&amp;$L1242)+1+COUNTIF($L$11:$L1242, $L1242)-1)</f>
        <v/>
      </c>
      <c r="O1242" s="5"/>
      <c r="R1242" s="23" t="str">
        <f t="shared" si="172"/>
        <v/>
      </c>
      <c r="T1242" s="20" t="str">
        <f t="shared" si="173"/>
        <v/>
      </c>
      <c r="X1242" s="23" t="str">
        <f t="shared" si="174"/>
        <v/>
      </c>
      <c r="Z1242" s="59" t="str">
        <f t="shared" si="175"/>
        <v/>
      </c>
      <c r="AA1242" s="60" t="str">
        <f>IF($B1242="", "", IF(COUNTIF('Intro &amp; Setup'!$AY$23:$AY$38, $B1242)&gt;0, "BH", TEXT($B1242, "ddd")))</f>
        <v/>
      </c>
      <c r="AB1242" s="61" t="str">
        <f t="shared" si="176"/>
        <v/>
      </c>
      <c r="AD1242" s="23" t="str">
        <f t="shared" si="177"/>
        <v/>
      </c>
      <c r="AE1242" s="23" t="str">
        <f t="shared" si="178"/>
        <v/>
      </c>
      <c r="AG1242" s="23" t="str">
        <f t="shared" si="179"/>
        <v/>
      </c>
    </row>
    <row r="1243" spans="1:33" x14ac:dyDescent="0.25">
      <c r="A1243" s="5"/>
      <c r="B1243" s="115"/>
      <c r="C1243" s="116"/>
      <c r="D1243" s="117"/>
      <c r="E1243" s="118"/>
      <c r="F1243" s="118"/>
      <c r="G1243" s="119"/>
      <c r="H1243" s="120"/>
      <c r="I1243" s="120"/>
      <c r="J1243" s="121"/>
      <c r="K1243" s="5"/>
      <c r="L1243" s="133" t="str">
        <f t="shared" si="171"/>
        <v/>
      </c>
      <c r="M1243" s="5"/>
      <c r="N1243" s="23" t="str">
        <f>IF($L1243="", "", COUNTIF($L$11:$L$2510, "&gt;"&amp;$L1243)+1+COUNTIF($L$11:$L1243, $L1243)-1)</f>
        <v/>
      </c>
      <c r="O1243" s="5"/>
      <c r="R1243" s="23" t="str">
        <f t="shared" si="172"/>
        <v/>
      </c>
      <c r="T1243" s="20" t="str">
        <f t="shared" si="173"/>
        <v/>
      </c>
      <c r="X1243" s="23" t="str">
        <f t="shared" si="174"/>
        <v/>
      </c>
      <c r="Z1243" s="59" t="str">
        <f t="shared" si="175"/>
        <v/>
      </c>
      <c r="AA1243" s="60" t="str">
        <f>IF($B1243="", "", IF(COUNTIF('Intro &amp; Setup'!$AY$23:$AY$38, $B1243)&gt;0, "BH", TEXT($B1243, "ddd")))</f>
        <v/>
      </c>
      <c r="AB1243" s="61" t="str">
        <f t="shared" si="176"/>
        <v/>
      </c>
      <c r="AD1243" s="23" t="str">
        <f t="shared" si="177"/>
        <v/>
      </c>
      <c r="AE1243" s="23" t="str">
        <f t="shared" si="178"/>
        <v/>
      </c>
      <c r="AG1243" s="23" t="str">
        <f t="shared" si="179"/>
        <v/>
      </c>
    </row>
    <row r="1244" spans="1:33" x14ac:dyDescent="0.25">
      <c r="A1244" s="5"/>
      <c r="B1244" s="115"/>
      <c r="C1244" s="116"/>
      <c r="D1244" s="117"/>
      <c r="E1244" s="118"/>
      <c r="F1244" s="118"/>
      <c r="G1244" s="119"/>
      <c r="H1244" s="120"/>
      <c r="I1244" s="120"/>
      <c r="J1244" s="121"/>
      <c r="K1244" s="5"/>
      <c r="L1244" s="133" t="str">
        <f t="shared" si="171"/>
        <v/>
      </c>
      <c r="M1244" s="5"/>
      <c r="N1244" s="23" t="str">
        <f>IF($L1244="", "", COUNTIF($L$11:$L$2510, "&gt;"&amp;$L1244)+1+COUNTIF($L$11:$L1244, $L1244)-1)</f>
        <v/>
      </c>
      <c r="O1244" s="5"/>
      <c r="R1244" s="23" t="str">
        <f t="shared" si="172"/>
        <v/>
      </c>
      <c r="T1244" s="20" t="str">
        <f t="shared" si="173"/>
        <v/>
      </c>
      <c r="X1244" s="23" t="str">
        <f t="shared" si="174"/>
        <v/>
      </c>
      <c r="Z1244" s="59" t="str">
        <f t="shared" si="175"/>
        <v/>
      </c>
      <c r="AA1244" s="60" t="str">
        <f>IF($B1244="", "", IF(COUNTIF('Intro &amp; Setup'!$AY$23:$AY$38, $B1244)&gt;0, "BH", TEXT($B1244, "ddd")))</f>
        <v/>
      </c>
      <c r="AB1244" s="61" t="str">
        <f t="shared" si="176"/>
        <v/>
      </c>
      <c r="AD1244" s="23" t="str">
        <f t="shared" si="177"/>
        <v/>
      </c>
      <c r="AE1244" s="23" t="str">
        <f t="shared" si="178"/>
        <v/>
      </c>
      <c r="AG1244" s="23" t="str">
        <f t="shared" si="179"/>
        <v/>
      </c>
    </row>
    <row r="1245" spans="1:33" x14ac:dyDescent="0.25">
      <c r="A1245" s="5"/>
      <c r="B1245" s="115"/>
      <c r="C1245" s="116"/>
      <c r="D1245" s="117"/>
      <c r="E1245" s="118"/>
      <c r="F1245" s="118"/>
      <c r="G1245" s="119"/>
      <c r="H1245" s="120"/>
      <c r="I1245" s="120"/>
      <c r="J1245" s="121"/>
      <c r="K1245" s="5"/>
      <c r="L1245" s="133" t="str">
        <f t="shared" si="171"/>
        <v/>
      </c>
      <c r="M1245" s="5"/>
      <c r="N1245" s="23" t="str">
        <f>IF($L1245="", "", COUNTIF($L$11:$L$2510, "&gt;"&amp;$L1245)+1+COUNTIF($L$11:$L1245, $L1245)-1)</f>
        <v/>
      </c>
      <c r="O1245" s="5"/>
      <c r="R1245" s="23" t="str">
        <f t="shared" si="172"/>
        <v/>
      </c>
      <c r="T1245" s="20" t="str">
        <f t="shared" si="173"/>
        <v/>
      </c>
      <c r="X1245" s="23" t="str">
        <f t="shared" si="174"/>
        <v/>
      </c>
      <c r="Z1245" s="59" t="str">
        <f t="shared" si="175"/>
        <v/>
      </c>
      <c r="AA1245" s="60" t="str">
        <f>IF($B1245="", "", IF(COUNTIF('Intro &amp; Setup'!$AY$23:$AY$38, $B1245)&gt;0, "BH", TEXT($B1245, "ddd")))</f>
        <v/>
      </c>
      <c r="AB1245" s="61" t="str">
        <f t="shared" si="176"/>
        <v/>
      </c>
      <c r="AD1245" s="23" t="str">
        <f t="shared" si="177"/>
        <v/>
      </c>
      <c r="AE1245" s="23" t="str">
        <f t="shared" si="178"/>
        <v/>
      </c>
      <c r="AG1245" s="23" t="str">
        <f t="shared" si="179"/>
        <v/>
      </c>
    </row>
    <row r="1246" spans="1:33" x14ac:dyDescent="0.25">
      <c r="A1246" s="5"/>
      <c r="B1246" s="115"/>
      <c r="C1246" s="116"/>
      <c r="D1246" s="117"/>
      <c r="E1246" s="118"/>
      <c r="F1246" s="118"/>
      <c r="G1246" s="119"/>
      <c r="H1246" s="120"/>
      <c r="I1246" s="120"/>
      <c r="J1246" s="121"/>
      <c r="K1246" s="5"/>
      <c r="L1246" s="133" t="str">
        <f t="shared" si="171"/>
        <v/>
      </c>
      <c r="M1246" s="5"/>
      <c r="N1246" s="23" t="str">
        <f>IF($L1246="", "", COUNTIF($L$11:$L$2510, "&gt;"&amp;$L1246)+1+COUNTIF($L$11:$L1246, $L1246)-1)</f>
        <v/>
      </c>
      <c r="O1246" s="5"/>
      <c r="R1246" s="23" t="str">
        <f t="shared" si="172"/>
        <v/>
      </c>
      <c r="T1246" s="20" t="str">
        <f t="shared" si="173"/>
        <v/>
      </c>
      <c r="X1246" s="23" t="str">
        <f t="shared" si="174"/>
        <v/>
      </c>
      <c r="Z1246" s="59" t="str">
        <f t="shared" si="175"/>
        <v/>
      </c>
      <c r="AA1246" s="60" t="str">
        <f>IF($B1246="", "", IF(COUNTIF('Intro &amp; Setup'!$AY$23:$AY$38, $B1246)&gt;0, "BH", TEXT($B1246, "ddd")))</f>
        <v/>
      </c>
      <c r="AB1246" s="61" t="str">
        <f t="shared" si="176"/>
        <v/>
      </c>
      <c r="AD1246" s="23" t="str">
        <f t="shared" si="177"/>
        <v/>
      </c>
      <c r="AE1246" s="23" t="str">
        <f t="shared" si="178"/>
        <v/>
      </c>
      <c r="AG1246" s="23" t="str">
        <f t="shared" si="179"/>
        <v/>
      </c>
    </row>
    <row r="1247" spans="1:33" x14ac:dyDescent="0.25">
      <c r="A1247" s="5"/>
      <c r="B1247" s="115"/>
      <c r="C1247" s="116"/>
      <c r="D1247" s="117"/>
      <c r="E1247" s="118"/>
      <c r="F1247" s="118"/>
      <c r="G1247" s="119"/>
      <c r="H1247" s="120"/>
      <c r="I1247" s="120"/>
      <c r="J1247" s="121"/>
      <c r="K1247" s="5"/>
      <c r="L1247" s="133" t="str">
        <f t="shared" si="171"/>
        <v/>
      </c>
      <c r="M1247" s="5"/>
      <c r="N1247" s="23" t="str">
        <f>IF($L1247="", "", COUNTIF($L$11:$L$2510, "&gt;"&amp;$L1247)+1+COUNTIF($L$11:$L1247, $L1247)-1)</f>
        <v/>
      </c>
      <c r="O1247" s="5"/>
      <c r="R1247" s="23" t="str">
        <f t="shared" si="172"/>
        <v/>
      </c>
      <c r="T1247" s="20" t="str">
        <f t="shared" si="173"/>
        <v/>
      </c>
      <c r="X1247" s="23" t="str">
        <f t="shared" si="174"/>
        <v/>
      </c>
      <c r="Z1247" s="59" t="str">
        <f t="shared" si="175"/>
        <v/>
      </c>
      <c r="AA1247" s="60" t="str">
        <f>IF($B1247="", "", IF(COUNTIF('Intro &amp; Setup'!$AY$23:$AY$38, $B1247)&gt;0, "BH", TEXT($B1247, "ddd")))</f>
        <v/>
      </c>
      <c r="AB1247" s="61" t="str">
        <f t="shared" si="176"/>
        <v/>
      </c>
      <c r="AD1247" s="23" t="str">
        <f t="shared" si="177"/>
        <v/>
      </c>
      <c r="AE1247" s="23" t="str">
        <f t="shared" si="178"/>
        <v/>
      </c>
      <c r="AG1247" s="23" t="str">
        <f t="shared" si="179"/>
        <v/>
      </c>
    </row>
    <row r="1248" spans="1:33" x14ac:dyDescent="0.25">
      <c r="A1248" s="5"/>
      <c r="B1248" s="115"/>
      <c r="C1248" s="116"/>
      <c r="D1248" s="117"/>
      <c r="E1248" s="118"/>
      <c r="F1248" s="118"/>
      <c r="G1248" s="119"/>
      <c r="H1248" s="120"/>
      <c r="I1248" s="120"/>
      <c r="J1248" s="121"/>
      <c r="K1248" s="5"/>
      <c r="L1248" s="133" t="str">
        <f t="shared" si="171"/>
        <v/>
      </c>
      <c r="M1248" s="5"/>
      <c r="N1248" s="23" t="str">
        <f>IF($L1248="", "", COUNTIF($L$11:$L$2510, "&gt;"&amp;$L1248)+1+COUNTIF($L$11:$L1248, $L1248)-1)</f>
        <v/>
      </c>
      <c r="O1248" s="5"/>
      <c r="R1248" s="23" t="str">
        <f t="shared" si="172"/>
        <v/>
      </c>
      <c r="T1248" s="20" t="str">
        <f t="shared" si="173"/>
        <v/>
      </c>
      <c r="X1248" s="23" t="str">
        <f t="shared" si="174"/>
        <v/>
      </c>
      <c r="Z1248" s="59" t="str">
        <f t="shared" si="175"/>
        <v/>
      </c>
      <c r="AA1248" s="60" t="str">
        <f>IF($B1248="", "", IF(COUNTIF('Intro &amp; Setup'!$AY$23:$AY$38, $B1248)&gt;0, "BH", TEXT($B1248, "ddd")))</f>
        <v/>
      </c>
      <c r="AB1248" s="61" t="str">
        <f t="shared" si="176"/>
        <v/>
      </c>
      <c r="AD1248" s="23" t="str">
        <f t="shared" si="177"/>
        <v/>
      </c>
      <c r="AE1248" s="23" t="str">
        <f t="shared" si="178"/>
        <v/>
      </c>
      <c r="AG1248" s="23" t="str">
        <f t="shared" si="179"/>
        <v/>
      </c>
    </row>
    <row r="1249" spans="1:33" x14ac:dyDescent="0.25">
      <c r="A1249" s="5"/>
      <c r="B1249" s="115"/>
      <c r="C1249" s="116"/>
      <c r="D1249" s="117"/>
      <c r="E1249" s="118"/>
      <c r="F1249" s="118"/>
      <c r="G1249" s="119"/>
      <c r="H1249" s="120"/>
      <c r="I1249" s="120"/>
      <c r="J1249" s="121"/>
      <c r="K1249" s="5"/>
      <c r="L1249" s="133" t="str">
        <f t="shared" si="171"/>
        <v/>
      </c>
      <c r="M1249" s="5"/>
      <c r="N1249" s="23" t="str">
        <f>IF($L1249="", "", COUNTIF($L$11:$L$2510, "&gt;"&amp;$L1249)+1+COUNTIF($L$11:$L1249, $L1249)-1)</f>
        <v/>
      </c>
      <c r="O1249" s="5"/>
      <c r="R1249" s="23" t="str">
        <f t="shared" si="172"/>
        <v/>
      </c>
      <c r="T1249" s="20" t="str">
        <f t="shared" si="173"/>
        <v/>
      </c>
      <c r="X1249" s="23" t="str">
        <f t="shared" si="174"/>
        <v/>
      </c>
      <c r="Z1249" s="59" t="str">
        <f t="shared" si="175"/>
        <v/>
      </c>
      <c r="AA1249" s="60" t="str">
        <f>IF($B1249="", "", IF(COUNTIF('Intro &amp; Setup'!$AY$23:$AY$38, $B1249)&gt;0, "BH", TEXT($B1249, "ddd")))</f>
        <v/>
      </c>
      <c r="AB1249" s="61" t="str">
        <f t="shared" si="176"/>
        <v/>
      </c>
      <c r="AD1249" s="23" t="str">
        <f t="shared" si="177"/>
        <v/>
      </c>
      <c r="AE1249" s="23" t="str">
        <f t="shared" si="178"/>
        <v/>
      </c>
      <c r="AG1249" s="23" t="str">
        <f t="shared" si="179"/>
        <v/>
      </c>
    </row>
    <row r="1250" spans="1:33" x14ac:dyDescent="0.25">
      <c r="A1250" s="5"/>
      <c r="B1250" s="115"/>
      <c r="C1250" s="116"/>
      <c r="D1250" s="117"/>
      <c r="E1250" s="118"/>
      <c r="F1250" s="118"/>
      <c r="G1250" s="119"/>
      <c r="H1250" s="120"/>
      <c r="I1250" s="120"/>
      <c r="J1250" s="121"/>
      <c r="K1250" s="5"/>
      <c r="L1250" s="133" t="str">
        <f t="shared" si="171"/>
        <v/>
      </c>
      <c r="M1250" s="5"/>
      <c r="N1250" s="23" t="str">
        <f>IF($L1250="", "", COUNTIF($L$11:$L$2510, "&gt;"&amp;$L1250)+1+COUNTIF($L$11:$L1250, $L1250)-1)</f>
        <v/>
      </c>
      <c r="O1250" s="5"/>
      <c r="R1250" s="23" t="str">
        <f t="shared" si="172"/>
        <v/>
      </c>
      <c r="T1250" s="20" t="str">
        <f t="shared" si="173"/>
        <v/>
      </c>
      <c r="X1250" s="23" t="str">
        <f t="shared" si="174"/>
        <v/>
      </c>
      <c r="Z1250" s="59" t="str">
        <f t="shared" si="175"/>
        <v/>
      </c>
      <c r="AA1250" s="60" t="str">
        <f>IF($B1250="", "", IF(COUNTIF('Intro &amp; Setup'!$AY$23:$AY$38, $B1250)&gt;0, "BH", TEXT($B1250, "ddd")))</f>
        <v/>
      </c>
      <c r="AB1250" s="61" t="str">
        <f t="shared" si="176"/>
        <v/>
      </c>
      <c r="AD1250" s="23" t="str">
        <f t="shared" si="177"/>
        <v/>
      </c>
      <c r="AE1250" s="23" t="str">
        <f t="shared" si="178"/>
        <v/>
      </c>
      <c r="AG1250" s="23" t="str">
        <f t="shared" si="179"/>
        <v/>
      </c>
    </row>
    <row r="1251" spans="1:33" x14ac:dyDescent="0.25">
      <c r="A1251" s="5"/>
      <c r="B1251" s="115"/>
      <c r="C1251" s="116"/>
      <c r="D1251" s="117"/>
      <c r="E1251" s="118"/>
      <c r="F1251" s="118"/>
      <c r="G1251" s="119"/>
      <c r="H1251" s="120"/>
      <c r="I1251" s="120"/>
      <c r="J1251" s="121"/>
      <c r="K1251" s="5"/>
      <c r="L1251" s="133" t="str">
        <f t="shared" si="171"/>
        <v/>
      </c>
      <c r="M1251" s="5"/>
      <c r="N1251" s="23" t="str">
        <f>IF($L1251="", "", COUNTIF($L$11:$L$2510, "&gt;"&amp;$L1251)+1+COUNTIF($L$11:$L1251, $L1251)-1)</f>
        <v/>
      </c>
      <c r="O1251" s="5"/>
      <c r="R1251" s="23" t="str">
        <f t="shared" si="172"/>
        <v/>
      </c>
      <c r="T1251" s="20" t="str">
        <f t="shared" si="173"/>
        <v/>
      </c>
      <c r="X1251" s="23" t="str">
        <f t="shared" si="174"/>
        <v/>
      </c>
      <c r="Z1251" s="59" t="str">
        <f t="shared" si="175"/>
        <v/>
      </c>
      <c r="AA1251" s="60" t="str">
        <f>IF($B1251="", "", IF(COUNTIF('Intro &amp; Setup'!$AY$23:$AY$38, $B1251)&gt;0, "BH", TEXT($B1251, "ddd")))</f>
        <v/>
      </c>
      <c r="AB1251" s="61" t="str">
        <f t="shared" si="176"/>
        <v/>
      </c>
      <c r="AD1251" s="23" t="str">
        <f t="shared" si="177"/>
        <v/>
      </c>
      <c r="AE1251" s="23" t="str">
        <f t="shared" si="178"/>
        <v/>
      </c>
      <c r="AG1251" s="23" t="str">
        <f t="shared" si="179"/>
        <v/>
      </c>
    </row>
    <row r="1252" spans="1:33" x14ac:dyDescent="0.25">
      <c r="A1252" s="5"/>
      <c r="B1252" s="115"/>
      <c r="C1252" s="116"/>
      <c r="D1252" s="117"/>
      <c r="E1252" s="118"/>
      <c r="F1252" s="118"/>
      <c r="G1252" s="119"/>
      <c r="H1252" s="120"/>
      <c r="I1252" s="120"/>
      <c r="J1252" s="121"/>
      <c r="K1252" s="5"/>
      <c r="L1252" s="133" t="str">
        <f t="shared" si="171"/>
        <v/>
      </c>
      <c r="M1252" s="5"/>
      <c r="N1252" s="23" t="str">
        <f>IF($L1252="", "", COUNTIF($L$11:$L$2510, "&gt;"&amp;$L1252)+1+COUNTIF($L$11:$L1252, $L1252)-1)</f>
        <v/>
      </c>
      <c r="O1252" s="5"/>
      <c r="R1252" s="23" t="str">
        <f t="shared" si="172"/>
        <v/>
      </c>
      <c r="T1252" s="20" t="str">
        <f t="shared" si="173"/>
        <v/>
      </c>
      <c r="X1252" s="23" t="str">
        <f t="shared" si="174"/>
        <v/>
      </c>
      <c r="Z1252" s="59" t="str">
        <f t="shared" si="175"/>
        <v/>
      </c>
      <c r="AA1252" s="60" t="str">
        <f>IF($B1252="", "", IF(COUNTIF('Intro &amp; Setup'!$AY$23:$AY$38, $B1252)&gt;0, "BH", TEXT($B1252, "ddd")))</f>
        <v/>
      </c>
      <c r="AB1252" s="61" t="str">
        <f t="shared" si="176"/>
        <v/>
      </c>
      <c r="AD1252" s="23" t="str">
        <f t="shared" si="177"/>
        <v/>
      </c>
      <c r="AE1252" s="23" t="str">
        <f t="shared" si="178"/>
        <v/>
      </c>
      <c r="AG1252" s="23" t="str">
        <f t="shared" si="179"/>
        <v/>
      </c>
    </row>
    <row r="1253" spans="1:33" x14ac:dyDescent="0.25">
      <c r="A1253" s="5"/>
      <c r="B1253" s="115"/>
      <c r="C1253" s="116"/>
      <c r="D1253" s="117"/>
      <c r="E1253" s="118"/>
      <c r="F1253" s="118"/>
      <c r="G1253" s="119"/>
      <c r="H1253" s="120"/>
      <c r="I1253" s="120"/>
      <c r="J1253" s="121"/>
      <c r="K1253" s="5"/>
      <c r="L1253" s="133" t="str">
        <f t="shared" si="171"/>
        <v/>
      </c>
      <c r="M1253" s="5"/>
      <c r="N1253" s="23" t="str">
        <f>IF($L1253="", "", COUNTIF($L$11:$L$2510, "&gt;"&amp;$L1253)+1+COUNTIF($L$11:$L1253, $L1253)-1)</f>
        <v/>
      </c>
      <c r="O1253" s="5"/>
      <c r="R1253" s="23" t="str">
        <f t="shared" si="172"/>
        <v/>
      </c>
      <c r="T1253" s="20" t="str">
        <f t="shared" si="173"/>
        <v/>
      </c>
      <c r="X1253" s="23" t="str">
        <f t="shared" si="174"/>
        <v/>
      </c>
      <c r="Z1253" s="59" t="str">
        <f t="shared" si="175"/>
        <v/>
      </c>
      <c r="AA1253" s="60" t="str">
        <f>IF($B1253="", "", IF(COUNTIF('Intro &amp; Setup'!$AY$23:$AY$38, $B1253)&gt;0, "BH", TEXT($B1253, "ddd")))</f>
        <v/>
      </c>
      <c r="AB1253" s="61" t="str">
        <f t="shared" si="176"/>
        <v/>
      </c>
      <c r="AD1253" s="23" t="str">
        <f t="shared" si="177"/>
        <v/>
      </c>
      <c r="AE1253" s="23" t="str">
        <f t="shared" si="178"/>
        <v/>
      </c>
      <c r="AG1253" s="23" t="str">
        <f t="shared" si="179"/>
        <v/>
      </c>
    </row>
    <row r="1254" spans="1:33" x14ac:dyDescent="0.25">
      <c r="A1254" s="5"/>
      <c r="B1254" s="115"/>
      <c r="C1254" s="116"/>
      <c r="D1254" s="117"/>
      <c r="E1254" s="118"/>
      <c r="F1254" s="118"/>
      <c r="G1254" s="119"/>
      <c r="H1254" s="120"/>
      <c r="I1254" s="120"/>
      <c r="J1254" s="121"/>
      <c r="K1254" s="5"/>
      <c r="L1254" s="133" t="str">
        <f t="shared" si="171"/>
        <v/>
      </c>
      <c r="M1254" s="5"/>
      <c r="N1254" s="23" t="str">
        <f>IF($L1254="", "", COUNTIF($L$11:$L$2510, "&gt;"&amp;$L1254)+1+COUNTIF($L$11:$L1254, $L1254)-1)</f>
        <v/>
      </c>
      <c r="O1254" s="5"/>
      <c r="R1254" s="23" t="str">
        <f t="shared" si="172"/>
        <v/>
      </c>
      <c r="T1254" s="20" t="str">
        <f t="shared" si="173"/>
        <v/>
      </c>
      <c r="X1254" s="23" t="str">
        <f t="shared" si="174"/>
        <v/>
      </c>
      <c r="Z1254" s="59" t="str">
        <f t="shared" si="175"/>
        <v/>
      </c>
      <c r="AA1254" s="60" t="str">
        <f>IF($B1254="", "", IF(COUNTIF('Intro &amp; Setup'!$AY$23:$AY$38, $B1254)&gt;0, "BH", TEXT($B1254, "ddd")))</f>
        <v/>
      </c>
      <c r="AB1254" s="61" t="str">
        <f t="shared" si="176"/>
        <v/>
      </c>
      <c r="AD1254" s="23" t="str">
        <f t="shared" si="177"/>
        <v/>
      </c>
      <c r="AE1254" s="23" t="str">
        <f t="shared" si="178"/>
        <v/>
      </c>
      <c r="AG1254" s="23" t="str">
        <f t="shared" si="179"/>
        <v/>
      </c>
    </row>
    <row r="1255" spans="1:33" x14ac:dyDescent="0.25">
      <c r="A1255" s="5"/>
      <c r="B1255" s="115"/>
      <c r="C1255" s="116"/>
      <c r="D1255" s="117"/>
      <c r="E1255" s="118"/>
      <c r="F1255" s="118"/>
      <c r="G1255" s="119"/>
      <c r="H1255" s="120"/>
      <c r="I1255" s="120"/>
      <c r="J1255" s="121"/>
      <c r="K1255" s="5"/>
      <c r="L1255" s="133" t="str">
        <f t="shared" si="171"/>
        <v/>
      </c>
      <c r="M1255" s="5"/>
      <c r="N1255" s="23" t="str">
        <f>IF($L1255="", "", COUNTIF($L$11:$L$2510, "&gt;"&amp;$L1255)+1+COUNTIF($L$11:$L1255, $L1255)-1)</f>
        <v/>
      </c>
      <c r="O1255" s="5"/>
      <c r="R1255" s="23" t="str">
        <f t="shared" si="172"/>
        <v/>
      </c>
      <c r="T1255" s="20" t="str">
        <f t="shared" si="173"/>
        <v/>
      </c>
      <c r="X1255" s="23" t="str">
        <f t="shared" si="174"/>
        <v/>
      </c>
      <c r="Z1255" s="59" t="str">
        <f t="shared" si="175"/>
        <v/>
      </c>
      <c r="AA1255" s="60" t="str">
        <f>IF($B1255="", "", IF(COUNTIF('Intro &amp; Setup'!$AY$23:$AY$38, $B1255)&gt;0, "BH", TEXT($B1255, "ddd")))</f>
        <v/>
      </c>
      <c r="AB1255" s="61" t="str">
        <f t="shared" si="176"/>
        <v/>
      </c>
      <c r="AD1255" s="23" t="str">
        <f t="shared" si="177"/>
        <v/>
      </c>
      <c r="AE1255" s="23" t="str">
        <f t="shared" si="178"/>
        <v/>
      </c>
      <c r="AG1255" s="23" t="str">
        <f t="shared" si="179"/>
        <v/>
      </c>
    </row>
    <row r="1256" spans="1:33" x14ac:dyDescent="0.25">
      <c r="A1256" s="5"/>
      <c r="B1256" s="115"/>
      <c r="C1256" s="116"/>
      <c r="D1256" s="117"/>
      <c r="E1256" s="118"/>
      <c r="F1256" s="118"/>
      <c r="G1256" s="119"/>
      <c r="H1256" s="120"/>
      <c r="I1256" s="120"/>
      <c r="J1256" s="121"/>
      <c r="K1256" s="5"/>
      <c r="L1256" s="133" t="str">
        <f t="shared" si="171"/>
        <v/>
      </c>
      <c r="M1256" s="5"/>
      <c r="N1256" s="23" t="str">
        <f>IF($L1256="", "", COUNTIF($L$11:$L$2510, "&gt;"&amp;$L1256)+1+COUNTIF($L$11:$L1256, $L1256)-1)</f>
        <v/>
      </c>
      <c r="O1256" s="5"/>
      <c r="R1256" s="23" t="str">
        <f t="shared" si="172"/>
        <v/>
      </c>
      <c r="T1256" s="20" t="str">
        <f t="shared" si="173"/>
        <v/>
      </c>
      <c r="X1256" s="23" t="str">
        <f t="shared" si="174"/>
        <v/>
      </c>
      <c r="Z1256" s="59" t="str">
        <f t="shared" si="175"/>
        <v/>
      </c>
      <c r="AA1256" s="60" t="str">
        <f>IF($B1256="", "", IF(COUNTIF('Intro &amp; Setup'!$AY$23:$AY$38, $B1256)&gt;0, "BH", TEXT($B1256, "ddd")))</f>
        <v/>
      </c>
      <c r="AB1256" s="61" t="str">
        <f t="shared" si="176"/>
        <v/>
      </c>
      <c r="AD1256" s="23" t="str">
        <f t="shared" si="177"/>
        <v/>
      </c>
      <c r="AE1256" s="23" t="str">
        <f t="shared" si="178"/>
        <v/>
      </c>
      <c r="AG1256" s="23" t="str">
        <f t="shared" si="179"/>
        <v/>
      </c>
    </row>
    <row r="1257" spans="1:33" x14ac:dyDescent="0.25">
      <c r="A1257" s="5"/>
      <c r="B1257" s="115"/>
      <c r="C1257" s="116"/>
      <c r="D1257" s="117"/>
      <c r="E1257" s="118"/>
      <c r="F1257" s="118"/>
      <c r="G1257" s="119"/>
      <c r="H1257" s="120"/>
      <c r="I1257" s="120"/>
      <c r="J1257" s="121"/>
      <c r="K1257" s="5"/>
      <c r="L1257" s="133" t="str">
        <f t="shared" si="171"/>
        <v/>
      </c>
      <c r="M1257" s="5"/>
      <c r="N1257" s="23" t="str">
        <f>IF($L1257="", "", COUNTIF($L$11:$L$2510, "&gt;"&amp;$L1257)+1+COUNTIF($L$11:$L1257, $L1257)-1)</f>
        <v/>
      </c>
      <c r="O1257" s="5"/>
      <c r="R1257" s="23" t="str">
        <f t="shared" si="172"/>
        <v/>
      </c>
      <c r="T1257" s="20" t="str">
        <f t="shared" si="173"/>
        <v/>
      </c>
      <c r="X1257" s="23" t="str">
        <f t="shared" si="174"/>
        <v/>
      </c>
      <c r="Z1257" s="59" t="str">
        <f t="shared" si="175"/>
        <v/>
      </c>
      <c r="AA1257" s="60" t="str">
        <f>IF($B1257="", "", IF(COUNTIF('Intro &amp; Setup'!$AY$23:$AY$38, $B1257)&gt;0, "BH", TEXT($B1257, "ddd")))</f>
        <v/>
      </c>
      <c r="AB1257" s="61" t="str">
        <f t="shared" si="176"/>
        <v/>
      </c>
      <c r="AD1257" s="23" t="str">
        <f t="shared" si="177"/>
        <v/>
      </c>
      <c r="AE1257" s="23" t="str">
        <f t="shared" si="178"/>
        <v/>
      </c>
      <c r="AG1257" s="23" t="str">
        <f t="shared" si="179"/>
        <v/>
      </c>
    </row>
    <row r="1258" spans="1:33" x14ac:dyDescent="0.25">
      <c r="A1258" s="5"/>
      <c r="B1258" s="115"/>
      <c r="C1258" s="116"/>
      <c r="D1258" s="117"/>
      <c r="E1258" s="118"/>
      <c r="F1258" s="118"/>
      <c r="G1258" s="119"/>
      <c r="H1258" s="120"/>
      <c r="I1258" s="120"/>
      <c r="J1258" s="121"/>
      <c r="K1258" s="5"/>
      <c r="L1258" s="133" t="str">
        <f t="shared" si="171"/>
        <v/>
      </c>
      <c r="M1258" s="5"/>
      <c r="N1258" s="23" t="str">
        <f>IF($L1258="", "", COUNTIF($L$11:$L$2510, "&gt;"&amp;$L1258)+1+COUNTIF($L$11:$L1258, $L1258)-1)</f>
        <v/>
      </c>
      <c r="O1258" s="5"/>
      <c r="R1258" s="23" t="str">
        <f t="shared" si="172"/>
        <v/>
      </c>
      <c r="T1258" s="20" t="str">
        <f t="shared" si="173"/>
        <v/>
      </c>
      <c r="X1258" s="23" t="str">
        <f t="shared" si="174"/>
        <v/>
      </c>
      <c r="Z1258" s="59" t="str">
        <f t="shared" si="175"/>
        <v/>
      </c>
      <c r="AA1258" s="60" t="str">
        <f>IF($B1258="", "", IF(COUNTIF('Intro &amp; Setup'!$AY$23:$AY$38, $B1258)&gt;0, "BH", TEXT($B1258, "ddd")))</f>
        <v/>
      </c>
      <c r="AB1258" s="61" t="str">
        <f t="shared" si="176"/>
        <v/>
      </c>
      <c r="AD1258" s="23" t="str">
        <f t="shared" si="177"/>
        <v/>
      </c>
      <c r="AE1258" s="23" t="str">
        <f t="shared" si="178"/>
        <v/>
      </c>
      <c r="AG1258" s="23" t="str">
        <f t="shared" si="179"/>
        <v/>
      </c>
    </row>
    <row r="1259" spans="1:33" x14ac:dyDescent="0.25">
      <c r="A1259" s="5"/>
      <c r="B1259" s="115"/>
      <c r="C1259" s="116"/>
      <c r="D1259" s="117"/>
      <c r="E1259" s="118"/>
      <c r="F1259" s="118"/>
      <c r="G1259" s="119"/>
      <c r="H1259" s="120"/>
      <c r="I1259" s="120"/>
      <c r="J1259" s="121"/>
      <c r="K1259" s="5"/>
      <c r="L1259" s="133" t="str">
        <f t="shared" si="171"/>
        <v/>
      </c>
      <c r="M1259" s="5"/>
      <c r="N1259" s="23" t="str">
        <f>IF($L1259="", "", COUNTIF($L$11:$L$2510, "&gt;"&amp;$L1259)+1+COUNTIF($L$11:$L1259, $L1259)-1)</f>
        <v/>
      </c>
      <c r="O1259" s="5"/>
      <c r="R1259" s="23" t="str">
        <f t="shared" si="172"/>
        <v/>
      </c>
      <c r="T1259" s="20" t="str">
        <f t="shared" si="173"/>
        <v/>
      </c>
      <c r="X1259" s="23" t="str">
        <f t="shared" si="174"/>
        <v/>
      </c>
      <c r="Z1259" s="59" t="str">
        <f t="shared" si="175"/>
        <v/>
      </c>
      <c r="AA1259" s="60" t="str">
        <f>IF($B1259="", "", IF(COUNTIF('Intro &amp; Setup'!$AY$23:$AY$38, $B1259)&gt;0, "BH", TEXT($B1259, "ddd")))</f>
        <v/>
      </c>
      <c r="AB1259" s="61" t="str">
        <f t="shared" si="176"/>
        <v/>
      </c>
      <c r="AD1259" s="23" t="str">
        <f t="shared" si="177"/>
        <v/>
      </c>
      <c r="AE1259" s="23" t="str">
        <f t="shared" si="178"/>
        <v/>
      </c>
      <c r="AG1259" s="23" t="str">
        <f t="shared" si="179"/>
        <v/>
      </c>
    </row>
    <row r="1260" spans="1:33" x14ac:dyDescent="0.25">
      <c r="A1260" s="5"/>
      <c r="B1260" s="115"/>
      <c r="C1260" s="116"/>
      <c r="D1260" s="117"/>
      <c r="E1260" s="118"/>
      <c r="F1260" s="118"/>
      <c r="G1260" s="119"/>
      <c r="H1260" s="120"/>
      <c r="I1260" s="120"/>
      <c r="J1260" s="121"/>
      <c r="K1260" s="5"/>
      <c r="L1260" s="133" t="str">
        <f t="shared" si="171"/>
        <v/>
      </c>
      <c r="M1260" s="5"/>
      <c r="N1260" s="23" t="str">
        <f>IF($L1260="", "", COUNTIF($L$11:$L$2510, "&gt;"&amp;$L1260)+1+COUNTIF($L$11:$L1260, $L1260)-1)</f>
        <v/>
      </c>
      <c r="O1260" s="5"/>
      <c r="R1260" s="23" t="str">
        <f t="shared" si="172"/>
        <v/>
      </c>
      <c r="T1260" s="20" t="str">
        <f t="shared" si="173"/>
        <v/>
      </c>
      <c r="X1260" s="23" t="str">
        <f t="shared" si="174"/>
        <v/>
      </c>
      <c r="Z1260" s="59" t="str">
        <f t="shared" si="175"/>
        <v/>
      </c>
      <c r="AA1260" s="60" t="str">
        <f>IF($B1260="", "", IF(COUNTIF('Intro &amp; Setup'!$AY$23:$AY$38, $B1260)&gt;0, "BH", TEXT($B1260, "ddd")))</f>
        <v/>
      </c>
      <c r="AB1260" s="61" t="str">
        <f t="shared" si="176"/>
        <v/>
      </c>
      <c r="AD1260" s="23" t="str">
        <f t="shared" si="177"/>
        <v/>
      </c>
      <c r="AE1260" s="23" t="str">
        <f t="shared" si="178"/>
        <v/>
      </c>
      <c r="AG1260" s="23" t="str">
        <f t="shared" si="179"/>
        <v/>
      </c>
    </row>
    <row r="1261" spans="1:33" x14ac:dyDescent="0.25">
      <c r="A1261" s="5"/>
      <c r="B1261" s="115"/>
      <c r="C1261" s="116"/>
      <c r="D1261" s="117"/>
      <c r="E1261" s="118"/>
      <c r="F1261" s="118"/>
      <c r="G1261" s="119"/>
      <c r="H1261" s="120"/>
      <c r="I1261" s="120"/>
      <c r="J1261" s="121"/>
      <c r="K1261" s="5"/>
      <c r="L1261" s="133" t="str">
        <f t="shared" si="171"/>
        <v/>
      </c>
      <c r="M1261" s="5"/>
      <c r="N1261" s="23" t="str">
        <f>IF($L1261="", "", COUNTIF($L$11:$L$2510, "&gt;"&amp;$L1261)+1+COUNTIF($L$11:$L1261, $L1261)-1)</f>
        <v/>
      </c>
      <c r="O1261" s="5"/>
      <c r="R1261" s="23" t="str">
        <f t="shared" si="172"/>
        <v/>
      </c>
      <c r="T1261" s="20" t="str">
        <f t="shared" si="173"/>
        <v/>
      </c>
      <c r="X1261" s="23" t="str">
        <f t="shared" si="174"/>
        <v/>
      </c>
      <c r="Z1261" s="59" t="str">
        <f t="shared" si="175"/>
        <v/>
      </c>
      <c r="AA1261" s="60" t="str">
        <f>IF($B1261="", "", IF(COUNTIF('Intro &amp; Setup'!$AY$23:$AY$38, $B1261)&gt;0, "BH", TEXT($B1261, "ddd")))</f>
        <v/>
      </c>
      <c r="AB1261" s="61" t="str">
        <f t="shared" si="176"/>
        <v/>
      </c>
      <c r="AD1261" s="23" t="str">
        <f t="shared" si="177"/>
        <v/>
      </c>
      <c r="AE1261" s="23" t="str">
        <f t="shared" si="178"/>
        <v/>
      </c>
      <c r="AG1261" s="23" t="str">
        <f t="shared" si="179"/>
        <v/>
      </c>
    </row>
    <row r="1262" spans="1:33" x14ac:dyDescent="0.25">
      <c r="A1262" s="5"/>
      <c r="B1262" s="115"/>
      <c r="C1262" s="116"/>
      <c r="D1262" s="117"/>
      <c r="E1262" s="118"/>
      <c r="F1262" s="118"/>
      <c r="G1262" s="119"/>
      <c r="H1262" s="120"/>
      <c r="I1262" s="120"/>
      <c r="J1262" s="121"/>
      <c r="K1262" s="5"/>
      <c r="L1262" s="133" t="str">
        <f t="shared" si="171"/>
        <v/>
      </c>
      <c r="M1262" s="5"/>
      <c r="N1262" s="23" t="str">
        <f>IF($L1262="", "", COUNTIF($L$11:$L$2510, "&gt;"&amp;$L1262)+1+COUNTIF($L$11:$L1262, $L1262)-1)</f>
        <v/>
      </c>
      <c r="O1262" s="5"/>
      <c r="R1262" s="23" t="str">
        <f t="shared" si="172"/>
        <v/>
      </c>
      <c r="T1262" s="20" t="str">
        <f t="shared" si="173"/>
        <v/>
      </c>
      <c r="X1262" s="23" t="str">
        <f t="shared" si="174"/>
        <v/>
      </c>
      <c r="Z1262" s="59" t="str">
        <f t="shared" si="175"/>
        <v/>
      </c>
      <c r="AA1262" s="60" t="str">
        <f>IF($B1262="", "", IF(COUNTIF('Intro &amp; Setup'!$AY$23:$AY$38, $B1262)&gt;0, "BH", TEXT($B1262, "ddd")))</f>
        <v/>
      </c>
      <c r="AB1262" s="61" t="str">
        <f t="shared" si="176"/>
        <v/>
      </c>
      <c r="AD1262" s="23" t="str">
        <f t="shared" si="177"/>
        <v/>
      </c>
      <c r="AE1262" s="23" t="str">
        <f t="shared" si="178"/>
        <v/>
      </c>
      <c r="AG1262" s="23" t="str">
        <f t="shared" si="179"/>
        <v/>
      </c>
    </row>
    <row r="1263" spans="1:33" x14ac:dyDescent="0.25">
      <c r="A1263" s="5"/>
      <c r="B1263" s="115"/>
      <c r="C1263" s="116"/>
      <c r="D1263" s="117"/>
      <c r="E1263" s="118"/>
      <c r="F1263" s="118"/>
      <c r="G1263" s="119"/>
      <c r="H1263" s="120"/>
      <c r="I1263" s="120"/>
      <c r="J1263" s="121"/>
      <c r="K1263" s="5"/>
      <c r="L1263" s="133" t="str">
        <f t="shared" si="171"/>
        <v/>
      </c>
      <c r="M1263" s="5"/>
      <c r="N1263" s="23" t="str">
        <f>IF($L1263="", "", COUNTIF($L$11:$L$2510, "&gt;"&amp;$L1263)+1+COUNTIF($L$11:$L1263, $L1263)-1)</f>
        <v/>
      </c>
      <c r="O1263" s="5"/>
      <c r="R1263" s="23" t="str">
        <f t="shared" si="172"/>
        <v/>
      </c>
      <c r="T1263" s="20" t="str">
        <f t="shared" si="173"/>
        <v/>
      </c>
      <c r="X1263" s="23" t="str">
        <f t="shared" si="174"/>
        <v/>
      </c>
      <c r="Z1263" s="59" t="str">
        <f t="shared" si="175"/>
        <v/>
      </c>
      <c r="AA1263" s="60" t="str">
        <f>IF($B1263="", "", IF(COUNTIF('Intro &amp; Setup'!$AY$23:$AY$38, $B1263)&gt;0, "BH", TEXT($B1263, "ddd")))</f>
        <v/>
      </c>
      <c r="AB1263" s="61" t="str">
        <f t="shared" si="176"/>
        <v/>
      </c>
      <c r="AD1263" s="23" t="str">
        <f t="shared" si="177"/>
        <v/>
      </c>
      <c r="AE1263" s="23" t="str">
        <f t="shared" si="178"/>
        <v/>
      </c>
      <c r="AG1263" s="23" t="str">
        <f t="shared" si="179"/>
        <v/>
      </c>
    </row>
    <row r="1264" spans="1:33" x14ac:dyDescent="0.25">
      <c r="A1264" s="5"/>
      <c r="B1264" s="115"/>
      <c r="C1264" s="116"/>
      <c r="D1264" s="117"/>
      <c r="E1264" s="118"/>
      <c r="F1264" s="118"/>
      <c r="G1264" s="119"/>
      <c r="H1264" s="120"/>
      <c r="I1264" s="120"/>
      <c r="J1264" s="121"/>
      <c r="K1264" s="5"/>
      <c r="L1264" s="133" t="str">
        <f t="shared" si="171"/>
        <v/>
      </c>
      <c r="M1264" s="5"/>
      <c r="N1264" s="23" t="str">
        <f>IF($L1264="", "", COUNTIF($L$11:$L$2510, "&gt;"&amp;$L1264)+1+COUNTIF($L$11:$L1264, $L1264)-1)</f>
        <v/>
      </c>
      <c r="O1264" s="5"/>
      <c r="R1264" s="23" t="str">
        <f t="shared" si="172"/>
        <v/>
      </c>
      <c r="T1264" s="20" t="str">
        <f t="shared" si="173"/>
        <v/>
      </c>
      <c r="X1264" s="23" t="str">
        <f t="shared" si="174"/>
        <v/>
      </c>
      <c r="Z1264" s="59" t="str">
        <f t="shared" si="175"/>
        <v/>
      </c>
      <c r="AA1264" s="60" t="str">
        <f>IF($B1264="", "", IF(COUNTIF('Intro &amp; Setup'!$AY$23:$AY$38, $B1264)&gt;0, "BH", TEXT($B1264, "ddd")))</f>
        <v/>
      </c>
      <c r="AB1264" s="61" t="str">
        <f t="shared" si="176"/>
        <v/>
      </c>
      <c r="AD1264" s="23" t="str">
        <f t="shared" si="177"/>
        <v/>
      </c>
      <c r="AE1264" s="23" t="str">
        <f t="shared" si="178"/>
        <v/>
      </c>
      <c r="AG1264" s="23" t="str">
        <f t="shared" si="179"/>
        <v/>
      </c>
    </row>
    <row r="1265" spans="1:33" x14ac:dyDescent="0.25">
      <c r="A1265" s="5"/>
      <c r="B1265" s="115"/>
      <c r="C1265" s="116"/>
      <c r="D1265" s="117"/>
      <c r="E1265" s="118"/>
      <c r="F1265" s="118"/>
      <c r="G1265" s="119"/>
      <c r="H1265" s="120"/>
      <c r="I1265" s="120"/>
      <c r="J1265" s="121"/>
      <c r="K1265" s="5"/>
      <c r="L1265" s="133" t="str">
        <f t="shared" si="171"/>
        <v/>
      </c>
      <c r="M1265" s="5"/>
      <c r="N1265" s="23" t="str">
        <f>IF($L1265="", "", COUNTIF($L$11:$L$2510, "&gt;"&amp;$L1265)+1+COUNTIF($L$11:$L1265, $L1265)-1)</f>
        <v/>
      </c>
      <c r="O1265" s="5"/>
      <c r="R1265" s="23" t="str">
        <f t="shared" si="172"/>
        <v/>
      </c>
      <c r="T1265" s="20" t="str">
        <f t="shared" si="173"/>
        <v/>
      </c>
      <c r="X1265" s="23" t="str">
        <f t="shared" si="174"/>
        <v/>
      </c>
      <c r="Z1265" s="59" t="str">
        <f t="shared" si="175"/>
        <v/>
      </c>
      <c r="AA1265" s="60" t="str">
        <f>IF($B1265="", "", IF(COUNTIF('Intro &amp; Setup'!$AY$23:$AY$38, $B1265)&gt;0, "BH", TEXT($B1265, "ddd")))</f>
        <v/>
      </c>
      <c r="AB1265" s="61" t="str">
        <f t="shared" si="176"/>
        <v/>
      </c>
      <c r="AD1265" s="23" t="str">
        <f t="shared" si="177"/>
        <v/>
      </c>
      <c r="AE1265" s="23" t="str">
        <f t="shared" si="178"/>
        <v/>
      </c>
      <c r="AG1265" s="23" t="str">
        <f t="shared" si="179"/>
        <v/>
      </c>
    </row>
    <row r="1266" spans="1:33" x14ac:dyDescent="0.25">
      <c r="A1266" s="5"/>
      <c r="B1266" s="115"/>
      <c r="C1266" s="116"/>
      <c r="D1266" s="117"/>
      <c r="E1266" s="118"/>
      <c r="F1266" s="118"/>
      <c r="G1266" s="119"/>
      <c r="H1266" s="120"/>
      <c r="I1266" s="120"/>
      <c r="J1266" s="121"/>
      <c r="K1266" s="5"/>
      <c r="L1266" s="133" t="str">
        <f t="shared" si="171"/>
        <v/>
      </c>
      <c r="M1266" s="5"/>
      <c r="N1266" s="23" t="str">
        <f>IF($L1266="", "", COUNTIF($L$11:$L$2510, "&gt;"&amp;$L1266)+1+COUNTIF($L$11:$L1266, $L1266)-1)</f>
        <v/>
      </c>
      <c r="O1266" s="5"/>
      <c r="R1266" s="23" t="str">
        <f t="shared" si="172"/>
        <v/>
      </c>
      <c r="T1266" s="20" t="str">
        <f t="shared" si="173"/>
        <v/>
      </c>
      <c r="X1266" s="23" t="str">
        <f t="shared" si="174"/>
        <v/>
      </c>
      <c r="Z1266" s="59" t="str">
        <f t="shared" si="175"/>
        <v/>
      </c>
      <c r="AA1266" s="60" t="str">
        <f>IF($B1266="", "", IF(COUNTIF('Intro &amp; Setup'!$AY$23:$AY$38, $B1266)&gt;0, "BH", TEXT($B1266, "ddd")))</f>
        <v/>
      </c>
      <c r="AB1266" s="61" t="str">
        <f t="shared" si="176"/>
        <v/>
      </c>
      <c r="AD1266" s="23" t="str">
        <f t="shared" si="177"/>
        <v/>
      </c>
      <c r="AE1266" s="23" t="str">
        <f t="shared" si="178"/>
        <v/>
      </c>
      <c r="AG1266" s="23" t="str">
        <f t="shared" si="179"/>
        <v/>
      </c>
    </row>
    <row r="1267" spans="1:33" x14ac:dyDescent="0.25">
      <c r="A1267" s="5"/>
      <c r="B1267" s="115"/>
      <c r="C1267" s="116"/>
      <c r="D1267" s="117"/>
      <c r="E1267" s="118"/>
      <c r="F1267" s="118"/>
      <c r="G1267" s="119"/>
      <c r="H1267" s="120"/>
      <c r="I1267" s="120"/>
      <c r="J1267" s="121"/>
      <c r="K1267" s="5"/>
      <c r="L1267" s="133" t="str">
        <f t="shared" si="171"/>
        <v/>
      </c>
      <c r="M1267" s="5"/>
      <c r="N1267" s="23" t="str">
        <f>IF($L1267="", "", COUNTIF($L$11:$L$2510, "&gt;"&amp;$L1267)+1+COUNTIF($L$11:$L1267, $L1267)-1)</f>
        <v/>
      </c>
      <c r="O1267" s="5"/>
      <c r="R1267" s="23" t="str">
        <f t="shared" si="172"/>
        <v/>
      </c>
      <c r="T1267" s="20" t="str">
        <f t="shared" si="173"/>
        <v/>
      </c>
      <c r="X1267" s="23" t="str">
        <f t="shared" si="174"/>
        <v/>
      </c>
      <c r="Z1267" s="59" t="str">
        <f t="shared" si="175"/>
        <v/>
      </c>
      <c r="AA1267" s="60" t="str">
        <f>IF($B1267="", "", IF(COUNTIF('Intro &amp; Setup'!$AY$23:$AY$38, $B1267)&gt;0, "BH", TEXT($B1267, "ddd")))</f>
        <v/>
      </c>
      <c r="AB1267" s="61" t="str">
        <f t="shared" si="176"/>
        <v/>
      </c>
      <c r="AD1267" s="23" t="str">
        <f t="shared" si="177"/>
        <v/>
      </c>
      <c r="AE1267" s="23" t="str">
        <f t="shared" si="178"/>
        <v/>
      </c>
      <c r="AG1267" s="23" t="str">
        <f t="shared" si="179"/>
        <v/>
      </c>
    </row>
    <row r="1268" spans="1:33" x14ac:dyDescent="0.25">
      <c r="A1268" s="5"/>
      <c r="B1268" s="115"/>
      <c r="C1268" s="116"/>
      <c r="D1268" s="117"/>
      <c r="E1268" s="118"/>
      <c r="F1268" s="118"/>
      <c r="G1268" s="119"/>
      <c r="H1268" s="120"/>
      <c r="I1268" s="120"/>
      <c r="J1268" s="121"/>
      <c r="K1268" s="5"/>
      <c r="L1268" s="133" t="str">
        <f t="shared" si="171"/>
        <v/>
      </c>
      <c r="M1268" s="5"/>
      <c r="N1268" s="23" t="str">
        <f>IF($L1268="", "", COUNTIF($L$11:$L$2510, "&gt;"&amp;$L1268)+1+COUNTIF($L$11:$L1268, $L1268)-1)</f>
        <v/>
      </c>
      <c r="O1268" s="5"/>
      <c r="R1268" s="23" t="str">
        <f t="shared" si="172"/>
        <v/>
      </c>
      <c r="T1268" s="20" t="str">
        <f t="shared" si="173"/>
        <v/>
      </c>
      <c r="X1268" s="23" t="str">
        <f t="shared" si="174"/>
        <v/>
      </c>
      <c r="Z1268" s="59" t="str">
        <f t="shared" si="175"/>
        <v/>
      </c>
      <c r="AA1268" s="60" t="str">
        <f>IF($B1268="", "", IF(COUNTIF('Intro &amp; Setup'!$AY$23:$AY$38, $B1268)&gt;0, "BH", TEXT($B1268, "ddd")))</f>
        <v/>
      </c>
      <c r="AB1268" s="61" t="str">
        <f t="shared" si="176"/>
        <v/>
      </c>
      <c r="AD1268" s="23" t="str">
        <f t="shared" si="177"/>
        <v/>
      </c>
      <c r="AE1268" s="23" t="str">
        <f t="shared" si="178"/>
        <v/>
      </c>
      <c r="AG1268" s="23" t="str">
        <f t="shared" si="179"/>
        <v/>
      </c>
    </row>
    <row r="1269" spans="1:33" x14ac:dyDescent="0.25">
      <c r="A1269" s="5"/>
      <c r="B1269" s="115"/>
      <c r="C1269" s="116"/>
      <c r="D1269" s="117"/>
      <c r="E1269" s="118"/>
      <c r="F1269" s="118"/>
      <c r="G1269" s="119"/>
      <c r="H1269" s="120"/>
      <c r="I1269" s="120"/>
      <c r="J1269" s="121"/>
      <c r="K1269" s="5"/>
      <c r="L1269" s="133" t="str">
        <f t="shared" si="171"/>
        <v/>
      </c>
      <c r="M1269" s="5"/>
      <c r="N1269" s="23" t="str">
        <f>IF($L1269="", "", COUNTIF($L$11:$L$2510, "&gt;"&amp;$L1269)+1+COUNTIF($L$11:$L1269, $L1269)-1)</f>
        <v/>
      </c>
      <c r="O1269" s="5"/>
      <c r="R1269" s="23" t="str">
        <f t="shared" si="172"/>
        <v/>
      </c>
      <c r="T1269" s="20" t="str">
        <f t="shared" si="173"/>
        <v/>
      </c>
      <c r="X1269" s="23" t="str">
        <f t="shared" si="174"/>
        <v/>
      </c>
      <c r="Z1269" s="59" t="str">
        <f t="shared" si="175"/>
        <v/>
      </c>
      <c r="AA1269" s="60" t="str">
        <f>IF($B1269="", "", IF(COUNTIF('Intro &amp; Setup'!$AY$23:$AY$38, $B1269)&gt;0, "BH", TEXT($B1269, "ddd")))</f>
        <v/>
      </c>
      <c r="AB1269" s="61" t="str">
        <f t="shared" si="176"/>
        <v/>
      </c>
      <c r="AD1269" s="23" t="str">
        <f t="shared" si="177"/>
        <v/>
      </c>
      <c r="AE1269" s="23" t="str">
        <f t="shared" si="178"/>
        <v/>
      </c>
      <c r="AG1269" s="23" t="str">
        <f t="shared" si="179"/>
        <v/>
      </c>
    </row>
    <row r="1270" spans="1:33" x14ac:dyDescent="0.25">
      <c r="A1270" s="5"/>
      <c r="B1270" s="115"/>
      <c r="C1270" s="116"/>
      <c r="D1270" s="117"/>
      <c r="E1270" s="118"/>
      <c r="F1270" s="118"/>
      <c r="G1270" s="119"/>
      <c r="H1270" s="120"/>
      <c r="I1270" s="120"/>
      <c r="J1270" s="121"/>
      <c r="K1270" s="5"/>
      <c r="L1270" s="133" t="str">
        <f t="shared" si="171"/>
        <v/>
      </c>
      <c r="M1270" s="5"/>
      <c r="N1270" s="23" t="str">
        <f>IF($L1270="", "", COUNTIF($L$11:$L$2510, "&gt;"&amp;$L1270)+1+COUNTIF($L$11:$L1270, $L1270)-1)</f>
        <v/>
      </c>
      <c r="O1270" s="5"/>
      <c r="R1270" s="23" t="str">
        <f t="shared" si="172"/>
        <v/>
      </c>
      <c r="T1270" s="20" t="str">
        <f t="shared" si="173"/>
        <v/>
      </c>
      <c r="X1270" s="23" t="str">
        <f t="shared" si="174"/>
        <v/>
      </c>
      <c r="Z1270" s="59" t="str">
        <f t="shared" si="175"/>
        <v/>
      </c>
      <c r="AA1270" s="60" t="str">
        <f>IF($B1270="", "", IF(COUNTIF('Intro &amp; Setup'!$AY$23:$AY$38, $B1270)&gt;0, "BH", TEXT($B1270, "ddd")))</f>
        <v/>
      </c>
      <c r="AB1270" s="61" t="str">
        <f t="shared" si="176"/>
        <v/>
      </c>
      <c r="AD1270" s="23" t="str">
        <f t="shared" si="177"/>
        <v/>
      </c>
      <c r="AE1270" s="23" t="str">
        <f t="shared" si="178"/>
        <v/>
      </c>
      <c r="AG1270" s="23" t="str">
        <f t="shared" si="179"/>
        <v/>
      </c>
    </row>
    <row r="1271" spans="1:33" x14ac:dyDescent="0.25">
      <c r="A1271" s="5"/>
      <c r="B1271" s="115"/>
      <c r="C1271" s="116"/>
      <c r="D1271" s="117"/>
      <c r="E1271" s="118"/>
      <c r="F1271" s="118"/>
      <c r="G1271" s="119"/>
      <c r="H1271" s="120"/>
      <c r="I1271" s="120"/>
      <c r="J1271" s="121"/>
      <c r="K1271" s="5"/>
      <c r="L1271" s="133" t="str">
        <f t="shared" si="171"/>
        <v/>
      </c>
      <c r="M1271" s="5"/>
      <c r="N1271" s="23" t="str">
        <f>IF($L1271="", "", COUNTIF($L$11:$L$2510, "&gt;"&amp;$L1271)+1+COUNTIF($L$11:$L1271, $L1271)-1)</f>
        <v/>
      </c>
      <c r="O1271" s="5"/>
      <c r="R1271" s="23" t="str">
        <f t="shared" si="172"/>
        <v/>
      </c>
      <c r="T1271" s="20" t="str">
        <f t="shared" si="173"/>
        <v/>
      </c>
      <c r="X1271" s="23" t="str">
        <f t="shared" si="174"/>
        <v/>
      </c>
      <c r="Z1271" s="59" t="str">
        <f t="shared" si="175"/>
        <v/>
      </c>
      <c r="AA1271" s="60" t="str">
        <f>IF($B1271="", "", IF(COUNTIF('Intro &amp; Setup'!$AY$23:$AY$38, $B1271)&gt;0, "BH", TEXT($B1271, "ddd")))</f>
        <v/>
      </c>
      <c r="AB1271" s="61" t="str">
        <f t="shared" si="176"/>
        <v/>
      </c>
      <c r="AD1271" s="23" t="str">
        <f t="shared" si="177"/>
        <v/>
      </c>
      <c r="AE1271" s="23" t="str">
        <f t="shared" si="178"/>
        <v/>
      </c>
      <c r="AG1271" s="23" t="str">
        <f t="shared" si="179"/>
        <v/>
      </c>
    </row>
    <row r="1272" spans="1:33" x14ac:dyDescent="0.25">
      <c r="A1272" s="5"/>
      <c r="B1272" s="115"/>
      <c r="C1272" s="116"/>
      <c r="D1272" s="117"/>
      <c r="E1272" s="118"/>
      <c r="F1272" s="118"/>
      <c r="G1272" s="119"/>
      <c r="H1272" s="120"/>
      <c r="I1272" s="120"/>
      <c r="J1272" s="121"/>
      <c r="K1272" s="5"/>
      <c r="L1272" s="133" t="str">
        <f t="shared" si="171"/>
        <v/>
      </c>
      <c r="M1272" s="5"/>
      <c r="N1272" s="23" t="str">
        <f>IF($L1272="", "", COUNTIF($L$11:$L$2510, "&gt;"&amp;$L1272)+1+COUNTIF($L$11:$L1272, $L1272)-1)</f>
        <v/>
      </c>
      <c r="O1272" s="5"/>
      <c r="R1272" s="23" t="str">
        <f t="shared" si="172"/>
        <v/>
      </c>
      <c r="T1272" s="20" t="str">
        <f t="shared" si="173"/>
        <v/>
      </c>
      <c r="X1272" s="23" t="str">
        <f t="shared" si="174"/>
        <v/>
      </c>
      <c r="Z1272" s="59" t="str">
        <f t="shared" si="175"/>
        <v/>
      </c>
      <c r="AA1272" s="60" t="str">
        <f>IF($B1272="", "", IF(COUNTIF('Intro &amp; Setup'!$AY$23:$AY$38, $B1272)&gt;0, "BH", TEXT($B1272, "ddd")))</f>
        <v/>
      </c>
      <c r="AB1272" s="61" t="str">
        <f t="shared" si="176"/>
        <v/>
      </c>
      <c r="AD1272" s="23" t="str">
        <f t="shared" si="177"/>
        <v/>
      </c>
      <c r="AE1272" s="23" t="str">
        <f t="shared" si="178"/>
        <v/>
      </c>
      <c r="AG1272" s="23" t="str">
        <f t="shared" si="179"/>
        <v/>
      </c>
    </row>
    <row r="1273" spans="1:33" x14ac:dyDescent="0.25">
      <c r="A1273" s="5"/>
      <c r="B1273" s="115"/>
      <c r="C1273" s="116"/>
      <c r="D1273" s="117"/>
      <c r="E1273" s="118"/>
      <c r="F1273" s="118"/>
      <c r="G1273" s="119"/>
      <c r="H1273" s="120"/>
      <c r="I1273" s="120"/>
      <c r="J1273" s="121"/>
      <c r="K1273" s="5"/>
      <c r="L1273" s="133" t="str">
        <f t="shared" si="171"/>
        <v/>
      </c>
      <c r="M1273" s="5"/>
      <c r="N1273" s="23" t="str">
        <f>IF($L1273="", "", COUNTIF($L$11:$L$2510, "&gt;"&amp;$L1273)+1+COUNTIF($L$11:$L1273, $L1273)-1)</f>
        <v/>
      </c>
      <c r="O1273" s="5"/>
      <c r="R1273" s="23" t="str">
        <f t="shared" si="172"/>
        <v/>
      </c>
      <c r="T1273" s="20" t="str">
        <f t="shared" si="173"/>
        <v/>
      </c>
      <c r="X1273" s="23" t="str">
        <f t="shared" si="174"/>
        <v/>
      </c>
      <c r="Z1273" s="59" t="str">
        <f t="shared" si="175"/>
        <v/>
      </c>
      <c r="AA1273" s="60" t="str">
        <f>IF($B1273="", "", IF(COUNTIF('Intro &amp; Setup'!$AY$23:$AY$38, $B1273)&gt;0, "BH", TEXT($B1273, "ddd")))</f>
        <v/>
      </c>
      <c r="AB1273" s="61" t="str">
        <f t="shared" si="176"/>
        <v/>
      </c>
      <c r="AD1273" s="23" t="str">
        <f t="shared" si="177"/>
        <v/>
      </c>
      <c r="AE1273" s="23" t="str">
        <f t="shared" si="178"/>
        <v/>
      </c>
      <c r="AG1273" s="23" t="str">
        <f t="shared" si="179"/>
        <v/>
      </c>
    </row>
    <row r="1274" spans="1:33" x14ac:dyDescent="0.25">
      <c r="A1274" s="5"/>
      <c r="B1274" s="115"/>
      <c r="C1274" s="116"/>
      <c r="D1274" s="117"/>
      <c r="E1274" s="118"/>
      <c r="F1274" s="118"/>
      <c r="G1274" s="119"/>
      <c r="H1274" s="120"/>
      <c r="I1274" s="120"/>
      <c r="J1274" s="121"/>
      <c r="K1274" s="5"/>
      <c r="L1274" s="133" t="str">
        <f t="shared" si="171"/>
        <v/>
      </c>
      <c r="M1274" s="5"/>
      <c r="N1274" s="23" t="str">
        <f>IF($L1274="", "", COUNTIF($L$11:$L$2510, "&gt;"&amp;$L1274)+1+COUNTIF($L$11:$L1274, $L1274)-1)</f>
        <v/>
      </c>
      <c r="O1274" s="5"/>
      <c r="R1274" s="23" t="str">
        <f t="shared" si="172"/>
        <v/>
      </c>
      <c r="T1274" s="20" t="str">
        <f t="shared" si="173"/>
        <v/>
      </c>
      <c r="X1274" s="23" t="str">
        <f t="shared" si="174"/>
        <v/>
      </c>
      <c r="Z1274" s="59" t="str">
        <f t="shared" si="175"/>
        <v/>
      </c>
      <c r="AA1274" s="60" t="str">
        <f>IF($B1274="", "", IF(COUNTIF('Intro &amp; Setup'!$AY$23:$AY$38, $B1274)&gt;0, "BH", TEXT($B1274, "ddd")))</f>
        <v/>
      </c>
      <c r="AB1274" s="61" t="str">
        <f t="shared" si="176"/>
        <v/>
      </c>
      <c r="AD1274" s="23" t="str">
        <f t="shared" si="177"/>
        <v/>
      </c>
      <c r="AE1274" s="23" t="str">
        <f t="shared" si="178"/>
        <v/>
      </c>
      <c r="AG1274" s="23" t="str">
        <f t="shared" si="179"/>
        <v/>
      </c>
    </row>
    <row r="1275" spans="1:33" x14ac:dyDescent="0.25">
      <c r="A1275" s="5"/>
      <c r="B1275" s="115"/>
      <c r="C1275" s="116"/>
      <c r="D1275" s="117"/>
      <c r="E1275" s="118"/>
      <c r="F1275" s="118"/>
      <c r="G1275" s="119"/>
      <c r="H1275" s="120"/>
      <c r="I1275" s="120"/>
      <c r="J1275" s="121"/>
      <c r="K1275" s="5"/>
      <c r="L1275" s="133" t="str">
        <f t="shared" si="171"/>
        <v/>
      </c>
      <c r="M1275" s="5"/>
      <c r="N1275" s="23" t="str">
        <f>IF($L1275="", "", COUNTIF($L$11:$L$2510, "&gt;"&amp;$L1275)+1+COUNTIF($L$11:$L1275, $L1275)-1)</f>
        <v/>
      </c>
      <c r="O1275" s="5"/>
      <c r="R1275" s="23" t="str">
        <f t="shared" si="172"/>
        <v/>
      </c>
      <c r="T1275" s="20" t="str">
        <f t="shared" si="173"/>
        <v/>
      </c>
      <c r="X1275" s="23" t="str">
        <f t="shared" si="174"/>
        <v/>
      </c>
      <c r="Z1275" s="59" t="str">
        <f t="shared" si="175"/>
        <v/>
      </c>
      <c r="AA1275" s="60" t="str">
        <f>IF($B1275="", "", IF(COUNTIF('Intro &amp; Setup'!$AY$23:$AY$38, $B1275)&gt;0, "BH", TEXT($B1275, "ddd")))</f>
        <v/>
      </c>
      <c r="AB1275" s="61" t="str">
        <f t="shared" si="176"/>
        <v/>
      </c>
      <c r="AD1275" s="23" t="str">
        <f t="shared" si="177"/>
        <v/>
      </c>
      <c r="AE1275" s="23" t="str">
        <f t="shared" si="178"/>
        <v/>
      </c>
      <c r="AG1275" s="23" t="str">
        <f t="shared" si="179"/>
        <v/>
      </c>
    </row>
    <row r="1276" spans="1:33" x14ac:dyDescent="0.25">
      <c r="A1276" s="5"/>
      <c r="B1276" s="115"/>
      <c r="C1276" s="116"/>
      <c r="D1276" s="117"/>
      <c r="E1276" s="118"/>
      <c r="F1276" s="118"/>
      <c r="G1276" s="119"/>
      <c r="H1276" s="120"/>
      <c r="I1276" s="120"/>
      <c r="J1276" s="121"/>
      <c r="K1276" s="5"/>
      <c r="L1276" s="133" t="str">
        <f t="shared" si="171"/>
        <v/>
      </c>
      <c r="M1276" s="5"/>
      <c r="N1276" s="23" t="str">
        <f>IF($L1276="", "", COUNTIF($L$11:$L$2510, "&gt;"&amp;$L1276)+1+COUNTIF($L$11:$L1276, $L1276)-1)</f>
        <v/>
      </c>
      <c r="O1276" s="5"/>
      <c r="R1276" s="23" t="str">
        <f t="shared" si="172"/>
        <v/>
      </c>
      <c r="T1276" s="20" t="str">
        <f t="shared" si="173"/>
        <v/>
      </c>
      <c r="X1276" s="23" t="str">
        <f t="shared" si="174"/>
        <v/>
      </c>
      <c r="Z1276" s="59" t="str">
        <f t="shared" si="175"/>
        <v/>
      </c>
      <c r="AA1276" s="60" t="str">
        <f>IF($B1276="", "", IF(COUNTIF('Intro &amp; Setup'!$AY$23:$AY$38, $B1276)&gt;0, "BH", TEXT($B1276, "ddd")))</f>
        <v/>
      </c>
      <c r="AB1276" s="61" t="str">
        <f t="shared" si="176"/>
        <v/>
      </c>
      <c r="AD1276" s="23" t="str">
        <f t="shared" si="177"/>
        <v/>
      </c>
      <c r="AE1276" s="23" t="str">
        <f t="shared" si="178"/>
        <v/>
      </c>
      <c r="AG1276" s="23" t="str">
        <f t="shared" si="179"/>
        <v/>
      </c>
    </row>
    <row r="1277" spans="1:33" x14ac:dyDescent="0.25">
      <c r="A1277" s="5"/>
      <c r="B1277" s="115"/>
      <c r="C1277" s="116"/>
      <c r="D1277" s="117"/>
      <c r="E1277" s="118"/>
      <c r="F1277" s="118"/>
      <c r="G1277" s="119"/>
      <c r="H1277" s="120"/>
      <c r="I1277" s="120"/>
      <c r="J1277" s="121"/>
      <c r="K1277" s="5"/>
      <c r="L1277" s="133" t="str">
        <f t="shared" si="171"/>
        <v/>
      </c>
      <c r="M1277" s="5"/>
      <c r="N1277" s="23" t="str">
        <f>IF($L1277="", "", COUNTIF($L$11:$L$2510, "&gt;"&amp;$L1277)+1+COUNTIF($L$11:$L1277, $L1277)-1)</f>
        <v/>
      </c>
      <c r="O1277" s="5"/>
      <c r="R1277" s="23" t="str">
        <f t="shared" si="172"/>
        <v/>
      </c>
      <c r="T1277" s="20" t="str">
        <f t="shared" si="173"/>
        <v/>
      </c>
      <c r="X1277" s="23" t="str">
        <f t="shared" si="174"/>
        <v/>
      </c>
      <c r="Z1277" s="59" t="str">
        <f t="shared" si="175"/>
        <v/>
      </c>
      <c r="AA1277" s="60" t="str">
        <f>IF($B1277="", "", IF(COUNTIF('Intro &amp; Setup'!$AY$23:$AY$38, $B1277)&gt;0, "BH", TEXT($B1277, "ddd")))</f>
        <v/>
      </c>
      <c r="AB1277" s="61" t="str">
        <f t="shared" si="176"/>
        <v/>
      </c>
      <c r="AD1277" s="23" t="str">
        <f t="shared" si="177"/>
        <v/>
      </c>
      <c r="AE1277" s="23" t="str">
        <f t="shared" si="178"/>
        <v/>
      </c>
      <c r="AG1277" s="23" t="str">
        <f t="shared" si="179"/>
        <v/>
      </c>
    </row>
    <row r="1278" spans="1:33" x14ac:dyDescent="0.25">
      <c r="A1278" s="5"/>
      <c r="B1278" s="115"/>
      <c r="C1278" s="116"/>
      <c r="D1278" s="117"/>
      <c r="E1278" s="118"/>
      <c r="F1278" s="118"/>
      <c r="G1278" s="119"/>
      <c r="H1278" s="120"/>
      <c r="I1278" s="120"/>
      <c r="J1278" s="121"/>
      <c r="K1278" s="5"/>
      <c r="L1278" s="133" t="str">
        <f t="shared" si="171"/>
        <v/>
      </c>
      <c r="M1278" s="5"/>
      <c r="N1278" s="23" t="str">
        <f>IF($L1278="", "", COUNTIF($L$11:$L$2510, "&gt;"&amp;$L1278)+1+COUNTIF($L$11:$L1278, $L1278)-1)</f>
        <v/>
      </c>
      <c r="O1278" s="5"/>
      <c r="R1278" s="23" t="str">
        <f t="shared" si="172"/>
        <v/>
      </c>
      <c r="T1278" s="20" t="str">
        <f t="shared" si="173"/>
        <v/>
      </c>
      <c r="X1278" s="23" t="str">
        <f t="shared" si="174"/>
        <v/>
      </c>
      <c r="Z1278" s="59" t="str">
        <f t="shared" si="175"/>
        <v/>
      </c>
      <c r="AA1278" s="60" t="str">
        <f>IF($B1278="", "", IF(COUNTIF('Intro &amp; Setup'!$AY$23:$AY$38, $B1278)&gt;0, "BH", TEXT($B1278, "ddd")))</f>
        <v/>
      </c>
      <c r="AB1278" s="61" t="str">
        <f t="shared" si="176"/>
        <v/>
      </c>
      <c r="AD1278" s="23" t="str">
        <f t="shared" si="177"/>
        <v/>
      </c>
      <c r="AE1278" s="23" t="str">
        <f t="shared" si="178"/>
        <v/>
      </c>
      <c r="AG1278" s="23" t="str">
        <f t="shared" si="179"/>
        <v/>
      </c>
    </row>
    <row r="1279" spans="1:33" x14ac:dyDescent="0.25">
      <c r="A1279" s="5"/>
      <c r="B1279" s="115"/>
      <c r="C1279" s="116"/>
      <c r="D1279" s="117"/>
      <c r="E1279" s="118"/>
      <c r="F1279" s="118"/>
      <c r="G1279" s="119"/>
      <c r="H1279" s="120"/>
      <c r="I1279" s="120"/>
      <c r="J1279" s="121"/>
      <c r="K1279" s="5"/>
      <c r="L1279" s="133" t="str">
        <f t="shared" si="171"/>
        <v/>
      </c>
      <c r="M1279" s="5"/>
      <c r="N1279" s="23" t="str">
        <f>IF($L1279="", "", COUNTIF($L$11:$L$2510, "&gt;"&amp;$L1279)+1+COUNTIF($L$11:$L1279, $L1279)-1)</f>
        <v/>
      </c>
      <c r="O1279" s="5"/>
      <c r="R1279" s="23" t="str">
        <f t="shared" si="172"/>
        <v/>
      </c>
      <c r="T1279" s="20" t="str">
        <f t="shared" si="173"/>
        <v/>
      </c>
      <c r="X1279" s="23" t="str">
        <f t="shared" si="174"/>
        <v/>
      </c>
      <c r="Z1279" s="59" t="str">
        <f t="shared" si="175"/>
        <v/>
      </c>
      <c r="AA1279" s="60" t="str">
        <f>IF($B1279="", "", IF(COUNTIF('Intro &amp; Setup'!$AY$23:$AY$38, $B1279)&gt;0, "BH", TEXT($B1279, "ddd")))</f>
        <v/>
      </c>
      <c r="AB1279" s="61" t="str">
        <f t="shared" si="176"/>
        <v/>
      </c>
      <c r="AD1279" s="23" t="str">
        <f t="shared" si="177"/>
        <v/>
      </c>
      <c r="AE1279" s="23" t="str">
        <f t="shared" si="178"/>
        <v/>
      </c>
      <c r="AG1279" s="23" t="str">
        <f t="shared" si="179"/>
        <v/>
      </c>
    </row>
    <row r="1280" spans="1:33" x14ac:dyDescent="0.25">
      <c r="A1280" s="5"/>
      <c r="B1280" s="115"/>
      <c r="C1280" s="116"/>
      <c r="D1280" s="117"/>
      <c r="E1280" s="118"/>
      <c r="F1280" s="118"/>
      <c r="G1280" s="119"/>
      <c r="H1280" s="120"/>
      <c r="I1280" s="120"/>
      <c r="J1280" s="121"/>
      <c r="K1280" s="5"/>
      <c r="L1280" s="133" t="str">
        <f t="shared" si="171"/>
        <v/>
      </c>
      <c r="M1280" s="5"/>
      <c r="N1280" s="23" t="str">
        <f>IF($L1280="", "", COUNTIF($L$11:$L$2510, "&gt;"&amp;$L1280)+1+COUNTIF($L$11:$L1280, $L1280)-1)</f>
        <v/>
      </c>
      <c r="O1280" s="5"/>
      <c r="R1280" s="23" t="str">
        <f t="shared" si="172"/>
        <v/>
      </c>
      <c r="T1280" s="20" t="str">
        <f t="shared" si="173"/>
        <v/>
      </c>
      <c r="X1280" s="23" t="str">
        <f t="shared" si="174"/>
        <v/>
      </c>
      <c r="Z1280" s="59" t="str">
        <f t="shared" si="175"/>
        <v/>
      </c>
      <c r="AA1280" s="60" t="str">
        <f>IF($B1280="", "", IF(COUNTIF('Intro &amp; Setup'!$AY$23:$AY$38, $B1280)&gt;0, "BH", TEXT($B1280, "ddd")))</f>
        <v/>
      </c>
      <c r="AB1280" s="61" t="str">
        <f t="shared" si="176"/>
        <v/>
      </c>
      <c r="AD1280" s="23" t="str">
        <f t="shared" si="177"/>
        <v/>
      </c>
      <c r="AE1280" s="23" t="str">
        <f t="shared" si="178"/>
        <v/>
      </c>
      <c r="AG1280" s="23" t="str">
        <f t="shared" si="179"/>
        <v/>
      </c>
    </row>
    <row r="1281" spans="1:33" x14ac:dyDescent="0.25">
      <c r="A1281" s="5"/>
      <c r="B1281" s="115"/>
      <c r="C1281" s="116"/>
      <c r="D1281" s="117"/>
      <c r="E1281" s="118"/>
      <c r="F1281" s="118"/>
      <c r="G1281" s="119"/>
      <c r="H1281" s="120"/>
      <c r="I1281" s="120"/>
      <c r="J1281" s="121"/>
      <c r="K1281" s="5"/>
      <c r="L1281" s="133" t="str">
        <f t="shared" si="171"/>
        <v/>
      </c>
      <c r="M1281" s="5"/>
      <c r="N1281" s="23" t="str">
        <f>IF($L1281="", "", COUNTIF($L$11:$L$2510, "&gt;"&amp;$L1281)+1+COUNTIF($L$11:$L1281, $L1281)-1)</f>
        <v/>
      </c>
      <c r="O1281" s="5"/>
      <c r="R1281" s="23" t="str">
        <f t="shared" si="172"/>
        <v/>
      </c>
      <c r="T1281" s="20" t="str">
        <f t="shared" si="173"/>
        <v/>
      </c>
      <c r="X1281" s="23" t="str">
        <f t="shared" si="174"/>
        <v/>
      </c>
      <c r="Z1281" s="59" t="str">
        <f t="shared" si="175"/>
        <v/>
      </c>
      <c r="AA1281" s="60" t="str">
        <f>IF($B1281="", "", IF(COUNTIF('Intro &amp; Setup'!$AY$23:$AY$38, $B1281)&gt;0, "BH", TEXT($B1281, "ddd")))</f>
        <v/>
      </c>
      <c r="AB1281" s="61" t="str">
        <f t="shared" si="176"/>
        <v/>
      </c>
      <c r="AD1281" s="23" t="str">
        <f t="shared" si="177"/>
        <v/>
      </c>
      <c r="AE1281" s="23" t="str">
        <f t="shared" si="178"/>
        <v/>
      </c>
      <c r="AG1281" s="23" t="str">
        <f t="shared" si="179"/>
        <v/>
      </c>
    </row>
    <row r="1282" spans="1:33" x14ac:dyDescent="0.25">
      <c r="A1282" s="5"/>
      <c r="B1282" s="115"/>
      <c r="C1282" s="116"/>
      <c r="D1282" s="117"/>
      <c r="E1282" s="118"/>
      <c r="F1282" s="118"/>
      <c r="G1282" s="119"/>
      <c r="H1282" s="120"/>
      <c r="I1282" s="120"/>
      <c r="J1282" s="121"/>
      <c r="K1282" s="5"/>
      <c r="L1282" s="133" t="str">
        <f t="shared" si="171"/>
        <v/>
      </c>
      <c r="M1282" s="5"/>
      <c r="N1282" s="23" t="str">
        <f>IF($L1282="", "", COUNTIF($L$11:$L$2510, "&gt;"&amp;$L1282)+1+COUNTIF($L$11:$L1282, $L1282)-1)</f>
        <v/>
      </c>
      <c r="O1282" s="5"/>
      <c r="R1282" s="23" t="str">
        <f t="shared" si="172"/>
        <v/>
      </c>
      <c r="T1282" s="20" t="str">
        <f t="shared" si="173"/>
        <v/>
      </c>
      <c r="X1282" s="23" t="str">
        <f t="shared" si="174"/>
        <v/>
      </c>
      <c r="Z1282" s="59" t="str">
        <f t="shared" si="175"/>
        <v/>
      </c>
      <c r="AA1282" s="60" t="str">
        <f>IF($B1282="", "", IF(COUNTIF('Intro &amp; Setup'!$AY$23:$AY$38, $B1282)&gt;0, "BH", TEXT($B1282, "ddd")))</f>
        <v/>
      </c>
      <c r="AB1282" s="61" t="str">
        <f t="shared" si="176"/>
        <v/>
      </c>
      <c r="AD1282" s="23" t="str">
        <f t="shared" si="177"/>
        <v/>
      </c>
      <c r="AE1282" s="23" t="str">
        <f t="shared" si="178"/>
        <v/>
      </c>
      <c r="AG1282" s="23" t="str">
        <f t="shared" si="179"/>
        <v/>
      </c>
    </row>
    <row r="1283" spans="1:33" x14ac:dyDescent="0.25">
      <c r="A1283" s="5"/>
      <c r="B1283" s="115"/>
      <c r="C1283" s="116"/>
      <c r="D1283" s="117"/>
      <c r="E1283" s="118"/>
      <c r="F1283" s="118"/>
      <c r="G1283" s="119"/>
      <c r="H1283" s="120"/>
      <c r="I1283" s="120"/>
      <c r="J1283" s="121"/>
      <c r="K1283" s="5"/>
      <c r="L1283" s="133" t="str">
        <f t="shared" si="171"/>
        <v/>
      </c>
      <c r="M1283" s="5"/>
      <c r="N1283" s="23" t="str">
        <f>IF($L1283="", "", COUNTIF($L$11:$L$2510, "&gt;"&amp;$L1283)+1+COUNTIF($L$11:$L1283, $L1283)-1)</f>
        <v/>
      </c>
      <c r="O1283" s="5"/>
      <c r="R1283" s="23" t="str">
        <f t="shared" si="172"/>
        <v/>
      </c>
      <c r="T1283" s="20" t="str">
        <f t="shared" si="173"/>
        <v/>
      </c>
      <c r="X1283" s="23" t="str">
        <f t="shared" si="174"/>
        <v/>
      </c>
      <c r="Z1283" s="59" t="str">
        <f t="shared" si="175"/>
        <v/>
      </c>
      <c r="AA1283" s="60" t="str">
        <f>IF($B1283="", "", IF(COUNTIF('Intro &amp; Setup'!$AY$23:$AY$38, $B1283)&gt;0, "BH", TEXT($B1283, "ddd")))</f>
        <v/>
      </c>
      <c r="AB1283" s="61" t="str">
        <f t="shared" si="176"/>
        <v/>
      </c>
      <c r="AD1283" s="23" t="str">
        <f t="shared" si="177"/>
        <v/>
      </c>
      <c r="AE1283" s="23" t="str">
        <f t="shared" si="178"/>
        <v/>
      </c>
      <c r="AG1283" s="23" t="str">
        <f t="shared" si="179"/>
        <v/>
      </c>
    </row>
    <row r="1284" spans="1:33" x14ac:dyDescent="0.25">
      <c r="A1284" s="5"/>
      <c r="B1284" s="115"/>
      <c r="C1284" s="116"/>
      <c r="D1284" s="117"/>
      <c r="E1284" s="118"/>
      <c r="F1284" s="118"/>
      <c r="G1284" s="119"/>
      <c r="H1284" s="120"/>
      <c r="I1284" s="120"/>
      <c r="J1284" s="121"/>
      <c r="K1284" s="5"/>
      <c r="L1284" s="133" t="str">
        <f t="shared" si="171"/>
        <v/>
      </c>
      <c r="M1284" s="5"/>
      <c r="N1284" s="23" t="str">
        <f>IF($L1284="", "", COUNTIF($L$11:$L$2510, "&gt;"&amp;$L1284)+1+COUNTIF($L$11:$L1284, $L1284)-1)</f>
        <v/>
      </c>
      <c r="O1284" s="5"/>
      <c r="R1284" s="23" t="str">
        <f t="shared" si="172"/>
        <v/>
      </c>
      <c r="T1284" s="20" t="str">
        <f t="shared" si="173"/>
        <v/>
      </c>
      <c r="X1284" s="23" t="str">
        <f t="shared" si="174"/>
        <v/>
      </c>
      <c r="Z1284" s="59" t="str">
        <f t="shared" si="175"/>
        <v/>
      </c>
      <c r="AA1284" s="60" t="str">
        <f>IF($B1284="", "", IF(COUNTIF('Intro &amp; Setup'!$AY$23:$AY$38, $B1284)&gt;0, "BH", TEXT($B1284, "ddd")))</f>
        <v/>
      </c>
      <c r="AB1284" s="61" t="str">
        <f t="shared" si="176"/>
        <v/>
      </c>
      <c r="AD1284" s="23" t="str">
        <f t="shared" si="177"/>
        <v/>
      </c>
      <c r="AE1284" s="23" t="str">
        <f t="shared" si="178"/>
        <v/>
      </c>
      <c r="AG1284" s="23" t="str">
        <f t="shared" si="179"/>
        <v/>
      </c>
    </row>
    <row r="1285" spans="1:33" x14ac:dyDescent="0.25">
      <c r="A1285" s="5"/>
      <c r="B1285" s="115"/>
      <c r="C1285" s="116"/>
      <c r="D1285" s="117"/>
      <c r="E1285" s="118"/>
      <c r="F1285" s="118"/>
      <c r="G1285" s="119"/>
      <c r="H1285" s="120"/>
      <c r="I1285" s="120"/>
      <c r="J1285" s="121"/>
      <c r="K1285" s="5"/>
      <c r="L1285" s="133" t="str">
        <f t="shared" si="171"/>
        <v/>
      </c>
      <c r="M1285" s="5"/>
      <c r="N1285" s="23" t="str">
        <f>IF($L1285="", "", COUNTIF($L$11:$L$2510, "&gt;"&amp;$L1285)+1+COUNTIF($L$11:$L1285, $L1285)-1)</f>
        <v/>
      </c>
      <c r="O1285" s="5"/>
      <c r="R1285" s="23" t="str">
        <f t="shared" si="172"/>
        <v/>
      </c>
      <c r="T1285" s="20" t="str">
        <f t="shared" si="173"/>
        <v/>
      </c>
      <c r="X1285" s="23" t="str">
        <f t="shared" si="174"/>
        <v/>
      </c>
      <c r="Z1285" s="59" t="str">
        <f t="shared" si="175"/>
        <v/>
      </c>
      <c r="AA1285" s="60" t="str">
        <f>IF($B1285="", "", IF(COUNTIF('Intro &amp; Setup'!$AY$23:$AY$38, $B1285)&gt;0, "BH", TEXT($B1285, "ddd")))</f>
        <v/>
      </c>
      <c r="AB1285" s="61" t="str">
        <f t="shared" si="176"/>
        <v/>
      </c>
      <c r="AD1285" s="23" t="str">
        <f t="shared" si="177"/>
        <v/>
      </c>
      <c r="AE1285" s="23" t="str">
        <f t="shared" si="178"/>
        <v/>
      </c>
      <c r="AG1285" s="23" t="str">
        <f t="shared" si="179"/>
        <v/>
      </c>
    </row>
    <row r="1286" spans="1:33" x14ac:dyDescent="0.25">
      <c r="A1286" s="5"/>
      <c r="B1286" s="115"/>
      <c r="C1286" s="116"/>
      <c r="D1286" s="117"/>
      <c r="E1286" s="118"/>
      <c r="F1286" s="118"/>
      <c r="G1286" s="119"/>
      <c r="H1286" s="120"/>
      <c r="I1286" s="120"/>
      <c r="J1286" s="121"/>
      <c r="K1286" s="5"/>
      <c r="L1286" s="133" t="str">
        <f t="shared" si="171"/>
        <v/>
      </c>
      <c r="M1286" s="5"/>
      <c r="N1286" s="23" t="str">
        <f>IF($L1286="", "", COUNTIF($L$11:$L$2510, "&gt;"&amp;$L1286)+1+COUNTIF($L$11:$L1286, $L1286)-1)</f>
        <v/>
      </c>
      <c r="O1286" s="5"/>
      <c r="R1286" s="23" t="str">
        <f t="shared" si="172"/>
        <v/>
      </c>
      <c r="T1286" s="20" t="str">
        <f t="shared" si="173"/>
        <v/>
      </c>
      <c r="X1286" s="23" t="str">
        <f t="shared" si="174"/>
        <v/>
      </c>
      <c r="Z1286" s="59" t="str">
        <f t="shared" si="175"/>
        <v/>
      </c>
      <c r="AA1286" s="60" t="str">
        <f>IF($B1286="", "", IF(COUNTIF('Intro &amp; Setup'!$AY$23:$AY$38, $B1286)&gt;0, "BH", TEXT($B1286, "ddd")))</f>
        <v/>
      </c>
      <c r="AB1286" s="61" t="str">
        <f t="shared" si="176"/>
        <v/>
      </c>
      <c r="AD1286" s="23" t="str">
        <f t="shared" si="177"/>
        <v/>
      </c>
      <c r="AE1286" s="23" t="str">
        <f t="shared" si="178"/>
        <v/>
      </c>
      <c r="AG1286" s="23" t="str">
        <f t="shared" si="179"/>
        <v/>
      </c>
    </row>
    <row r="1287" spans="1:33" x14ac:dyDescent="0.25">
      <c r="A1287" s="5"/>
      <c r="B1287" s="115"/>
      <c r="C1287" s="116"/>
      <c r="D1287" s="117"/>
      <c r="E1287" s="118"/>
      <c r="F1287" s="118"/>
      <c r="G1287" s="119"/>
      <c r="H1287" s="120"/>
      <c r="I1287" s="120"/>
      <c r="J1287" s="121"/>
      <c r="K1287" s="5"/>
      <c r="L1287" s="133" t="str">
        <f t="shared" si="171"/>
        <v/>
      </c>
      <c r="M1287" s="5"/>
      <c r="N1287" s="23" t="str">
        <f>IF($L1287="", "", COUNTIF($L$11:$L$2510, "&gt;"&amp;$L1287)+1+COUNTIF($L$11:$L1287, $L1287)-1)</f>
        <v/>
      </c>
      <c r="O1287" s="5"/>
      <c r="R1287" s="23" t="str">
        <f t="shared" si="172"/>
        <v/>
      </c>
      <c r="T1287" s="20" t="str">
        <f t="shared" si="173"/>
        <v/>
      </c>
      <c r="X1287" s="23" t="str">
        <f t="shared" si="174"/>
        <v/>
      </c>
      <c r="Z1287" s="59" t="str">
        <f t="shared" si="175"/>
        <v/>
      </c>
      <c r="AA1287" s="60" t="str">
        <f>IF($B1287="", "", IF(COUNTIF('Intro &amp; Setup'!$AY$23:$AY$38, $B1287)&gt;0, "BH", TEXT($B1287, "ddd")))</f>
        <v/>
      </c>
      <c r="AB1287" s="61" t="str">
        <f t="shared" si="176"/>
        <v/>
      </c>
      <c r="AD1287" s="23" t="str">
        <f t="shared" si="177"/>
        <v/>
      </c>
      <c r="AE1287" s="23" t="str">
        <f t="shared" si="178"/>
        <v/>
      </c>
      <c r="AG1287" s="23" t="str">
        <f t="shared" si="179"/>
        <v/>
      </c>
    </row>
    <row r="1288" spans="1:33" x14ac:dyDescent="0.25">
      <c r="A1288" s="5"/>
      <c r="B1288" s="115"/>
      <c r="C1288" s="116"/>
      <c r="D1288" s="117"/>
      <c r="E1288" s="118"/>
      <c r="F1288" s="118"/>
      <c r="G1288" s="119"/>
      <c r="H1288" s="120"/>
      <c r="I1288" s="120"/>
      <c r="J1288" s="121"/>
      <c r="K1288" s="5"/>
      <c r="L1288" s="133" t="str">
        <f t="shared" si="171"/>
        <v/>
      </c>
      <c r="M1288" s="5"/>
      <c r="N1288" s="23" t="str">
        <f>IF($L1288="", "", COUNTIF($L$11:$L$2510, "&gt;"&amp;$L1288)+1+COUNTIF($L$11:$L1288, $L1288)-1)</f>
        <v/>
      </c>
      <c r="O1288" s="5"/>
      <c r="R1288" s="23" t="str">
        <f t="shared" si="172"/>
        <v/>
      </c>
      <c r="T1288" s="20" t="str">
        <f t="shared" si="173"/>
        <v/>
      </c>
      <c r="X1288" s="23" t="str">
        <f t="shared" si="174"/>
        <v/>
      </c>
      <c r="Z1288" s="59" t="str">
        <f t="shared" si="175"/>
        <v/>
      </c>
      <c r="AA1288" s="60" t="str">
        <f>IF($B1288="", "", IF(COUNTIF('Intro &amp; Setup'!$AY$23:$AY$38, $B1288)&gt;0, "BH", TEXT($B1288, "ddd")))</f>
        <v/>
      </c>
      <c r="AB1288" s="61" t="str">
        <f t="shared" si="176"/>
        <v/>
      </c>
      <c r="AD1288" s="23" t="str">
        <f t="shared" si="177"/>
        <v/>
      </c>
      <c r="AE1288" s="23" t="str">
        <f t="shared" si="178"/>
        <v/>
      </c>
      <c r="AG1288" s="23" t="str">
        <f t="shared" si="179"/>
        <v/>
      </c>
    </row>
    <row r="1289" spans="1:33" x14ac:dyDescent="0.25">
      <c r="A1289" s="5"/>
      <c r="B1289" s="115"/>
      <c r="C1289" s="116"/>
      <c r="D1289" s="117"/>
      <c r="E1289" s="118"/>
      <c r="F1289" s="118"/>
      <c r="G1289" s="119"/>
      <c r="H1289" s="120"/>
      <c r="I1289" s="120"/>
      <c r="J1289" s="121"/>
      <c r="K1289" s="5"/>
      <c r="L1289" s="133" t="str">
        <f t="shared" si="171"/>
        <v/>
      </c>
      <c r="M1289" s="5"/>
      <c r="N1289" s="23" t="str">
        <f>IF($L1289="", "", COUNTIF($L$11:$L$2510, "&gt;"&amp;$L1289)+1+COUNTIF($L$11:$L1289, $L1289)-1)</f>
        <v/>
      </c>
      <c r="O1289" s="5"/>
      <c r="R1289" s="23" t="str">
        <f t="shared" si="172"/>
        <v/>
      </c>
      <c r="T1289" s="20" t="str">
        <f t="shared" si="173"/>
        <v/>
      </c>
      <c r="X1289" s="23" t="str">
        <f t="shared" si="174"/>
        <v/>
      </c>
      <c r="Z1289" s="59" t="str">
        <f t="shared" si="175"/>
        <v/>
      </c>
      <c r="AA1289" s="60" t="str">
        <f>IF($B1289="", "", IF(COUNTIF('Intro &amp; Setup'!$AY$23:$AY$38, $B1289)&gt;0, "BH", TEXT($B1289, "ddd")))</f>
        <v/>
      </c>
      <c r="AB1289" s="61" t="str">
        <f t="shared" si="176"/>
        <v/>
      </c>
      <c r="AD1289" s="23" t="str">
        <f t="shared" si="177"/>
        <v/>
      </c>
      <c r="AE1289" s="23" t="str">
        <f t="shared" si="178"/>
        <v/>
      </c>
      <c r="AG1289" s="23" t="str">
        <f t="shared" si="179"/>
        <v/>
      </c>
    </row>
    <row r="1290" spans="1:33" x14ac:dyDescent="0.25">
      <c r="A1290" s="5"/>
      <c r="B1290" s="115"/>
      <c r="C1290" s="116"/>
      <c r="D1290" s="117"/>
      <c r="E1290" s="118"/>
      <c r="F1290" s="118"/>
      <c r="G1290" s="119"/>
      <c r="H1290" s="120"/>
      <c r="I1290" s="120"/>
      <c r="J1290" s="121"/>
      <c r="K1290" s="5"/>
      <c r="L1290" s="133" t="str">
        <f t="shared" si="171"/>
        <v/>
      </c>
      <c r="M1290" s="5"/>
      <c r="N1290" s="23" t="str">
        <f>IF($L1290="", "", COUNTIF($L$11:$L$2510, "&gt;"&amp;$L1290)+1+COUNTIF($L$11:$L1290, $L1290)-1)</f>
        <v/>
      </c>
      <c r="O1290" s="5"/>
      <c r="R1290" s="23" t="str">
        <f t="shared" si="172"/>
        <v/>
      </c>
      <c r="T1290" s="20" t="str">
        <f t="shared" si="173"/>
        <v/>
      </c>
      <c r="X1290" s="23" t="str">
        <f t="shared" si="174"/>
        <v/>
      </c>
      <c r="Z1290" s="59" t="str">
        <f t="shared" si="175"/>
        <v/>
      </c>
      <c r="AA1290" s="60" t="str">
        <f>IF($B1290="", "", IF(COUNTIF('Intro &amp; Setup'!$AY$23:$AY$38, $B1290)&gt;0, "BH", TEXT($B1290, "ddd")))</f>
        <v/>
      </c>
      <c r="AB1290" s="61" t="str">
        <f t="shared" si="176"/>
        <v/>
      </c>
      <c r="AD1290" s="23" t="str">
        <f t="shared" si="177"/>
        <v/>
      </c>
      <c r="AE1290" s="23" t="str">
        <f t="shared" si="178"/>
        <v/>
      </c>
      <c r="AG1290" s="23" t="str">
        <f t="shared" si="179"/>
        <v/>
      </c>
    </row>
    <row r="1291" spans="1:33" x14ac:dyDescent="0.25">
      <c r="A1291" s="5"/>
      <c r="B1291" s="115"/>
      <c r="C1291" s="116"/>
      <c r="D1291" s="117"/>
      <c r="E1291" s="118"/>
      <c r="F1291" s="118"/>
      <c r="G1291" s="119"/>
      <c r="H1291" s="120"/>
      <c r="I1291" s="120"/>
      <c r="J1291" s="121"/>
      <c r="K1291" s="5"/>
      <c r="L1291" s="133" t="str">
        <f t="shared" si="171"/>
        <v/>
      </c>
      <c r="M1291" s="5"/>
      <c r="N1291" s="23" t="str">
        <f>IF($L1291="", "", COUNTIF($L$11:$L$2510, "&gt;"&amp;$L1291)+1+COUNTIF($L$11:$L1291, $L1291)-1)</f>
        <v/>
      </c>
      <c r="O1291" s="5"/>
      <c r="R1291" s="23" t="str">
        <f t="shared" si="172"/>
        <v/>
      </c>
      <c r="T1291" s="20" t="str">
        <f t="shared" si="173"/>
        <v/>
      </c>
      <c r="X1291" s="23" t="str">
        <f t="shared" si="174"/>
        <v/>
      </c>
      <c r="Z1291" s="59" t="str">
        <f t="shared" si="175"/>
        <v/>
      </c>
      <c r="AA1291" s="60" t="str">
        <f>IF($B1291="", "", IF(COUNTIF('Intro &amp; Setup'!$AY$23:$AY$38, $B1291)&gt;0, "BH", TEXT($B1291, "ddd")))</f>
        <v/>
      </c>
      <c r="AB1291" s="61" t="str">
        <f t="shared" si="176"/>
        <v/>
      </c>
      <c r="AD1291" s="23" t="str">
        <f t="shared" si="177"/>
        <v/>
      </c>
      <c r="AE1291" s="23" t="str">
        <f t="shared" si="178"/>
        <v/>
      </c>
      <c r="AG1291" s="23" t="str">
        <f t="shared" si="179"/>
        <v/>
      </c>
    </row>
    <row r="1292" spans="1:33" x14ac:dyDescent="0.25">
      <c r="A1292" s="5"/>
      <c r="B1292" s="115"/>
      <c r="C1292" s="116"/>
      <c r="D1292" s="117"/>
      <c r="E1292" s="118"/>
      <c r="F1292" s="118"/>
      <c r="G1292" s="119"/>
      <c r="H1292" s="120"/>
      <c r="I1292" s="120"/>
      <c r="J1292" s="121"/>
      <c r="K1292" s="5"/>
      <c r="L1292" s="133" t="str">
        <f t="shared" ref="L1292:L1355" si="180">IFERROR(($I1292+$J1292)/$H1292, "")</f>
        <v/>
      </c>
      <c r="M1292" s="5"/>
      <c r="N1292" s="23" t="str">
        <f>IF($L1292="", "", COUNTIF($L$11:$L$2510, "&gt;"&amp;$L1292)+1+COUNTIF($L$11:$L1292, $L1292)-1)</f>
        <v/>
      </c>
      <c r="O1292" s="5"/>
      <c r="R1292" s="23" t="str">
        <f t="shared" ref="R1292:R1355" si="181">IF($T1292="", "", IF(COUNTIF($T$11:$T$2510, $T1292)&gt;1, "X", ""))</f>
        <v/>
      </c>
      <c r="T1292" s="20" t="str">
        <f t="shared" ref="T1292:T1355" si="182">IF(AND($B1292="", $C1292="", $D1292=""), "", CONCATENATE(TEXT($B1292, "dd mmm yyyy"), " - ", TEXT($C1292, "hh:mm"), " - ", $D1292))</f>
        <v/>
      </c>
      <c r="X1292" s="23" t="str">
        <f t="shared" ref="X1292:X1355" si="183">IF($E1292="", "", IF(COUNTIF($V$11:$V$20, $E1292)=0, "X", ""))</f>
        <v/>
      </c>
      <c r="Z1292" s="59" t="str">
        <f t="shared" ref="Z1292:Z1355" si="184">IF($B1292="", "", TEXT($B1292, "mmm yyyy"))</f>
        <v/>
      </c>
      <c r="AA1292" s="60" t="str">
        <f>IF($B1292="", "", IF(COUNTIF('Intro &amp; Setup'!$AY$23:$AY$38, $B1292)&gt;0, "BH", TEXT($B1292, "ddd")))</f>
        <v/>
      </c>
      <c r="AB1292" s="61" t="str">
        <f t="shared" ref="AB1292:AB1355" si="185">IF($C1292="", "", REPLACE(TEXT($C1292, "hh:mm"), 4, 2, "00"))</f>
        <v/>
      </c>
      <c r="AD1292" s="23" t="str">
        <f t="shared" ref="AD1292:AD1355" si="186">IF(OR($AB1292="", $E1292=""), "", CONCATENATE($AB1292, " - ", $E1292))</f>
        <v/>
      </c>
      <c r="AE1292" s="23" t="str">
        <f t="shared" ref="AE1292:AE1355" si="187">IF(OR($AA1292="", $E1292=""), "", CONCATENATE($AA1292, " - ", $E1292))</f>
        <v/>
      </c>
      <c r="AG1292" s="23" t="str">
        <f t="shared" ref="AG1292:AG1355" si="188">IF($B1292="", "", IF(OR($B1292&lt;$Z$2, $B1292&gt;$Z$3), "X", ""))</f>
        <v/>
      </c>
    </row>
    <row r="1293" spans="1:33" x14ac:dyDescent="0.25">
      <c r="A1293" s="5"/>
      <c r="B1293" s="115"/>
      <c r="C1293" s="116"/>
      <c r="D1293" s="117"/>
      <c r="E1293" s="118"/>
      <c r="F1293" s="118"/>
      <c r="G1293" s="119"/>
      <c r="H1293" s="120"/>
      <c r="I1293" s="120"/>
      <c r="J1293" s="121"/>
      <c r="K1293" s="5"/>
      <c r="L1293" s="133" t="str">
        <f t="shared" si="180"/>
        <v/>
      </c>
      <c r="M1293" s="5"/>
      <c r="N1293" s="23" t="str">
        <f>IF($L1293="", "", COUNTIF($L$11:$L$2510, "&gt;"&amp;$L1293)+1+COUNTIF($L$11:$L1293, $L1293)-1)</f>
        <v/>
      </c>
      <c r="O1293" s="5"/>
      <c r="R1293" s="23" t="str">
        <f t="shared" si="181"/>
        <v/>
      </c>
      <c r="T1293" s="20" t="str">
        <f t="shared" si="182"/>
        <v/>
      </c>
      <c r="X1293" s="23" t="str">
        <f t="shared" si="183"/>
        <v/>
      </c>
      <c r="Z1293" s="59" t="str">
        <f t="shared" si="184"/>
        <v/>
      </c>
      <c r="AA1293" s="60" t="str">
        <f>IF($B1293="", "", IF(COUNTIF('Intro &amp; Setup'!$AY$23:$AY$38, $B1293)&gt;0, "BH", TEXT($B1293, "ddd")))</f>
        <v/>
      </c>
      <c r="AB1293" s="61" t="str">
        <f t="shared" si="185"/>
        <v/>
      </c>
      <c r="AD1293" s="23" t="str">
        <f t="shared" si="186"/>
        <v/>
      </c>
      <c r="AE1293" s="23" t="str">
        <f t="shared" si="187"/>
        <v/>
      </c>
      <c r="AG1293" s="23" t="str">
        <f t="shared" si="188"/>
        <v/>
      </c>
    </row>
    <row r="1294" spans="1:33" x14ac:dyDescent="0.25">
      <c r="A1294" s="5"/>
      <c r="B1294" s="115"/>
      <c r="C1294" s="116"/>
      <c r="D1294" s="117"/>
      <c r="E1294" s="118"/>
      <c r="F1294" s="118"/>
      <c r="G1294" s="119"/>
      <c r="H1294" s="120"/>
      <c r="I1294" s="120"/>
      <c r="J1294" s="121"/>
      <c r="K1294" s="5"/>
      <c r="L1294" s="133" t="str">
        <f t="shared" si="180"/>
        <v/>
      </c>
      <c r="M1294" s="5"/>
      <c r="N1294" s="23" t="str">
        <f>IF($L1294="", "", COUNTIF($L$11:$L$2510, "&gt;"&amp;$L1294)+1+COUNTIF($L$11:$L1294, $L1294)-1)</f>
        <v/>
      </c>
      <c r="O1294" s="5"/>
      <c r="R1294" s="23" t="str">
        <f t="shared" si="181"/>
        <v/>
      </c>
      <c r="T1294" s="20" t="str">
        <f t="shared" si="182"/>
        <v/>
      </c>
      <c r="X1294" s="23" t="str">
        <f t="shared" si="183"/>
        <v/>
      </c>
      <c r="Z1294" s="59" t="str">
        <f t="shared" si="184"/>
        <v/>
      </c>
      <c r="AA1294" s="60" t="str">
        <f>IF($B1294="", "", IF(COUNTIF('Intro &amp; Setup'!$AY$23:$AY$38, $B1294)&gt;0, "BH", TEXT($B1294, "ddd")))</f>
        <v/>
      </c>
      <c r="AB1294" s="61" t="str">
        <f t="shared" si="185"/>
        <v/>
      </c>
      <c r="AD1294" s="23" t="str">
        <f t="shared" si="186"/>
        <v/>
      </c>
      <c r="AE1294" s="23" t="str">
        <f t="shared" si="187"/>
        <v/>
      </c>
      <c r="AG1294" s="23" t="str">
        <f t="shared" si="188"/>
        <v/>
      </c>
    </row>
    <row r="1295" spans="1:33" x14ac:dyDescent="0.25">
      <c r="A1295" s="5"/>
      <c r="B1295" s="115"/>
      <c r="C1295" s="116"/>
      <c r="D1295" s="117"/>
      <c r="E1295" s="118"/>
      <c r="F1295" s="118"/>
      <c r="G1295" s="119"/>
      <c r="H1295" s="120"/>
      <c r="I1295" s="120"/>
      <c r="J1295" s="121"/>
      <c r="K1295" s="5"/>
      <c r="L1295" s="133" t="str">
        <f t="shared" si="180"/>
        <v/>
      </c>
      <c r="M1295" s="5"/>
      <c r="N1295" s="23" t="str">
        <f>IF($L1295="", "", COUNTIF($L$11:$L$2510, "&gt;"&amp;$L1295)+1+COUNTIF($L$11:$L1295, $L1295)-1)</f>
        <v/>
      </c>
      <c r="O1295" s="5"/>
      <c r="R1295" s="23" t="str">
        <f t="shared" si="181"/>
        <v/>
      </c>
      <c r="T1295" s="20" t="str">
        <f t="shared" si="182"/>
        <v/>
      </c>
      <c r="X1295" s="23" t="str">
        <f t="shared" si="183"/>
        <v/>
      </c>
      <c r="Z1295" s="59" t="str">
        <f t="shared" si="184"/>
        <v/>
      </c>
      <c r="AA1295" s="60" t="str">
        <f>IF($B1295="", "", IF(COUNTIF('Intro &amp; Setup'!$AY$23:$AY$38, $B1295)&gt;0, "BH", TEXT($B1295, "ddd")))</f>
        <v/>
      </c>
      <c r="AB1295" s="61" t="str">
        <f t="shared" si="185"/>
        <v/>
      </c>
      <c r="AD1295" s="23" t="str">
        <f t="shared" si="186"/>
        <v/>
      </c>
      <c r="AE1295" s="23" t="str">
        <f t="shared" si="187"/>
        <v/>
      </c>
      <c r="AG1295" s="23" t="str">
        <f t="shared" si="188"/>
        <v/>
      </c>
    </row>
    <row r="1296" spans="1:33" x14ac:dyDescent="0.25">
      <c r="A1296" s="5"/>
      <c r="B1296" s="115"/>
      <c r="C1296" s="116"/>
      <c r="D1296" s="117"/>
      <c r="E1296" s="118"/>
      <c r="F1296" s="118"/>
      <c r="G1296" s="119"/>
      <c r="H1296" s="120"/>
      <c r="I1296" s="120"/>
      <c r="J1296" s="121"/>
      <c r="K1296" s="5"/>
      <c r="L1296" s="133" t="str">
        <f t="shared" si="180"/>
        <v/>
      </c>
      <c r="M1296" s="5"/>
      <c r="N1296" s="23" t="str">
        <f>IF($L1296="", "", COUNTIF($L$11:$L$2510, "&gt;"&amp;$L1296)+1+COUNTIF($L$11:$L1296, $L1296)-1)</f>
        <v/>
      </c>
      <c r="O1296" s="5"/>
      <c r="R1296" s="23" t="str">
        <f t="shared" si="181"/>
        <v/>
      </c>
      <c r="T1296" s="20" t="str">
        <f t="shared" si="182"/>
        <v/>
      </c>
      <c r="X1296" s="23" t="str">
        <f t="shared" si="183"/>
        <v/>
      </c>
      <c r="Z1296" s="59" t="str">
        <f t="shared" si="184"/>
        <v/>
      </c>
      <c r="AA1296" s="60" t="str">
        <f>IF($B1296="", "", IF(COUNTIF('Intro &amp; Setup'!$AY$23:$AY$38, $B1296)&gt;0, "BH", TEXT($B1296, "ddd")))</f>
        <v/>
      </c>
      <c r="AB1296" s="61" t="str">
        <f t="shared" si="185"/>
        <v/>
      </c>
      <c r="AD1296" s="23" t="str">
        <f t="shared" si="186"/>
        <v/>
      </c>
      <c r="AE1296" s="23" t="str">
        <f t="shared" si="187"/>
        <v/>
      </c>
      <c r="AG1296" s="23" t="str">
        <f t="shared" si="188"/>
        <v/>
      </c>
    </row>
    <row r="1297" spans="1:33" x14ac:dyDescent="0.25">
      <c r="A1297" s="5"/>
      <c r="B1297" s="115"/>
      <c r="C1297" s="116"/>
      <c r="D1297" s="117"/>
      <c r="E1297" s="118"/>
      <c r="F1297" s="118"/>
      <c r="G1297" s="119"/>
      <c r="H1297" s="120"/>
      <c r="I1297" s="120"/>
      <c r="J1297" s="121"/>
      <c r="K1297" s="5"/>
      <c r="L1297" s="133" t="str">
        <f t="shared" si="180"/>
        <v/>
      </c>
      <c r="M1297" s="5"/>
      <c r="N1297" s="23" t="str">
        <f>IF($L1297="", "", COUNTIF($L$11:$L$2510, "&gt;"&amp;$L1297)+1+COUNTIF($L$11:$L1297, $L1297)-1)</f>
        <v/>
      </c>
      <c r="O1297" s="5"/>
      <c r="R1297" s="23" t="str">
        <f t="shared" si="181"/>
        <v/>
      </c>
      <c r="T1297" s="20" t="str">
        <f t="shared" si="182"/>
        <v/>
      </c>
      <c r="X1297" s="23" t="str">
        <f t="shared" si="183"/>
        <v/>
      </c>
      <c r="Z1297" s="59" t="str">
        <f t="shared" si="184"/>
        <v/>
      </c>
      <c r="AA1297" s="60" t="str">
        <f>IF($B1297="", "", IF(COUNTIF('Intro &amp; Setup'!$AY$23:$AY$38, $B1297)&gt;0, "BH", TEXT($B1297, "ddd")))</f>
        <v/>
      </c>
      <c r="AB1297" s="61" t="str">
        <f t="shared" si="185"/>
        <v/>
      </c>
      <c r="AD1297" s="23" t="str">
        <f t="shared" si="186"/>
        <v/>
      </c>
      <c r="AE1297" s="23" t="str">
        <f t="shared" si="187"/>
        <v/>
      </c>
      <c r="AG1297" s="23" t="str">
        <f t="shared" si="188"/>
        <v/>
      </c>
    </row>
    <row r="1298" spans="1:33" x14ac:dyDescent="0.25">
      <c r="A1298" s="5"/>
      <c r="B1298" s="115"/>
      <c r="C1298" s="116"/>
      <c r="D1298" s="117"/>
      <c r="E1298" s="118"/>
      <c r="F1298" s="118"/>
      <c r="G1298" s="119"/>
      <c r="H1298" s="120"/>
      <c r="I1298" s="120"/>
      <c r="J1298" s="121"/>
      <c r="K1298" s="5"/>
      <c r="L1298" s="133" t="str">
        <f t="shared" si="180"/>
        <v/>
      </c>
      <c r="M1298" s="5"/>
      <c r="N1298" s="23" t="str">
        <f>IF($L1298="", "", COUNTIF($L$11:$L$2510, "&gt;"&amp;$L1298)+1+COUNTIF($L$11:$L1298, $L1298)-1)</f>
        <v/>
      </c>
      <c r="O1298" s="5"/>
      <c r="R1298" s="23" t="str">
        <f t="shared" si="181"/>
        <v/>
      </c>
      <c r="T1298" s="20" t="str">
        <f t="shared" si="182"/>
        <v/>
      </c>
      <c r="X1298" s="23" t="str">
        <f t="shared" si="183"/>
        <v/>
      </c>
      <c r="Z1298" s="59" t="str">
        <f t="shared" si="184"/>
        <v/>
      </c>
      <c r="AA1298" s="60" t="str">
        <f>IF($B1298="", "", IF(COUNTIF('Intro &amp; Setup'!$AY$23:$AY$38, $B1298)&gt;0, "BH", TEXT($B1298, "ddd")))</f>
        <v/>
      </c>
      <c r="AB1298" s="61" t="str">
        <f t="shared" si="185"/>
        <v/>
      </c>
      <c r="AD1298" s="23" t="str">
        <f t="shared" si="186"/>
        <v/>
      </c>
      <c r="AE1298" s="23" t="str">
        <f t="shared" si="187"/>
        <v/>
      </c>
      <c r="AG1298" s="23" t="str">
        <f t="shared" si="188"/>
        <v/>
      </c>
    </row>
    <row r="1299" spans="1:33" x14ac:dyDescent="0.25">
      <c r="A1299" s="5"/>
      <c r="B1299" s="115"/>
      <c r="C1299" s="116"/>
      <c r="D1299" s="117"/>
      <c r="E1299" s="118"/>
      <c r="F1299" s="118"/>
      <c r="G1299" s="119"/>
      <c r="H1299" s="120"/>
      <c r="I1299" s="120"/>
      <c r="J1299" s="121"/>
      <c r="K1299" s="5"/>
      <c r="L1299" s="133" t="str">
        <f t="shared" si="180"/>
        <v/>
      </c>
      <c r="M1299" s="5"/>
      <c r="N1299" s="23" t="str">
        <f>IF($L1299="", "", COUNTIF($L$11:$L$2510, "&gt;"&amp;$L1299)+1+COUNTIF($L$11:$L1299, $L1299)-1)</f>
        <v/>
      </c>
      <c r="O1299" s="5"/>
      <c r="R1299" s="23" t="str">
        <f t="shared" si="181"/>
        <v/>
      </c>
      <c r="T1299" s="20" t="str">
        <f t="shared" si="182"/>
        <v/>
      </c>
      <c r="X1299" s="23" t="str">
        <f t="shared" si="183"/>
        <v/>
      </c>
      <c r="Z1299" s="59" t="str">
        <f t="shared" si="184"/>
        <v/>
      </c>
      <c r="AA1299" s="60" t="str">
        <f>IF($B1299="", "", IF(COUNTIF('Intro &amp; Setup'!$AY$23:$AY$38, $B1299)&gt;0, "BH", TEXT($B1299, "ddd")))</f>
        <v/>
      </c>
      <c r="AB1299" s="61" t="str">
        <f t="shared" si="185"/>
        <v/>
      </c>
      <c r="AD1299" s="23" t="str">
        <f t="shared" si="186"/>
        <v/>
      </c>
      <c r="AE1299" s="23" t="str">
        <f t="shared" si="187"/>
        <v/>
      </c>
      <c r="AG1299" s="23" t="str">
        <f t="shared" si="188"/>
        <v/>
      </c>
    </row>
    <row r="1300" spans="1:33" x14ac:dyDescent="0.25">
      <c r="A1300" s="5"/>
      <c r="B1300" s="115"/>
      <c r="C1300" s="116"/>
      <c r="D1300" s="117"/>
      <c r="E1300" s="118"/>
      <c r="F1300" s="118"/>
      <c r="G1300" s="119"/>
      <c r="H1300" s="120"/>
      <c r="I1300" s="120"/>
      <c r="J1300" s="121"/>
      <c r="K1300" s="5"/>
      <c r="L1300" s="133" t="str">
        <f t="shared" si="180"/>
        <v/>
      </c>
      <c r="M1300" s="5"/>
      <c r="N1300" s="23" t="str">
        <f>IF($L1300="", "", COUNTIF($L$11:$L$2510, "&gt;"&amp;$L1300)+1+COUNTIF($L$11:$L1300, $L1300)-1)</f>
        <v/>
      </c>
      <c r="O1300" s="5"/>
      <c r="R1300" s="23" t="str">
        <f t="shared" si="181"/>
        <v/>
      </c>
      <c r="T1300" s="20" t="str">
        <f t="shared" si="182"/>
        <v/>
      </c>
      <c r="X1300" s="23" t="str">
        <f t="shared" si="183"/>
        <v/>
      </c>
      <c r="Z1300" s="59" t="str">
        <f t="shared" si="184"/>
        <v/>
      </c>
      <c r="AA1300" s="60" t="str">
        <f>IF($B1300="", "", IF(COUNTIF('Intro &amp; Setup'!$AY$23:$AY$38, $B1300)&gt;0, "BH", TEXT($B1300, "ddd")))</f>
        <v/>
      </c>
      <c r="AB1300" s="61" t="str">
        <f t="shared" si="185"/>
        <v/>
      </c>
      <c r="AD1300" s="23" t="str">
        <f t="shared" si="186"/>
        <v/>
      </c>
      <c r="AE1300" s="23" t="str">
        <f t="shared" si="187"/>
        <v/>
      </c>
      <c r="AG1300" s="23" t="str">
        <f t="shared" si="188"/>
        <v/>
      </c>
    </row>
    <row r="1301" spans="1:33" x14ac:dyDescent="0.25">
      <c r="A1301" s="5"/>
      <c r="B1301" s="115"/>
      <c r="C1301" s="116"/>
      <c r="D1301" s="117"/>
      <c r="E1301" s="118"/>
      <c r="F1301" s="118"/>
      <c r="G1301" s="119"/>
      <c r="H1301" s="120"/>
      <c r="I1301" s="120"/>
      <c r="J1301" s="121"/>
      <c r="K1301" s="5"/>
      <c r="L1301" s="133" t="str">
        <f t="shared" si="180"/>
        <v/>
      </c>
      <c r="M1301" s="5"/>
      <c r="N1301" s="23" t="str">
        <f>IF($L1301="", "", COUNTIF($L$11:$L$2510, "&gt;"&amp;$L1301)+1+COUNTIF($L$11:$L1301, $L1301)-1)</f>
        <v/>
      </c>
      <c r="O1301" s="5"/>
      <c r="R1301" s="23" t="str">
        <f t="shared" si="181"/>
        <v/>
      </c>
      <c r="T1301" s="20" t="str">
        <f t="shared" si="182"/>
        <v/>
      </c>
      <c r="X1301" s="23" t="str">
        <f t="shared" si="183"/>
        <v/>
      </c>
      <c r="Z1301" s="59" t="str">
        <f t="shared" si="184"/>
        <v/>
      </c>
      <c r="AA1301" s="60" t="str">
        <f>IF($B1301="", "", IF(COUNTIF('Intro &amp; Setup'!$AY$23:$AY$38, $B1301)&gt;0, "BH", TEXT($B1301, "ddd")))</f>
        <v/>
      </c>
      <c r="AB1301" s="61" t="str">
        <f t="shared" si="185"/>
        <v/>
      </c>
      <c r="AD1301" s="23" t="str">
        <f t="shared" si="186"/>
        <v/>
      </c>
      <c r="AE1301" s="23" t="str">
        <f t="shared" si="187"/>
        <v/>
      </c>
      <c r="AG1301" s="23" t="str">
        <f t="shared" si="188"/>
        <v/>
      </c>
    </row>
    <row r="1302" spans="1:33" x14ac:dyDescent="0.25">
      <c r="A1302" s="5"/>
      <c r="B1302" s="115"/>
      <c r="C1302" s="116"/>
      <c r="D1302" s="117"/>
      <c r="E1302" s="118"/>
      <c r="F1302" s="118"/>
      <c r="G1302" s="119"/>
      <c r="H1302" s="120"/>
      <c r="I1302" s="120"/>
      <c r="J1302" s="121"/>
      <c r="K1302" s="5"/>
      <c r="L1302" s="133" t="str">
        <f t="shared" si="180"/>
        <v/>
      </c>
      <c r="M1302" s="5"/>
      <c r="N1302" s="23" t="str">
        <f>IF($L1302="", "", COUNTIF($L$11:$L$2510, "&gt;"&amp;$L1302)+1+COUNTIF($L$11:$L1302, $L1302)-1)</f>
        <v/>
      </c>
      <c r="O1302" s="5"/>
      <c r="R1302" s="23" t="str">
        <f t="shared" si="181"/>
        <v/>
      </c>
      <c r="T1302" s="20" t="str">
        <f t="shared" si="182"/>
        <v/>
      </c>
      <c r="X1302" s="23" t="str">
        <f t="shared" si="183"/>
        <v/>
      </c>
      <c r="Z1302" s="59" t="str">
        <f t="shared" si="184"/>
        <v/>
      </c>
      <c r="AA1302" s="60" t="str">
        <f>IF($B1302="", "", IF(COUNTIF('Intro &amp; Setup'!$AY$23:$AY$38, $B1302)&gt;0, "BH", TEXT($B1302, "ddd")))</f>
        <v/>
      </c>
      <c r="AB1302" s="61" t="str">
        <f t="shared" si="185"/>
        <v/>
      </c>
      <c r="AD1302" s="23" t="str">
        <f t="shared" si="186"/>
        <v/>
      </c>
      <c r="AE1302" s="23" t="str">
        <f t="shared" si="187"/>
        <v/>
      </c>
      <c r="AG1302" s="23" t="str">
        <f t="shared" si="188"/>
        <v/>
      </c>
    </row>
    <row r="1303" spans="1:33" x14ac:dyDescent="0.25">
      <c r="A1303" s="5"/>
      <c r="B1303" s="115"/>
      <c r="C1303" s="116"/>
      <c r="D1303" s="117"/>
      <c r="E1303" s="118"/>
      <c r="F1303" s="118"/>
      <c r="G1303" s="119"/>
      <c r="H1303" s="120"/>
      <c r="I1303" s="120"/>
      <c r="J1303" s="121"/>
      <c r="K1303" s="5"/>
      <c r="L1303" s="133" t="str">
        <f t="shared" si="180"/>
        <v/>
      </c>
      <c r="M1303" s="5"/>
      <c r="N1303" s="23" t="str">
        <f>IF($L1303="", "", COUNTIF($L$11:$L$2510, "&gt;"&amp;$L1303)+1+COUNTIF($L$11:$L1303, $L1303)-1)</f>
        <v/>
      </c>
      <c r="O1303" s="5"/>
      <c r="R1303" s="23" t="str">
        <f t="shared" si="181"/>
        <v/>
      </c>
      <c r="T1303" s="20" t="str">
        <f t="shared" si="182"/>
        <v/>
      </c>
      <c r="X1303" s="23" t="str">
        <f t="shared" si="183"/>
        <v/>
      </c>
      <c r="Z1303" s="59" t="str">
        <f t="shared" si="184"/>
        <v/>
      </c>
      <c r="AA1303" s="60" t="str">
        <f>IF($B1303="", "", IF(COUNTIF('Intro &amp; Setup'!$AY$23:$AY$38, $B1303)&gt;0, "BH", TEXT($B1303, "ddd")))</f>
        <v/>
      </c>
      <c r="AB1303" s="61" t="str">
        <f t="shared" si="185"/>
        <v/>
      </c>
      <c r="AD1303" s="23" t="str">
        <f t="shared" si="186"/>
        <v/>
      </c>
      <c r="AE1303" s="23" t="str">
        <f t="shared" si="187"/>
        <v/>
      </c>
      <c r="AG1303" s="23" t="str">
        <f t="shared" si="188"/>
        <v/>
      </c>
    </row>
    <row r="1304" spans="1:33" x14ac:dyDescent="0.25">
      <c r="A1304" s="5"/>
      <c r="B1304" s="115"/>
      <c r="C1304" s="116"/>
      <c r="D1304" s="117"/>
      <c r="E1304" s="118"/>
      <c r="F1304" s="118"/>
      <c r="G1304" s="119"/>
      <c r="H1304" s="120"/>
      <c r="I1304" s="120"/>
      <c r="J1304" s="121"/>
      <c r="K1304" s="5"/>
      <c r="L1304" s="133" t="str">
        <f t="shared" si="180"/>
        <v/>
      </c>
      <c r="M1304" s="5"/>
      <c r="N1304" s="23" t="str">
        <f>IF($L1304="", "", COUNTIF($L$11:$L$2510, "&gt;"&amp;$L1304)+1+COUNTIF($L$11:$L1304, $L1304)-1)</f>
        <v/>
      </c>
      <c r="O1304" s="5"/>
      <c r="R1304" s="23" t="str">
        <f t="shared" si="181"/>
        <v/>
      </c>
      <c r="T1304" s="20" t="str">
        <f t="shared" si="182"/>
        <v/>
      </c>
      <c r="X1304" s="23" t="str">
        <f t="shared" si="183"/>
        <v/>
      </c>
      <c r="Z1304" s="59" t="str">
        <f t="shared" si="184"/>
        <v/>
      </c>
      <c r="AA1304" s="60" t="str">
        <f>IF($B1304="", "", IF(COUNTIF('Intro &amp; Setup'!$AY$23:$AY$38, $B1304)&gt;0, "BH", TEXT($B1304, "ddd")))</f>
        <v/>
      </c>
      <c r="AB1304" s="61" t="str">
        <f t="shared" si="185"/>
        <v/>
      </c>
      <c r="AD1304" s="23" t="str">
        <f t="shared" si="186"/>
        <v/>
      </c>
      <c r="AE1304" s="23" t="str">
        <f t="shared" si="187"/>
        <v/>
      </c>
      <c r="AG1304" s="23" t="str">
        <f t="shared" si="188"/>
        <v/>
      </c>
    </row>
    <row r="1305" spans="1:33" x14ac:dyDescent="0.25">
      <c r="A1305" s="5"/>
      <c r="B1305" s="115"/>
      <c r="C1305" s="116"/>
      <c r="D1305" s="117"/>
      <c r="E1305" s="118"/>
      <c r="F1305" s="118"/>
      <c r="G1305" s="119"/>
      <c r="H1305" s="120"/>
      <c r="I1305" s="120"/>
      <c r="J1305" s="121"/>
      <c r="K1305" s="5"/>
      <c r="L1305" s="133" t="str">
        <f t="shared" si="180"/>
        <v/>
      </c>
      <c r="M1305" s="5"/>
      <c r="N1305" s="23" t="str">
        <f>IF($L1305="", "", COUNTIF($L$11:$L$2510, "&gt;"&amp;$L1305)+1+COUNTIF($L$11:$L1305, $L1305)-1)</f>
        <v/>
      </c>
      <c r="O1305" s="5"/>
      <c r="R1305" s="23" t="str">
        <f t="shared" si="181"/>
        <v/>
      </c>
      <c r="T1305" s="20" t="str">
        <f t="shared" si="182"/>
        <v/>
      </c>
      <c r="X1305" s="23" t="str">
        <f t="shared" si="183"/>
        <v/>
      </c>
      <c r="Z1305" s="59" t="str">
        <f t="shared" si="184"/>
        <v/>
      </c>
      <c r="AA1305" s="60" t="str">
        <f>IF($B1305="", "", IF(COUNTIF('Intro &amp; Setup'!$AY$23:$AY$38, $B1305)&gt;0, "BH", TEXT($B1305, "ddd")))</f>
        <v/>
      </c>
      <c r="AB1305" s="61" t="str">
        <f t="shared" si="185"/>
        <v/>
      </c>
      <c r="AD1305" s="23" t="str">
        <f t="shared" si="186"/>
        <v/>
      </c>
      <c r="AE1305" s="23" t="str">
        <f t="shared" si="187"/>
        <v/>
      </c>
      <c r="AG1305" s="23" t="str">
        <f t="shared" si="188"/>
        <v/>
      </c>
    </row>
    <row r="1306" spans="1:33" x14ac:dyDescent="0.25">
      <c r="A1306" s="5"/>
      <c r="B1306" s="115"/>
      <c r="C1306" s="116"/>
      <c r="D1306" s="117"/>
      <c r="E1306" s="118"/>
      <c r="F1306" s="118"/>
      <c r="G1306" s="119"/>
      <c r="H1306" s="120"/>
      <c r="I1306" s="120"/>
      <c r="J1306" s="121"/>
      <c r="K1306" s="5"/>
      <c r="L1306" s="133" t="str">
        <f t="shared" si="180"/>
        <v/>
      </c>
      <c r="M1306" s="5"/>
      <c r="N1306" s="23" t="str">
        <f>IF($L1306="", "", COUNTIF($L$11:$L$2510, "&gt;"&amp;$L1306)+1+COUNTIF($L$11:$L1306, $L1306)-1)</f>
        <v/>
      </c>
      <c r="O1306" s="5"/>
      <c r="R1306" s="23" t="str">
        <f t="shared" si="181"/>
        <v/>
      </c>
      <c r="T1306" s="20" t="str">
        <f t="shared" si="182"/>
        <v/>
      </c>
      <c r="X1306" s="23" t="str">
        <f t="shared" si="183"/>
        <v/>
      </c>
      <c r="Z1306" s="59" t="str">
        <f t="shared" si="184"/>
        <v/>
      </c>
      <c r="AA1306" s="60" t="str">
        <f>IF($B1306="", "", IF(COUNTIF('Intro &amp; Setup'!$AY$23:$AY$38, $B1306)&gt;0, "BH", TEXT($B1306, "ddd")))</f>
        <v/>
      </c>
      <c r="AB1306" s="61" t="str">
        <f t="shared" si="185"/>
        <v/>
      </c>
      <c r="AD1306" s="23" t="str">
        <f t="shared" si="186"/>
        <v/>
      </c>
      <c r="AE1306" s="23" t="str">
        <f t="shared" si="187"/>
        <v/>
      </c>
      <c r="AG1306" s="23" t="str">
        <f t="shared" si="188"/>
        <v/>
      </c>
    </row>
    <row r="1307" spans="1:33" x14ac:dyDescent="0.25">
      <c r="A1307" s="5"/>
      <c r="B1307" s="115"/>
      <c r="C1307" s="116"/>
      <c r="D1307" s="117"/>
      <c r="E1307" s="118"/>
      <c r="F1307" s="118"/>
      <c r="G1307" s="119"/>
      <c r="H1307" s="120"/>
      <c r="I1307" s="120"/>
      <c r="J1307" s="121"/>
      <c r="K1307" s="5"/>
      <c r="L1307" s="133" t="str">
        <f t="shared" si="180"/>
        <v/>
      </c>
      <c r="M1307" s="5"/>
      <c r="N1307" s="23" t="str">
        <f>IF($L1307="", "", COUNTIF($L$11:$L$2510, "&gt;"&amp;$L1307)+1+COUNTIF($L$11:$L1307, $L1307)-1)</f>
        <v/>
      </c>
      <c r="O1307" s="5"/>
      <c r="R1307" s="23" t="str">
        <f t="shared" si="181"/>
        <v/>
      </c>
      <c r="T1307" s="20" t="str">
        <f t="shared" si="182"/>
        <v/>
      </c>
      <c r="X1307" s="23" t="str">
        <f t="shared" si="183"/>
        <v/>
      </c>
      <c r="Z1307" s="59" t="str">
        <f t="shared" si="184"/>
        <v/>
      </c>
      <c r="AA1307" s="60" t="str">
        <f>IF($B1307="", "", IF(COUNTIF('Intro &amp; Setup'!$AY$23:$AY$38, $B1307)&gt;0, "BH", TEXT($B1307, "ddd")))</f>
        <v/>
      </c>
      <c r="AB1307" s="61" t="str">
        <f t="shared" si="185"/>
        <v/>
      </c>
      <c r="AD1307" s="23" t="str">
        <f t="shared" si="186"/>
        <v/>
      </c>
      <c r="AE1307" s="23" t="str">
        <f t="shared" si="187"/>
        <v/>
      </c>
      <c r="AG1307" s="23" t="str">
        <f t="shared" si="188"/>
        <v/>
      </c>
    </row>
    <row r="1308" spans="1:33" x14ac:dyDescent="0.25">
      <c r="A1308" s="5"/>
      <c r="B1308" s="115"/>
      <c r="C1308" s="116"/>
      <c r="D1308" s="117"/>
      <c r="E1308" s="118"/>
      <c r="F1308" s="118"/>
      <c r="G1308" s="119"/>
      <c r="H1308" s="120"/>
      <c r="I1308" s="120"/>
      <c r="J1308" s="121"/>
      <c r="K1308" s="5"/>
      <c r="L1308" s="133" t="str">
        <f t="shared" si="180"/>
        <v/>
      </c>
      <c r="M1308" s="5"/>
      <c r="N1308" s="23" t="str">
        <f>IF($L1308="", "", COUNTIF($L$11:$L$2510, "&gt;"&amp;$L1308)+1+COUNTIF($L$11:$L1308, $L1308)-1)</f>
        <v/>
      </c>
      <c r="O1308" s="5"/>
      <c r="R1308" s="23" t="str">
        <f t="shared" si="181"/>
        <v/>
      </c>
      <c r="T1308" s="20" t="str">
        <f t="shared" si="182"/>
        <v/>
      </c>
      <c r="X1308" s="23" t="str">
        <f t="shared" si="183"/>
        <v/>
      </c>
      <c r="Z1308" s="59" t="str">
        <f t="shared" si="184"/>
        <v/>
      </c>
      <c r="AA1308" s="60" t="str">
        <f>IF($B1308="", "", IF(COUNTIF('Intro &amp; Setup'!$AY$23:$AY$38, $B1308)&gt;0, "BH", TEXT($B1308, "ddd")))</f>
        <v/>
      </c>
      <c r="AB1308" s="61" t="str">
        <f t="shared" si="185"/>
        <v/>
      </c>
      <c r="AD1308" s="23" t="str">
        <f t="shared" si="186"/>
        <v/>
      </c>
      <c r="AE1308" s="23" t="str">
        <f t="shared" si="187"/>
        <v/>
      </c>
      <c r="AG1308" s="23" t="str">
        <f t="shared" si="188"/>
        <v/>
      </c>
    </row>
    <row r="1309" spans="1:33" x14ac:dyDescent="0.25">
      <c r="A1309" s="5"/>
      <c r="B1309" s="115"/>
      <c r="C1309" s="116"/>
      <c r="D1309" s="117"/>
      <c r="E1309" s="118"/>
      <c r="F1309" s="118"/>
      <c r="G1309" s="119"/>
      <c r="H1309" s="120"/>
      <c r="I1309" s="120"/>
      <c r="J1309" s="121"/>
      <c r="K1309" s="5"/>
      <c r="L1309" s="133" t="str">
        <f t="shared" si="180"/>
        <v/>
      </c>
      <c r="M1309" s="5"/>
      <c r="N1309" s="23" t="str">
        <f>IF($L1309="", "", COUNTIF($L$11:$L$2510, "&gt;"&amp;$L1309)+1+COUNTIF($L$11:$L1309, $L1309)-1)</f>
        <v/>
      </c>
      <c r="O1309" s="5"/>
      <c r="R1309" s="23" t="str">
        <f t="shared" si="181"/>
        <v/>
      </c>
      <c r="T1309" s="20" t="str">
        <f t="shared" si="182"/>
        <v/>
      </c>
      <c r="X1309" s="23" t="str">
        <f t="shared" si="183"/>
        <v/>
      </c>
      <c r="Z1309" s="59" t="str">
        <f t="shared" si="184"/>
        <v/>
      </c>
      <c r="AA1309" s="60" t="str">
        <f>IF($B1309="", "", IF(COUNTIF('Intro &amp; Setup'!$AY$23:$AY$38, $B1309)&gt;0, "BH", TEXT($B1309, "ddd")))</f>
        <v/>
      </c>
      <c r="AB1309" s="61" t="str">
        <f t="shared" si="185"/>
        <v/>
      </c>
      <c r="AD1309" s="23" t="str">
        <f t="shared" si="186"/>
        <v/>
      </c>
      <c r="AE1309" s="23" t="str">
        <f t="shared" si="187"/>
        <v/>
      </c>
      <c r="AG1309" s="23" t="str">
        <f t="shared" si="188"/>
        <v/>
      </c>
    </row>
    <row r="1310" spans="1:33" x14ac:dyDescent="0.25">
      <c r="A1310" s="5"/>
      <c r="B1310" s="115"/>
      <c r="C1310" s="116"/>
      <c r="D1310" s="117"/>
      <c r="E1310" s="118"/>
      <c r="F1310" s="118"/>
      <c r="G1310" s="119"/>
      <c r="H1310" s="120"/>
      <c r="I1310" s="120"/>
      <c r="J1310" s="121"/>
      <c r="K1310" s="5"/>
      <c r="L1310" s="133" t="str">
        <f t="shared" si="180"/>
        <v/>
      </c>
      <c r="M1310" s="5"/>
      <c r="N1310" s="23" t="str">
        <f>IF($L1310="", "", COUNTIF($L$11:$L$2510, "&gt;"&amp;$L1310)+1+COUNTIF($L$11:$L1310, $L1310)-1)</f>
        <v/>
      </c>
      <c r="O1310" s="5"/>
      <c r="R1310" s="23" t="str">
        <f t="shared" si="181"/>
        <v/>
      </c>
      <c r="T1310" s="20" t="str">
        <f t="shared" si="182"/>
        <v/>
      </c>
      <c r="X1310" s="23" t="str">
        <f t="shared" si="183"/>
        <v/>
      </c>
      <c r="Z1310" s="59" t="str">
        <f t="shared" si="184"/>
        <v/>
      </c>
      <c r="AA1310" s="60" t="str">
        <f>IF($B1310="", "", IF(COUNTIF('Intro &amp; Setup'!$AY$23:$AY$38, $B1310)&gt;0, "BH", TEXT($B1310, "ddd")))</f>
        <v/>
      </c>
      <c r="AB1310" s="61" t="str">
        <f t="shared" si="185"/>
        <v/>
      </c>
      <c r="AD1310" s="23" t="str">
        <f t="shared" si="186"/>
        <v/>
      </c>
      <c r="AE1310" s="23" t="str">
        <f t="shared" si="187"/>
        <v/>
      </c>
      <c r="AG1310" s="23" t="str">
        <f t="shared" si="188"/>
        <v/>
      </c>
    </row>
    <row r="1311" spans="1:33" x14ac:dyDescent="0.25">
      <c r="A1311" s="5"/>
      <c r="B1311" s="115"/>
      <c r="C1311" s="116"/>
      <c r="D1311" s="117"/>
      <c r="E1311" s="118"/>
      <c r="F1311" s="118"/>
      <c r="G1311" s="119"/>
      <c r="H1311" s="120"/>
      <c r="I1311" s="120"/>
      <c r="J1311" s="121"/>
      <c r="K1311" s="5"/>
      <c r="L1311" s="133" t="str">
        <f t="shared" si="180"/>
        <v/>
      </c>
      <c r="M1311" s="5"/>
      <c r="N1311" s="23" t="str">
        <f>IF($L1311="", "", COUNTIF($L$11:$L$2510, "&gt;"&amp;$L1311)+1+COUNTIF($L$11:$L1311, $L1311)-1)</f>
        <v/>
      </c>
      <c r="O1311" s="5"/>
      <c r="R1311" s="23" t="str">
        <f t="shared" si="181"/>
        <v/>
      </c>
      <c r="T1311" s="20" t="str">
        <f t="shared" si="182"/>
        <v/>
      </c>
      <c r="X1311" s="23" t="str">
        <f t="shared" si="183"/>
        <v/>
      </c>
      <c r="Z1311" s="59" t="str">
        <f t="shared" si="184"/>
        <v/>
      </c>
      <c r="AA1311" s="60" t="str">
        <f>IF($B1311="", "", IF(COUNTIF('Intro &amp; Setup'!$AY$23:$AY$38, $B1311)&gt;0, "BH", TEXT($B1311, "ddd")))</f>
        <v/>
      </c>
      <c r="AB1311" s="61" t="str">
        <f t="shared" si="185"/>
        <v/>
      </c>
      <c r="AD1311" s="23" t="str">
        <f t="shared" si="186"/>
        <v/>
      </c>
      <c r="AE1311" s="23" t="str">
        <f t="shared" si="187"/>
        <v/>
      </c>
      <c r="AG1311" s="23" t="str">
        <f t="shared" si="188"/>
        <v/>
      </c>
    </row>
    <row r="1312" spans="1:33" x14ac:dyDescent="0.25">
      <c r="A1312" s="5"/>
      <c r="B1312" s="115"/>
      <c r="C1312" s="116"/>
      <c r="D1312" s="117"/>
      <c r="E1312" s="118"/>
      <c r="F1312" s="118"/>
      <c r="G1312" s="119"/>
      <c r="H1312" s="120"/>
      <c r="I1312" s="120"/>
      <c r="J1312" s="121"/>
      <c r="K1312" s="5"/>
      <c r="L1312" s="133" t="str">
        <f t="shared" si="180"/>
        <v/>
      </c>
      <c r="M1312" s="5"/>
      <c r="N1312" s="23" t="str">
        <f>IF($L1312="", "", COUNTIF($L$11:$L$2510, "&gt;"&amp;$L1312)+1+COUNTIF($L$11:$L1312, $L1312)-1)</f>
        <v/>
      </c>
      <c r="O1312" s="5"/>
      <c r="R1312" s="23" t="str">
        <f t="shared" si="181"/>
        <v/>
      </c>
      <c r="T1312" s="20" t="str">
        <f t="shared" si="182"/>
        <v/>
      </c>
      <c r="X1312" s="23" t="str">
        <f t="shared" si="183"/>
        <v/>
      </c>
      <c r="Z1312" s="59" t="str">
        <f t="shared" si="184"/>
        <v/>
      </c>
      <c r="AA1312" s="60" t="str">
        <f>IF($B1312="", "", IF(COUNTIF('Intro &amp; Setup'!$AY$23:$AY$38, $B1312)&gt;0, "BH", TEXT($B1312, "ddd")))</f>
        <v/>
      </c>
      <c r="AB1312" s="61" t="str">
        <f t="shared" si="185"/>
        <v/>
      </c>
      <c r="AD1312" s="23" t="str">
        <f t="shared" si="186"/>
        <v/>
      </c>
      <c r="AE1312" s="23" t="str">
        <f t="shared" si="187"/>
        <v/>
      </c>
      <c r="AG1312" s="23" t="str">
        <f t="shared" si="188"/>
        <v/>
      </c>
    </row>
    <row r="1313" spans="1:33" x14ac:dyDescent="0.25">
      <c r="A1313" s="5"/>
      <c r="B1313" s="115"/>
      <c r="C1313" s="116"/>
      <c r="D1313" s="117"/>
      <c r="E1313" s="118"/>
      <c r="F1313" s="118"/>
      <c r="G1313" s="119"/>
      <c r="H1313" s="120"/>
      <c r="I1313" s="120"/>
      <c r="J1313" s="121"/>
      <c r="K1313" s="5"/>
      <c r="L1313" s="133" t="str">
        <f t="shared" si="180"/>
        <v/>
      </c>
      <c r="M1313" s="5"/>
      <c r="N1313" s="23" t="str">
        <f>IF($L1313="", "", COUNTIF($L$11:$L$2510, "&gt;"&amp;$L1313)+1+COUNTIF($L$11:$L1313, $L1313)-1)</f>
        <v/>
      </c>
      <c r="O1313" s="5"/>
      <c r="R1313" s="23" t="str">
        <f t="shared" si="181"/>
        <v/>
      </c>
      <c r="T1313" s="20" t="str">
        <f t="shared" si="182"/>
        <v/>
      </c>
      <c r="X1313" s="23" t="str">
        <f t="shared" si="183"/>
        <v/>
      </c>
      <c r="Z1313" s="59" t="str">
        <f t="shared" si="184"/>
        <v/>
      </c>
      <c r="AA1313" s="60" t="str">
        <f>IF($B1313="", "", IF(COUNTIF('Intro &amp; Setup'!$AY$23:$AY$38, $B1313)&gt;0, "BH", TEXT($B1313, "ddd")))</f>
        <v/>
      </c>
      <c r="AB1313" s="61" t="str">
        <f t="shared" si="185"/>
        <v/>
      </c>
      <c r="AD1313" s="23" t="str">
        <f t="shared" si="186"/>
        <v/>
      </c>
      <c r="AE1313" s="23" t="str">
        <f t="shared" si="187"/>
        <v/>
      </c>
      <c r="AG1313" s="23" t="str">
        <f t="shared" si="188"/>
        <v/>
      </c>
    </row>
    <row r="1314" spans="1:33" x14ac:dyDescent="0.25">
      <c r="A1314" s="5"/>
      <c r="B1314" s="115"/>
      <c r="C1314" s="116"/>
      <c r="D1314" s="117"/>
      <c r="E1314" s="118"/>
      <c r="F1314" s="118"/>
      <c r="G1314" s="119"/>
      <c r="H1314" s="120"/>
      <c r="I1314" s="120"/>
      <c r="J1314" s="121"/>
      <c r="K1314" s="5"/>
      <c r="L1314" s="133" t="str">
        <f t="shared" si="180"/>
        <v/>
      </c>
      <c r="M1314" s="5"/>
      <c r="N1314" s="23" t="str">
        <f>IF($L1314="", "", COUNTIF($L$11:$L$2510, "&gt;"&amp;$L1314)+1+COUNTIF($L$11:$L1314, $L1314)-1)</f>
        <v/>
      </c>
      <c r="O1314" s="5"/>
      <c r="R1314" s="23" t="str">
        <f t="shared" si="181"/>
        <v/>
      </c>
      <c r="T1314" s="20" t="str">
        <f t="shared" si="182"/>
        <v/>
      </c>
      <c r="X1314" s="23" t="str">
        <f t="shared" si="183"/>
        <v/>
      </c>
      <c r="Z1314" s="59" t="str">
        <f t="shared" si="184"/>
        <v/>
      </c>
      <c r="AA1314" s="60" t="str">
        <f>IF($B1314="", "", IF(COUNTIF('Intro &amp; Setup'!$AY$23:$AY$38, $B1314)&gt;0, "BH", TEXT($B1314, "ddd")))</f>
        <v/>
      </c>
      <c r="AB1314" s="61" t="str">
        <f t="shared" si="185"/>
        <v/>
      </c>
      <c r="AD1314" s="23" t="str">
        <f t="shared" si="186"/>
        <v/>
      </c>
      <c r="AE1314" s="23" t="str">
        <f t="shared" si="187"/>
        <v/>
      </c>
      <c r="AG1314" s="23" t="str">
        <f t="shared" si="188"/>
        <v/>
      </c>
    </row>
    <row r="1315" spans="1:33" x14ac:dyDescent="0.25">
      <c r="A1315" s="5"/>
      <c r="B1315" s="115"/>
      <c r="C1315" s="116"/>
      <c r="D1315" s="117"/>
      <c r="E1315" s="118"/>
      <c r="F1315" s="118"/>
      <c r="G1315" s="119"/>
      <c r="H1315" s="120"/>
      <c r="I1315" s="120"/>
      <c r="J1315" s="121"/>
      <c r="K1315" s="5"/>
      <c r="L1315" s="133" t="str">
        <f t="shared" si="180"/>
        <v/>
      </c>
      <c r="M1315" s="5"/>
      <c r="N1315" s="23" t="str">
        <f>IF($L1315="", "", COUNTIF($L$11:$L$2510, "&gt;"&amp;$L1315)+1+COUNTIF($L$11:$L1315, $L1315)-1)</f>
        <v/>
      </c>
      <c r="O1315" s="5"/>
      <c r="R1315" s="23" t="str">
        <f t="shared" si="181"/>
        <v/>
      </c>
      <c r="T1315" s="20" t="str">
        <f t="shared" si="182"/>
        <v/>
      </c>
      <c r="X1315" s="23" t="str">
        <f t="shared" si="183"/>
        <v/>
      </c>
      <c r="Z1315" s="59" t="str">
        <f t="shared" si="184"/>
        <v/>
      </c>
      <c r="AA1315" s="60" t="str">
        <f>IF($B1315="", "", IF(COUNTIF('Intro &amp; Setup'!$AY$23:$AY$38, $B1315)&gt;0, "BH", TEXT($B1315, "ddd")))</f>
        <v/>
      </c>
      <c r="AB1315" s="61" t="str">
        <f t="shared" si="185"/>
        <v/>
      </c>
      <c r="AD1315" s="23" t="str">
        <f t="shared" si="186"/>
        <v/>
      </c>
      <c r="AE1315" s="23" t="str">
        <f t="shared" si="187"/>
        <v/>
      </c>
      <c r="AG1315" s="23" t="str">
        <f t="shared" si="188"/>
        <v/>
      </c>
    </row>
    <row r="1316" spans="1:33" x14ac:dyDescent="0.25">
      <c r="A1316" s="5"/>
      <c r="B1316" s="115"/>
      <c r="C1316" s="116"/>
      <c r="D1316" s="117"/>
      <c r="E1316" s="118"/>
      <c r="F1316" s="118"/>
      <c r="G1316" s="119"/>
      <c r="H1316" s="120"/>
      <c r="I1316" s="120"/>
      <c r="J1316" s="121"/>
      <c r="K1316" s="5"/>
      <c r="L1316" s="133" t="str">
        <f t="shared" si="180"/>
        <v/>
      </c>
      <c r="M1316" s="5"/>
      <c r="N1316" s="23" t="str">
        <f>IF($L1316="", "", COUNTIF($L$11:$L$2510, "&gt;"&amp;$L1316)+1+COUNTIF($L$11:$L1316, $L1316)-1)</f>
        <v/>
      </c>
      <c r="O1316" s="5"/>
      <c r="R1316" s="23" t="str">
        <f t="shared" si="181"/>
        <v/>
      </c>
      <c r="T1316" s="20" t="str">
        <f t="shared" si="182"/>
        <v/>
      </c>
      <c r="X1316" s="23" t="str">
        <f t="shared" si="183"/>
        <v/>
      </c>
      <c r="Z1316" s="59" t="str">
        <f t="shared" si="184"/>
        <v/>
      </c>
      <c r="AA1316" s="60" t="str">
        <f>IF($B1316="", "", IF(COUNTIF('Intro &amp; Setup'!$AY$23:$AY$38, $B1316)&gt;0, "BH", TEXT($B1316, "ddd")))</f>
        <v/>
      </c>
      <c r="AB1316" s="61" t="str">
        <f t="shared" si="185"/>
        <v/>
      </c>
      <c r="AD1316" s="23" t="str">
        <f t="shared" si="186"/>
        <v/>
      </c>
      <c r="AE1316" s="23" t="str">
        <f t="shared" si="187"/>
        <v/>
      </c>
      <c r="AG1316" s="23" t="str">
        <f t="shared" si="188"/>
        <v/>
      </c>
    </row>
    <row r="1317" spans="1:33" x14ac:dyDescent="0.25">
      <c r="A1317" s="5"/>
      <c r="B1317" s="115"/>
      <c r="C1317" s="116"/>
      <c r="D1317" s="117"/>
      <c r="E1317" s="118"/>
      <c r="F1317" s="118"/>
      <c r="G1317" s="119"/>
      <c r="H1317" s="120"/>
      <c r="I1317" s="120"/>
      <c r="J1317" s="121"/>
      <c r="K1317" s="5"/>
      <c r="L1317" s="133" t="str">
        <f t="shared" si="180"/>
        <v/>
      </c>
      <c r="M1317" s="5"/>
      <c r="N1317" s="23" t="str">
        <f>IF($L1317="", "", COUNTIF($L$11:$L$2510, "&gt;"&amp;$L1317)+1+COUNTIF($L$11:$L1317, $L1317)-1)</f>
        <v/>
      </c>
      <c r="O1317" s="5"/>
      <c r="R1317" s="23" t="str">
        <f t="shared" si="181"/>
        <v/>
      </c>
      <c r="T1317" s="20" t="str">
        <f t="shared" si="182"/>
        <v/>
      </c>
      <c r="X1317" s="23" t="str">
        <f t="shared" si="183"/>
        <v/>
      </c>
      <c r="Z1317" s="59" t="str">
        <f t="shared" si="184"/>
        <v/>
      </c>
      <c r="AA1317" s="60" t="str">
        <f>IF($B1317="", "", IF(COUNTIF('Intro &amp; Setup'!$AY$23:$AY$38, $B1317)&gt;0, "BH", TEXT($B1317, "ddd")))</f>
        <v/>
      </c>
      <c r="AB1317" s="61" t="str">
        <f t="shared" si="185"/>
        <v/>
      </c>
      <c r="AD1317" s="23" t="str">
        <f t="shared" si="186"/>
        <v/>
      </c>
      <c r="AE1317" s="23" t="str">
        <f t="shared" si="187"/>
        <v/>
      </c>
      <c r="AG1317" s="23" t="str">
        <f t="shared" si="188"/>
        <v/>
      </c>
    </row>
    <row r="1318" spans="1:33" x14ac:dyDescent="0.25">
      <c r="A1318" s="5"/>
      <c r="B1318" s="115"/>
      <c r="C1318" s="116"/>
      <c r="D1318" s="117"/>
      <c r="E1318" s="118"/>
      <c r="F1318" s="118"/>
      <c r="G1318" s="119"/>
      <c r="H1318" s="120"/>
      <c r="I1318" s="120"/>
      <c r="J1318" s="121"/>
      <c r="K1318" s="5"/>
      <c r="L1318" s="133" t="str">
        <f t="shared" si="180"/>
        <v/>
      </c>
      <c r="M1318" s="5"/>
      <c r="N1318" s="23" t="str">
        <f>IF($L1318="", "", COUNTIF($L$11:$L$2510, "&gt;"&amp;$L1318)+1+COUNTIF($L$11:$L1318, $L1318)-1)</f>
        <v/>
      </c>
      <c r="O1318" s="5"/>
      <c r="R1318" s="23" t="str">
        <f t="shared" si="181"/>
        <v/>
      </c>
      <c r="T1318" s="20" t="str">
        <f t="shared" si="182"/>
        <v/>
      </c>
      <c r="X1318" s="23" t="str">
        <f t="shared" si="183"/>
        <v/>
      </c>
      <c r="Z1318" s="59" t="str">
        <f t="shared" si="184"/>
        <v/>
      </c>
      <c r="AA1318" s="60" t="str">
        <f>IF($B1318="", "", IF(COUNTIF('Intro &amp; Setup'!$AY$23:$AY$38, $B1318)&gt;0, "BH", TEXT($B1318, "ddd")))</f>
        <v/>
      </c>
      <c r="AB1318" s="61" t="str">
        <f t="shared" si="185"/>
        <v/>
      </c>
      <c r="AD1318" s="23" t="str">
        <f t="shared" si="186"/>
        <v/>
      </c>
      <c r="AE1318" s="23" t="str">
        <f t="shared" si="187"/>
        <v/>
      </c>
      <c r="AG1318" s="23" t="str">
        <f t="shared" si="188"/>
        <v/>
      </c>
    </row>
    <row r="1319" spans="1:33" x14ac:dyDescent="0.25">
      <c r="A1319" s="5"/>
      <c r="B1319" s="115"/>
      <c r="C1319" s="116"/>
      <c r="D1319" s="117"/>
      <c r="E1319" s="118"/>
      <c r="F1319" s="118"/>
      <c r="G1319" s="119"/>
      <c r="H1319" s="120"/>
      <c r="I1319" s="120"/>
      <c r="J1319" s="121"/>
      <c r="K1319" s="5"/>
      <c r="L1319" s="133" t="str">
        <f t="shared" si="180"/>
        <v/>
      </c>
      <c r="M1319" s="5"/>
      <c r="N1319" s="23" t="str">
        <f>IF($L1319="", "", COUNTIF($L$11:$L$2510, "&gt;"&amp;$L1319)+1+COUNTIF($L$11:$L1319, $L1319)-1)</f>
        <v/>
      </c>
      <c r="O1319" s="5"/>
      <c r="R1319" s="23" t="str">
        <f t="shared" si="181"/>
        <v/>
      </c>
      <c r="T1319" s="20" t="str">
        <f t="shared" si="182"/>
        <v/>
      </c>
      <c r="X1319" s="23" t="str">
        <f t="shared" si="183"/>
        <v/>
      </c>
      <c r="Z1319" s="59" t="str">
        <f t="shared" si="184"/>
        <v/>
      </c>
      <c r="AA1319" s="60" t="str">
        <f>IF($B1319="", "", IF(COUNTIF('Intro &amp; Setup'!$AY$23:$AY$38, $B1319)&gt;0, "BH", TEXT($B1319, "ddd")))</f>
        <v/>
      </c>
      <c r="AB1319" s="61" t="str">
        <f t="shared" si="185"/>
        <v/>
      </c>
      <c r="AD1319" s="23" t="str">
        <f t="shared" si="186"/>
        <v/>
      </c>
      <c r="AE1319" s="23" t="str">
        <f t="shared" si="187"/>
        <v/>
      </c>
      <c r="AG1319" s="23" t="str">
        <f t="shared" si="188"/>
        <v/>
      </c>
    </row>
    <row r="1320" spans="1:33" x14ac:dyDescent="0.25">
      <c r="A1320" s="5"/>
      <c r="B1320" s="115"/>
      <c r="C1320" s="116"/>
      <c r="D1320" s="117"/>
      <c r="E1320" s="118"/>
      <c r="F1320" s="118"/>
      <c r="G1320" s="119"/>
      <c r="H1320" s="120"/>
      <c r="I1320" s="120"/>
      <c r="J1320" s="121"/>
      <c r="K1320" s="5"/>
      <c r="L1320" s="133" t="str">
        <f t="shared" si="180"/>
        <v/>
      </c>
      <c r="M1320" s="5"/>
      <c r="N1320" s="23" t="str">
        <f>IF($L1320="", "", COUNTIF($L$11:$L$2510, "&gt;"&amp;$L1320)+1+COUNTIF($L$11:$L1320, $L1320)-1)</f>
        <v/>
      </c>
      <c r="O1320" s="5"/>
      <c r="R1320" s="23" t="str">
        <f t="shared" si="181"/>
        <v/>
      </c>
      <c r="T1320" s="20" t="str">
        <f t="shared" si="182"/>
        <v/>
      </c>
      <c r="X1320" s="23" t="str">
        <f t="shared" si="183"/>
        <v/>
      </c>
      <c r="Z1320" s="59" t="str">
        <f t="shared" si="184"/>
        <v/>
      </c>
      <c r="AA1320" s="60" t="str">
        <f>IF($B1320="", "", IF(COUNTIF('Intro &amp; Setup'!$AY$23:$AY$38, $B1320)&gt;0, "BH", TEXT($B1320, "ddd")))</f>
        <v/>
      </c>
      <c r="AB1320" s="61" t="str">
        <f t="shared" si="185"/>
        <v/>
      </c>
      <c r="AD1320" s="23" t="str">
        <f t="shared" si="186"/>
        <v/>
      </c>
      <c r="AE1320" s="23" t="str">
        <f t="shared" si="187"/>
        <v/>
      </c>
      <c r="AG1320" s="23" t="str">
        <f t="shared" si="188"/>
        <v/>
      </c>
    </row>
    <row r="1321" spans="1:33" x14ac:dyDescent="0.25">
      <c r="A1321" s="5"/>
      <c r="B1321" s="115"/>
      <c r="C1321" s="116"/>
      <c r="D1321" s="117"/>
      <c r="E1321" s="118"/>
      <c r="F1321" s="118"/>
      <c r="G1321" s="119"/>
      <c r="H1321" s="120"/>
      <c r="I1321" s="120"/>
      <c r="J1321" s="121"/>
      <c r="K1321" s="5"/>
      <c r="L1321" s="133" t="str">
        <f t="shared" si="180"/>
        <v/>
      </c>
      <c r="M1321" s="5"/>
      <c r="N1321" s="23" t="str">
        <f>IF($L1321="", "", COUNTIF($L$11:$L$2510, "&gt;"&amp;$L1321)+1+COUNTIF($L$11:$L1321, $L1321)-1)</f>
        <v/>
      </c>
      <c r="O1321" s="5"/>
      <c r="R1321" s="23" t="str">
        <f t="shared" si="181"/>
        <v/>
      </c>
      <c r="T1321" s="20" t="str">
        <f t="shared" si="182"/>
        <v/>
      </c>
      <c r="X1321" s="23" t="str">
        <f t="shared" si="183"/>
        <v/>
      </c>
      <c r="Z1321" s="59" t="str">
        <f t="shared" si="184"/>
        <v/>
      </c>
      <c r="AA1321" s="60" t="str">
        <f>IF($B1321="", "", IF(COUNTIF('Intro &amp; Setup'!$AY$23:$AY$38, $B1321)&gt;0, "BH", TEXT($B1321, "ddd")))</f>
        <v/>
      </c>
      <c r="AB1321" s="61" t="str">
        <f t="shared" si="185"/>
        <v/>
      </c>
      <c r="AD1321" s="23" t="str">
        <f t="shared" si="186"/>
        <v/>
      </c>
      <c r="AE1321" s="23" t="str">
        <f t="shared" si="187"/>
        <v/>
      </c>
      <c r="AG1321" s="23" t="str">
        <f t="shared" si="188"/>
        <v/>
      </c>
    </row>
    <row r="1322" spans="1:33" x14ac:dyDescent="0.25">
      <c r="A1322" s="5"/>
      <c r="B1322" s="115"/>
      <c r="C1322" s="116"/>
      <c r="D1322" s="117"/>
      <c r="E1322" s="118"/>
      <c r="F1322" s="118"/>
      <c r="G1322" s="119"/>
      <c r="H1322" s="120"/>
      <c r="I1322" s="120"/>
      <c r="J1322" s="121"/>
      <c r="K1322" s="5"/>
      <c r="L1322" s="133" t="str">
        <f t="shared" si="180"/>
        <v/>
      </c>
      <c r="M1322" s="5"/>
      <c r="N1322" s="23" t="str">
        <f>IF($L1322="", "", COUNTIF($L$11:$L$2510, "&gt;"&amp;$L1322)+1+COUNTIF($L$11:$L1322, $L1322)-1)</f>
        <v/>
      </c>
      <c r="O1322" s="5"/>
      <c r="R1322" s="23" t="str">
        <f t="shared" si="181"/>
        <v/>
      </c>
      <c r="T1322" s="20" t="str">
        <f t="shared" si="182"/>
        <v/>
      </c>
      <c r="X1322" s="23" t="str">
        <f t="shared" si="183"/>
        <v/>
      </c>
      <c r="Z1322" s="59" t="str">
        <f t="shared" si="184"/>
        <v/>
      </c>
      <c r="AA1322" s="60" t="str">
        <f>IF($B1322="", "", IF(COUNTIF('Intro &amp; Setup'!$AY$23:$AY$38, $B1322)&gt;0, "BH", TEXT($B1322, "ddd")))</f>
        <v/>
      </c>
      <c r="AB1322" s="61" t="str">
        <f t="shared" si="185"/>
        <v/>
      </c>
      <c r="AD1322" s="23" t="str">
        <f t="shared" si="186"/>
        <v/>
      </c>
      <c r="AE1322" s="23" t="str">
        <f t="shared" si="187"/>
        <v/>
      </c>
      <c r="AG1322" s="23" t="str">
        <f t="shared" si="188"/>
        <v/>
      </c>
    </row>
    <row r="1323" spans="1:33" x14ac:dyDescent="0.25">
      <c r="A1323" s="5"/>
      <c r="B1323" s="115"/>
      <c r="C1323" s="116"/>
      <c r="D1323" s="117"/>
      <c r="E1323" s="118"/>
      <c r="F1323" s="118"/>
      <c r="G1323" s="119"/>
      <c r="H1323" s="120"/>
      <c r="I1323" s="120"/>
      <c r="J1323" s="121"/>
      <c r="K1323" s="5"/>
      <c r="L1323" s="133" t="str">
        <f t="shared" si="180"/>
        <v/>
      </c>
      <c r="M1323" s="5"/>
      <c r="N1323" s="23" t="str">
        <f>IF($L1323="", "", COUNTIF($L$11:$L$2510, "&gt;"&amp;$L1323)+1+COUNTIF($L$11:$L1323, $L1323)-1)</f>
        <v/>
      </c>
      <c r="O1323" s="5"/>
      <c r="R1323" s="23" t="str">
        <f t="shared" si="181"/>
        <v/>
      </c>
      <c r="T1323" s="20" t="str">
        <f t="shared" si="182"/>
        <v/>
      </c>
      <c r="X1323" s="23" t="str">
        <f t="shared" si="183"/>
        <v/>
      </c>
      <c r="Z1323" s="59" t="str">
        <f t="shared" si="184"/>
        <v/>
      </c>
      <c r="AA1323" s="60" t="str">
        <f>IF($B1323="", "", IF(COUNTIF('Intro &amp; Setup'!$AY$23:$AY$38, $B1323)&gt;0, "BH", TEXT($B1323, "ddd")))</f>
        <v/>
      </c>
      <c r="AB1323" s="61" t="str">
        <f t="shared" si="185"/>
        <v/>
      </c>
      <c r="AD1323" s="23" t="str">
        <f t="shared" si="186"/>
        <v/>
      </c>
      <c r="AE1323" s="23" t="str">
        <f t="shared" si="187"/>
        <v/>
      </c>
      <c r="AG1323" s="23" t="str">
        <f t="shared" si="188"/>
        <v/>
      </c>
    </row>
    <row r="1324" spans="1:33" x14ac:dyDescent="0.25">
      <c r="A1324" s="5"/>
      <c r="B1324" s="115"/>
      <c r="C1324" s="116"/>
      <c r="D1324" s="117"/>
      <c r="E1324" s="118"/>
      <c r="F1324" s="118"/>
      <c r="G1324" s="119"/>
      <c r="H1324" s="120"/>
      <c r="I1324" s="120"/>
      <c r="J1324" s="121"/>
      <c r="K1324" s="5"/>
      <c r="L1324" s="133" t="str">
        <f t="shared" si="180"/>
        <v/>
      </c>
      <c r="M1324" s="5"/>
      <c r="N1324" s="23" t="str">
        <f>IF($L1324="", "", COUNTIF($L$11:$L$2510, "&gt;"&amp;$L1324)+1+COUNTIF($L$11:$L1324, $L1324)-1)</f>
        <v/>
      </c>
      <c r="O1324" s="5"/>
      <c r="R1324" s="23" t="str">
        <f t="shared" si="181"/>
        <v/>
      </c>
      <c r="T1324" s="20" t="str">
        <f t="shared" si="182"/>
        <v/>
      </c>
      <c r="X1324" s="23" t="str">
        <f t="shared" si="183"/>
        <v/>
      </c>
      <c r="Z1324" s="59" t="str">
        <f t="shared" si="184"/>
        <v/>
      </c>
      <c r="AA1324" s="60" t="str">
        <f>IF($B1324="", "", IF(COUNTIF('Intro &amp; Setup'!$AY$23:$AY$38, $B1324)&gt;0, "BH", TEXT($B1324, "ddd")))</f>
        <v/>
      </c>
      <c r="AB1324" s="61" t="str">
        <f t="shared" si="185"/>
        <v/>
      </c>
      <c r="AD1324" s="23" t="str">
        <f t="shared" si="186"/>
        <v/>
      </c>
      <c r="AE1324" s="23" t="str">
        <f t="shared" si="187"/>
        <v/>
      </c>
      <c r="AG1324" s="23" t="str">
        <f t="shared" si="188"/>
        <v/>
      </c>
    </row>
    <row r="1325" spans="1:33" x14ac:dyDescent="0.25">
      <c r="A1325" s="5"/>
      <c r="B1325" s="115"/>
      <c r="C1325" s="116"/>
      <c r="D1325" s="117"/>
      <c r="E1325" s="118"/>
      <c r="F1325" s="118"/>
      <c r="G1325" s="119"/>
      <c r="H1325" s="120"/>
      <c r="I1325" s="120"/>
      <c r="J1325" s="121"/>
      <c r="K1325" s="5"/>
      <c r="L1325" s="133" t="str">
        <f t="shared" si="180"/>
        <v/>
      </c>
      <c r="M1325" s="5"/>
      <c r="N1325" s="23" t="str">
        <f>IF($L1325="", "", COUNTIF($L$11:$L$2510, "&gt;"&amp;$L1325)+1+COUNTIF($L$11:$L1325, $L1325)-1)</f>
        <v/>
      </c>
      <c r="O1325" s="5"/>
      <c r="R1325" s="23" t="str">
        <f t="shared" si="181"/>
        <v/>
      </c>
      <c r="T1325" s="20" t="str">
        <f t="shared" si="182"/>
        <v/>
      </c>
      <c r="X1325" s="23" t="str">
        <f t="shared" si="183"/>
        <v/>
      </c>
      <c r="Z1325" s="59" t="str">
        <f t="shared" si="184"/>
        <v/>
      </c>
      <c r="AA1325" s="60" t="str">
        <f>IF($B1325="", "", IF(COUNTIF('Intro &amp; Setup'!$AY$23:$AY$38, $B1325)&gt;0, "BH", TEXT($B1325, "ddd")))</f>
        <v/>
      </c>
      <c r="AB1325" s="61" t="str">
        <f t="shared" si="185"/>
        <v/>
      </c>
      <c r="AD1325" s="23" t="str">
        <f t="shared" si="186"/>
        <v/>
      </c>
      <c r="AE1325" s="23" t="str">
        <f t="shared" si="187"/>
        <v/>
      </c>
      <c r="AG1325" s="23" t="str">
        <f t="shared" si="188"/>
        <v/>
      </c>
    </row>
    <row r="1326" spans="1:33" x14ac:dyDescent="0.25">
      <c r="A1326" s="5"/>
      <c r="B1326" s="115"/>
      <c r="C1326" s="116"/>
      <c r="D1326" s="117"/>
      <c r="E1326" s="118"/>
      <c r="F1326" s="118"/>
      <c r="G1326" s="119"/>
      <c r="H1326" s="120"/>
      <c r="I1326" s="120"/>
      <c r="J1326" s="121"/>
      <c r="K1326" s="5"/>
      <c r="L1326" s="133" t="str">
        <f t="shared" si="180"/>
        <v/>
      </c>
      <c r="M1326" s="5"/>
      <c r="N1326" s="23" t="str">
        <f>IF($L1326="", "", COUNTIF($L$11:$L$2510, "&gt;"&amp;$L1326)+1+COUNTIF($L$11:$L1326, $L1326)-1)</f>
        <v/>
      </c>
      <c r="O1326" s="5"/>
      <c r="R1326" s="23" t="str">
        <f t="shared" si="181"/>
        <v/>
      </c>
      <c r="T1326" s="20" t="str">
        <f t="shared" si="182"/>
        <v/>
      </c>
      <c r="X1326" s="23" t="str">
        <f t="shared" si="183"/>
        <v/>
      </c>
      <c r="Z1326" s="59" t="str">
        <f t="shared" si="184"/>
        <v/>
      </c>
      <c r="AA1326" s="60" t="str">
        <f>IF($B1326="", "", IF(COUNTIF('Intro &amp; Setup'!$AY$23:$AY$38, $B1326)&gt;0, "BH", TEXT($B1326, "ddd")))</f>
        <v/>
      </c>
      <c r="AB1326" s="61" t="str">
        <f t="shared" si="185"/>
        <v/>
      </c>
      <c r="AD1326" s="23" t="str">
        <f t="shared" si="186"/>
        <v/>
      </c>
      <c r="AE1326" s="23" t="str">
        <f t="shared" si="187"/>
        <v/>
      </c>
      <c r="AG1326" s="23" t="str">
        <f t="shared" si="188"/>
        <v/>
      </c>
    </row>
    <row r="1327" spans="1:33" x14ac:dyDescent="0.25">
      <c r="A1327" s="5"/>
      <c r="B1327" s="115"/>
      <c r="C1327" s="116"/>
      <c r="D1327" s="117"/>
      <c r="E1327" s="118"/>
      <c r="F1327" s="118"/>
      <c r="G1327" s="119"/>
      <c r="H1327" s="120"/>
      <c r="I1327" s="120"/>
      <c r="J1327" s="121"/>
      <c r="K1327" s="5"/>
      <c r="L1327" s="133" t="str">
        <f t="shared" si="180"/>
        <v/>
      </c>
      <c r="M1327" s="5"/>
      <c r="N1327" s="23" t="str">
        <f>IF($L1327="", "", COUNTIF($L$11:$L$2510, "&gt;"&amp;$L1327)+1+COUNTIF($L$11:$L1327, $L1327)-1)</f>
        <v/>
      </c>
      <c r="O1327" s="5"/>
      <c r="R1327" s="23" t="str">
        <f t="shared" si="181"/>
        <v/>
      </c>
      <c r="T1327" s="20" t="str">
        <f t="shared" si="182"/>
        <v/>
      </c>
      <c r="X1327" s="23" t="str">
        <f t="shared" si="183"/>
        <v/>
      </c>
      <c r="Z1327" s="59" t="str">
        <f t="shared" si="184"/>
        <v/>
      </c>
      <c r="AA1327" s="60" t="str">
        <f>IF($B1327="", "", IF(COUNTIF('Intro &amp; Setup'!$AY$23:$AY$38, $B1327)&gt;0, "BH", TEXT($B1327, "ddd")))</f>
        <v/>
      </c>
      <c r="AB1327" s="61" t="str">
        <f t="shared" si="185"/>
        <v/>
      </c>
      <c r="AD1327" s="23" t="str">
        <f t="shared" si="186"/>
        <v/>
      </c>
      <c r="AE1327" s="23" t="str">
        <f t="shared" si="187"/>
        <v/>
      </c>
      <c r="AG1327" s="23" t="str">
        <f t="shared" si="188"/>
        <v/>
      </c>
    </row>
    <row r="1328" spans="1:33" x14ac:dyDescent="0.25">
      <c r="A1328" s="5"/>
      <c r="B1328" s="115"/>
      <c r="C1328" s="116"/>
      <c r="D1328" s="117"/>
      <c r="E1328" s="118"/>
      <c r="F1328" s="118"/>
      <c r="G1328" s="119"/>
      <c r="H1328" s="120"/>
      <c r="I1328" s="120"/>
      <c r="J1328" s="121"/>
      <c r="K1328" s="5"/>
      <c r="L1328" s="133" t="str">
        <f t="shared" si="180"/>
        <v/>
      </c>
      <c r="M1328" s="5"/>
      <c r="N1328" s="23" t="str">
        <f>IF($L1328="", "", COUNTIF($L$11:$L$2510, "&gt;"&amp;$L1328)+1+COUNTIF($L$11:$L1328, $L1328)-1)</f>
        <v/>
      </c>
      <c r="O1328" s="5"/>
      <c r="R1328" s="23" t="str">
        <f t="shared" si="181"/>
        <v/>
      </c>
      <c r="T1328" s="20" t="str">
        <f t="shared" si="182"/>
        <v/>
      </c>
      <c r="X1328" s="23" t="str">
        <f t="shared" si="183"/>
        <v/>
      </c>
      <c r="Z1328" s="59" t="str">
        <f t="shared" si="184"/>
        <v/>
      </c>
      <c r="AA1328" s="60" t="str">
        <f>IF($B1328="", "", IF(COUNTIF('Intro &amp; Setup'!$AY$23:$AY$38, $B1328)&gt;0, "BH", TEXT($B1328, "ddd")))</f>
        <v/>
      </c>
      <c r="AB1328" s="61" t="str">
        <f t="shared" si="185"/>
        <v/>
      </c>
      <c r="AD1328" s="23" t="str">
        <f t="shared" si="186"/>
        <v/>
      </c>
      <c r="AE1328" s="23" t="str">
        <f t="shared" si="187"/>
        <v/>
      </c>
      <c r="AG1328" s="23" t="str">
        <f t="shared" si="188"/>
        <v/>
      </c>
    </row>
    <row r="1329" spans="1:33" x14ac:dyDescent="0.25">
      <c r="A1329" s="5"/>
      <c r="B1329" s="115"/>
      <c r="C1329" s="116"/>
      <c r="D1329" s="117"/>
      <c r="E1329" s="118"/>
      <c r="F1329" s="118"/>
      <c r="G1329" s="119"/>
      <c r="H1329" s="120"/>
      <c r="I1329" s="120"/>
      <c r="J1329" s="121"/>
      <c r="K1329" s="5"/>
      <c r="L1329" s="133" t="str">
        <f t="shared" si="180"/>
        <v/>
      </c>
      <c r="M1329" s="5"/>
      <c r="N1329" s="23" t="str">
        <f>IF($L1329="", "", COUNTIF($L$11:$L$2510, "&gt;"&amp;$L1329)+1+COUNTIF($L$11:$L1329, $L1329)-1)</f>
        <v/>
      </c>
      <c r="O1329" s="5"/>
      <c r="R1329" s="23" t="str">
        <f t="shared" si="181"/>
        <v/>
      </c>
      <c r="T1329" s="20" t="str">
        <f t="shared" si="182"/>
        <v/>
      </c>
      <c r="X1329" s="23" t="str">
        <f t="shared" si="183"/>
        <v/>
      </c>
      <c r="Z1329" s="59" t="str">
        <f t="shared" si="184"/>
        <v/>
      </c>
      <c r="AA1329" s="60" t="str">
        <f>IF($B1329="", "", IF(COUNTIF('Intro &amp; Setup'!$AY$23:$AY$38, $B1329)&gt;0, "BH", TEXT($B1329, "ddd")))</f>
        <v/>
      </c>
      <c r="AB1329" s="61" t="str">
        <f t="shared" si="185"/>
        <v/>
      </c>
      <c r="AD1329" s="23" t="str">
        <f t="shared" si="186"/>
        <v/>
      </c>
      <c r="AE1329" s="23" t="str">
        <f t="shared" si="187"/>
        <v/>
      </c>
      <c r="AG1329" s="23" t="str">
        <f t="shared" si="188"/>
        <v/>
      </c>
    </row>
    <row r="1330" spans="1:33" x14ac:dyDescent="0.25">
      <c r="A1330" s="5"/>
      <c r="B1330" s="115"/>
      <c r="C1330" s="116"/>
      <c r="D1330" s="117"/>
      <c r="E1330" s="118"/>
      <c r="F1330" s="118"/>
      <c r="G1330" s="119"/>
      <c r="H1330" s="120"/>
      <c r="I1330" s="120"/>
      <c r="J1330" s="121"/>
      <c r="K1330" s="5"/>
      <c r="L1330" s="133" t="str">
        <f t="shared" si="180"/>
        <v/>
      </c>
      <c r="M1330" s="5"/>
      <c r="N1330" s="23" t="str">
        <f>IF($L1330="", "", COUNTIF($L$11:$L$2510, "&gt;"&amp;$L1330)+1+COUNTIF($L$11:$L1330, $L1330)-1)</f>
        <v/>
      </c>
      <c r="O1330" s="5"/>
      <c r="R1330" s="23" t="str">
        <f t="shared" si="181"/>
        <v/>
      </c>
      <c r="T1330" s="20" t="str">
        <f t="shared" si="182"/>
        <v/>
      </c>
      <c r="X1330" s="23" t="str">
        <f t="shared" si="183"/>
        <v/>
      </c>
      <c r="Z1330" s="59" t="str">
        <f t="shared" si="184"/>
        <v/>
      </c>
      <c r="AA1330" s="60" t="str">
        <f>IF($B1330="", "", IF(COUNTIF('Intro &amp; Setup'!$AY$23:$AY$38, $B1330)&gt;0, "BH", TEXT($B1330, "ddd")))</f>
        <v/>
      </c>
      <c r="AB1330" s="61" t="str">
        <f t="shared" si="185"/>
        <v/>
      </c>
      <c r="AD1330" s="23" t="str">
        <f t="shared" si="186"/>
        <v/>
      </c>
      <c r="AE1330" s="23" t="str">
        <f t="shared" si="187"/>
        <v/>
      </c>
      <c r="AG1330" s="23" t="str">
        <f t="shared" si="188"/>
        <v/>
      </c>
    </row>
    <row r="1331" spans="1:33" x14ac:dyDescent="0.25">
      <c r="A1331" s="5"/>
      <c r="B1331" s="115"/>
      <c r="C1331" s="116"/>
      <c r="D1331" s="117"/>
      <c r="E1331" s="118"/>
      <c r="F1331" s="118"/>
      <c r="G1331" s="119"/>
      <c r="H1331" s="120"/>
      <c r="I1331" s="120"/>
      <c r="J1331" s="121"/>
      <c r="K1331" s="5"/>
      <c r="L1331" s="133" t="str">
        <f t="shared" si="180"/>
        <v/>
      </c>
      <c r="M1331" s="5"/>
      <c r="N1331" s="23" t="str">
        <f>IF($L1331="", "", COUNTIF($L$11:$L$2510, "&gt;"&amp;$L1331)+1+COUNTIF($L$11:$L1331, $L1331)-1)</f>
        <v/>
      </c>
      <c r="O1331" s="5"/>
      <c r="R1331" s="23" t="str">
        <f t="shared" si="181"/>
        <v/>
      </c>
      <c r="T1331" s="20" t="str">
        <f t="shared" si="182"/>
        <v/>
      </c>
      <c r="X1331" s="23" t="str">
        <f t="shared" si="183"/>
        <v/>
      </c>
      <c r="Z1331" s="59" t="str">
        <f t="shared" si="184"/>
        <v/>
      </c>
      <c r="AA1331" s="60" t="str">
        <f>IF($B1331="", "", IF(COUNTIF('Intro &amp; Setup'!$AY$23:$AY$38, $B1331)&gt;0, "BH", TEXT($B1331, "ddd")))</f>
        <v/>
      </c>
      <c r="AB1331" s="61" t="str">
        <f t="shared" si="185"/>
        <v/>
      </c>
      <c r="AD1331" s="23" t="str">
        <f t="shared" si="186"/>
        <v/>
      </c>
      <c r="AE1331" s="23" t="str">
        <f t="shared" si="187"/>
        <v/>
      </c>
      <c r="AG1331" s="23" t="str">
        <f t="shared" si="188"/>
        <v/>
      </c>
    </row>
    <row r="1332" spans="1:33" x14ac:dyDescent="0.25">
      <c r="A1332" s="5"/>
      <c r="B1332" s="115"/>
      <c r="C1332" s="116"/>
      <c r="D1332" s="117"/>
      <c r="E1332" s="118"/>
      <c r="F1332" s="118"/>
      <c r="G1332" s="119"/>
      <c r="H1332" s="120"/>
      <c r="I1332" s="120"/>
      <c r="J1332" s="121"/>
      <c r="K1332" s="5"/>
      <c r="L1332" s="133" t="str">
        <f t="shared" si="180"/>
        <v/>
      </c>
      <c r="M1332" s="5"/>
      <c r="N1332" s="23" t="str">
        <f>IF($L1332="", "", COUNTIF($L$11:$L$2510, "&gt;"&amp;$L1332)+1+COUNTIF($L$11:$L1332, $L1332)-1)</f>
        <v/>
      </c>
      <c r="O1332" s="5"/>
      <c r="R1332" s="23" t="str">
        <f t="shared" si="181"/>
        <v/>
      </c>
      <c r="T1332" s="20" t="str">
        <f t="shared" si="182"/>
        <v/>
      </c>
      <c r="X1332" s="23" t="str">
        <f t="shared" si="183"/>
        <v/>
      </c>
      <c r="Z1332" s="59" t="str">
        <f t="shared" si="184"/>
        <v/>
      </c>
      <c r="AA1332" s="60" t="str">
        <f>IF($B1332="", "", IF(COUNTIF('Intro &amp; Setup'!$AY$23:$AY$38, $B1332)&gt;0, "BH", TEXT($B1332, "ddd")))</f>
        <v/>
      </c>
      <c r="AB1332" s="61" t="str">
        <f t="shared" si="185"/>
        <v/>
      </c>
      <c r="AD1332" s="23" t="str">
        <f t="shared" si="186"/>
        <v/>
      </c>
      <c r="AE1332" s="23" t="str">
        <f t="shared" si="187"/>
        <v/>
      </c>
      <c r="AG1332" s="23" t="str">
        <f t="shared" si="188"/>
        <v/>
      </c>
    </row>
    <row r="1333" spans="1:33" x14ac:dyDescent="0.25">
      <c r="A1333" s="5"/>
      <c r="B1333" s="115"/>
      <c r="C1333" s="116"/>
      <c r="D1333" s="117"/>
      <c r="E1333" s="118"/>
      <c r="F1333" s="118"/>
      <c r="G1333" s="119"/>
      <c r="H1333" s="120"/>
      <c r="I1333" s="120"/>
      <c r="J1333" s="121"/>
      <c r="K1333" s="5"/>
      <c r="L1333" s="133" t="str">
        <f t="shared" si="180"/>
        <v/>
      </c>
      <c r="M1333" s="5"/>
      <c r="N1333" s="23" t="str">
        <f>IF($L1333="", "", COUNTIF($L$11:$L$2510, "&gt;"&amp;$L1333)+1+COUNTIF($L$11:$L1333, $L1333)-1)</f>
        <v/>
      </c>
      <c r="O1333" s="5"/>
      <c r="R1333" s="23" t="str">
        <f t="shared" si="181"/>
        <v/>
      </c>
      <c r="T1333" s="20" t="str">
        <f t="shared" si="182"/>
        <v/>
      </c>
      <c r="X1333" s="23" t="str">
        <f t="shared" si="183"/>
        <v/>
      </c>
      <c r="Z1333" s="59" t="str">
        <f t="shared" si="184"/>
        <v/>
      </c>
      <c r="AA1333" s="60" t="str">
        <f>IF($B1333="", "", IF(COUNTIF('Intro &amp; Setup'!$AY$23:$AY$38, $B1333)&gt;0, "BH", TEXT($B1333, "ddd")))</f>
        <v/>
      </c>
      <c r="AB1333" s="61" t="str">
        <f t="shared" si="185"/>
        <v/>
      </c>
      <c r="AD1333" s="23" t="str">
        <f t="shared" si="186"/>
        <v/>
      </c>
      <c r="AE1333" s="23" t="str">
        <f t="shared" si="187"/>
        <v/>
      </c>
      <c r="AG1333" s="23" t="str">
        <f t="shared" si="188"/>
        <v/>
      </c>
    </row>
    <row r="1334" spans="1:33" x14ac:dyDescent="0.25">
      <c r="A1334" s="5"/>
      <c r="B1334" s="115"/>
      <c r="C1334" s="116"/>
      <c r="D1334" s="117"/>
      <c r="E1334" s="118"/>
      <c r="F1334" s="118"/>
      <c r="G1334" s="119"/>
      <c r="H1334" s="120"/>
      <c r="I1334" s="120"/>
      <c r="J1334" s="121"/>
      <c r="K1334" s="5"/>
      <c r="L1334" s="133" t="str">
        <f t="shared" si="180"/>
        <v/>
      </c>
      <c r="M1334" s="5"/>
      <c r="N1334" s="23" t="str">
        <f>IF($L1334="", "", COUNTIF($L$11:$L$2510, "&gt;"&amp;$L1334)+1+COUNTIF($L$11:$L1334, $L1334)-1)</f>
        <v/>
      </c>
      <c r="O1334" s="5"/>
      <c r="R1334" s="23" t="str">
        <f t="shared" si="181"/>
        <v/>
      </c>
      <c r="T1334" s="20" t="str">
        <f t="shared" si="182"/>
        <v/>
      </c>
      <c r="X1334" s="23" t="str">
        <f t="shared" si="183"/>
        <v/>
      </c>
      <c r="Z1334" s="59" t="str">
        <f t="shared" si="184"/>
        <v/>
      </c>
      <c r="AA1334" s="60" t="str">
        <f>IF($B1334="", "", IF(COUNTIF('Intro &amp; Setup'!$AY$23:$AY$38, $B1334)&gt;0, "BH", TEXT($B1334, "ddd")))</f>
        <v/>
      </c>
      <c r="AB1334" s="61" t="str">
        <f t="shared" si="185"/>
        <v/>
      </c>
      <c r="AD1334" s="23" t="str">
        <f t="shared" si="186"/>
        <v/>
      </c>
      <c r="AE1334" s="23" t="str">
        <f t="shared" si="187"/>
        <v/>
      </c>
      <c r="AG1334" s="23" t="str">
        <f t="shared" si="188"/>
        <v/>
      </c>
    </row>
    <row r="1335" spans="1:33" x14ac:dyDescent="0.25">
      <c r="A1335" s="5"/>
      <c r="B1335" s="115"/>
      <c r="C1335" s="116"/>
      <c r="D1335" s="117"/>
      <c r="E1335" s="118"/>
      <c r="F1335" s="118"/>
      <c r="G1335" s="119"/>
      <c r="H1335" s="120"/>
      <c r="I1335" s="120"/>
      <c r="J1335" s="121"/>
      <c r="K1335" s="5"/>
      <c r="L1335" s="133" t="str">
        <f t="shared" si="180"/>
        <v/>
      </c>
      <c r="M1335" s="5"/>
      <c r="N1335" s="23" t="str">
        <f>IF($L1335="", "", COUNTIF($L$11:$L$2510, "&gt;"&amp;$L1335)+1+COUNTIF($L$11:$L1335, $L1335)-1)</f>
        <v/>
      </c>
      <c r="O1335" s="5"/>
      <c r="R1335" s="23" t="str">
        <f t="shared" si="181"/>
        <v/>
      </c>
      <c r="T1335" s="20" t="str">
        <f t="shared" si="182"/>
        <v/>
      </c>
      <c r="X1335" s="23" t="str">
        <f t="shared" si="183"/>
        <v/>
      </c>
      <c r="Z1335" s="59" t="str">
        <f t="shared" si="184"/>
        <v/>
      </c>
      <c r="AA1335" s="60" t="str">
        <f>IF($B1335="", "", IF(COUNTIF('Intro &amp; Setup'!$AY$23:$AY$38, $B1335)&gt;0, "BH", TEXT($B1335, "ddd")))</f>
        <v/>
      </c>
      <c r="AB1335" s="61" t="str">
        <f t="shared" si="185"/>
        <v/>
      </c>
      <c r="AD1335" s="23" t="str">
        <f t="shared" si="186"/>
        <v/>
      </c>
      <c r="AE1335" s="23" t="str">
        <f t="shared" si="187"/>
        <v/>
      </c>
      <c r="AG1335" s="23" t="str">
        <f t="shared" si="188"/>
        <v/>
      </c>
    </row>
    <row r="1336" spans="1:33" x14ac:dyDescent="0.25">
      <c r="A1336" s="5"/>
      <c r="B1336" s="115"/>
      <c r="C1336" s="116"/>
      <c r="D1336" s="117"/>
      <c r="E1336" s="118"/>
      <c r="F1336" s="118"/>
      <c r="G1336" s="119"/>
      <c r="H1336" s="120"/>
      <c r="I1336" s="120"/>
      <c r="J1336" s="121"/>
      <c r="K1336" s="5"/>
      <c r="L1336" s="133" t="str">
        <f t="shared" si="180"/>
        <v/>
      </c>
      <c r="M1336" s="5"/>
      <c r="N1336" s="23" t="str">
        <f>IF($L1336="", "", COUNTIF($L$11:$L$2510, "&gt;"&amp;$L1336)+1+COUNTIF($L$11:$L1336, $L1336)-1)</f>
        <v/>
      </c>
      <c r="O1336" s="5"/>
      <c r="R1336" s="23" t="str">
        <f t="shared" si="181"/>
        <v/>
      </c>
      <c r="T1336" s="20" t="str">
        <f t="shared" si="182"/>
        <v/>
      </c>
      <c r="X1336" s="23" t="str">
        <f t="shared" si="183"/>
        <v/>
      </c>
      <c r="Z1336" s="59" t="str">
        <f t="shared" si="184"/>
        <v/>
      </c>
      <c r="AA1336" s="60" t="str">
        <f>IF($B1336="", "", IF(COUNTIF('Intro &amp; Setup'!$AY$23:$AY$38, $B1336)&gt;0, "BH", TEXT($B1336, "ddd")))</f>
        <v/>
      </c>
      <c r="AB1336" s="61" t="str">
        <f t="shared" si="185"/>
        <v/>
      </c>
      <c r="AD1336" s="23" t="str">
        <f t="shared" si="186"/>
        <v/>
      </c>
      <c r="AE1336" s="23" t="str">
        <f t="shared" si="187"/>
        <v/>
      </c>
      <c r="AG1336" s="23" t="str">
        <f t="shared" si="188"/>
        <v/>
      </c>
    </row>
    <row r="1337" spans="1:33" x14ac:dyDescent="0.25">
      <c r="A1337" s="5"/>
      <c r="B1337" s="115"/>
      <c r="C1337" s="116"/>
      <c r="D1337" s="117"/>
      <c r="E1337" s="118"/>
      <c r="F1337" s="118"/>
      <c r="G1337" s="119"/>
      <c r="H1337" s="120"/>
      <c r="I1337" s="120"/>
      <c r="J1337" s="121"/>
      <c r="K1337" s="5"/>
      <c r="L1337" s="133" t="str">
        <f t="shared" si="180"/>
        <v/>
      </c>
      <c r="M1337" s="5"/>
      <c r="N1337" s="23" t="str">
        <f>IF($L1337="", "", COUNTIF($L$11:$L$2510, "&gt;"&amp;$L1337)+1+COUNTIF($L$11:$L1337, $L1337)-1)</f>
        <v/>
      </c>
      <c r="O1337" s="5"/>
      <c r="R1337" s="23" t="str">
        <f t="shared" si="181"/>
        <v/>
      </c>
      <c r="T1337" s="20" t="str">
        <f t="shared" si="182"/>
        <v/>
      </c>
      <c r="X1337" s="23" t="str">
        <f t="shared" si="183"/>
        <v/>
      </c>
      <c r="Z1337" s="59" t="str">
        <f t="shared" si="184"/>
        <v/>
      </c>
      <c r="AA1337" s="60" t="str">
        <f>IF($B1337="", "", IF(COUNTIF('Intro &amp; Setup'!$AY$23:$AY$38, $B1337)&gt;0, "BH", TEXT($B1337, "ddd")))</f>
        <v/>
      </c>
      <c r="AB1337" s="61" t="str">
        <f t="shared" si="185"/>
        <v/>
      </c>
      <c r="AD1337" s="23" t="str">
        <f t="shared" si="186"/>
        <v/>
      </c>
      <c r="AE1337" s="23" t="str">
        <f t="shared" si="187"/>
        <v/>
      </c>
      <c r="AG1337" s="23" t="str">
        <f t="shared" si="188"/>
        <v/>
      </c>
    </row>
    <row r="1338" spans="1:33" x14ac:dyDescent="0.25">
      <c r="A1338" s="5"/>
      <c r="B1338" s="115"/>
      <c r="C1338" s="116"/>
      <c r="D1338" s="117"/>
      <c r="E1338" s="118"/>
      <c r="F1338" s="118"/>
      <c r="G1338" s="119"/>
      <c r="H1338" s="120"/>
      <c r="I1338" s="120"/>
      <c r="J1338" s="121"/>
      <c r="K1338" s="5"/>
      <c r="L1338" s="133" t="str">
        <f t="shared" si="180"/>
        <v/>
      </c>
      <c r="M1338" s="5"/>
      <c r="N1338" s="23" t="str">
        <f>IF($L1338="", "", COUNTIF($L$11:$L$2510, "&gt;"&amp;$L1338)+1+COUNTIF($L$11:$L1338, $L1338)-1)</f>
        <v/>
      </c>
      <c r="O1338" s="5"/>
      <c r="R1338" s="23" t="str">
        <f t="shared" si="181"/>
        <v/>
      </c>
      <c r="T1338" s="20" t="str">
        <f t="shared" si="182"/>
        <v/>
      </c>
      <c r="X1338" s="23" t="str">
        <f t="shared" si="183"/>
        <v/>
      </c>
      <c r="Z1338" s="59" t="str">
        <f t="shared" si="184"/>
        <v/>
      </c>
      <c r="AA1338" s="60" t="str">
        <f>IF($B1338="", "", IF(COUNTIF('Intro &amp; Setup'!$AY$23:$AY$38, $B1338)&gt;0, "BH", TEXT($B1338, "ddd")))</f>
        <v/>
      </c>
      <c r="AB1338" s="61" t="str">
        <f t="shared" si="185"/>
        <v/>
      </c>
      <c r="AD1338" s="23" t="str">
        <f t="shared" si="186"/>
        <v/>
      </c>
      <c r="AE1338" s="23" t="str">
        <f t="shared" si="187"/>
        <v/>
      </c>
      <c r="AG1338" s="23" t="str">
        <f t="shared" si="188"/>
        <v/>
      </c>
    </row>
    <row r="1339" spans="1:33" x14ac:dyDescent="0.25">
      <c r="A1339" s="5"/>
      <c r="B1339" s="115"/>
      <c r="C1339" s="116"/>
      <c r="D1339" s="117"/>
      <c r="E1339" s="118"/>
      <c r="F1339" s="118"/>
      <c r="G1339" s="119"/>
      <c r="H1339" s="120"/>
      <c r="I1339" s="120"/>
      <c r="J1339" s="121"/>
      <c r="K1339" s="5"/>
      <c r="L1339" s="133" t="str">
        <f t="shared" si="180"/>
        <v/>
      </c>
      <c r="M1339" s="5"/>
      <c r="N1339" s="23" t="str">
        <f>IF($L1339="", "", COUNTIF($L$11:$L$2510, "&gt;"&amp;$L1339)+1+COUNTIF($L$11:$L1339, $L1339)-1)</f>
        <v/>
      </c>
      <c r="O1339" s="5"/>
      <c r="R1339" s="23" t="str">
        <f t="shared" si="181"/>
        <v/>
      </c>
      <c r="T1339" s="20" t="str">
        <f t="shared" si="182"/>
        <v/>
      </c>
      <c r="X1339" s="23" t="str">
        <f t="shared" si="183"/>
        <v/>
      </c>
      <c r="Z1339" s="59" t="str">
        <f t="shared" si="184"/>
        <v/>
      </c>
      <c r="AA1339" s="60" t="str">
        <f>IF($B1339="", "", IF(COUNTIF('Intro &amp; Setup'!$AY$23:$AY$38, $B1339)&gt;0, "BH", TEXT($B1339, "ddd")))</f>
        <v/>
      </c>
      <c r="AB1339" s="61" t="str">
        <f t="shared" si="185"/>
        <v/>
      </c>
      <c r="AD1339" s="23" t="str">
        <f t="shared" si="186"/>
        <v/>
      </c>
      <c r="AE1339" s="23" t="str">
        <f t="shared" si="187"/>
        <v/>
      </c>
      <c r="AG1339" s="23" t="str">
        <f t="shared" si="188"/>
        <v/>
      </c>
    </row>
    <row r="1340" spans="1:33" x14ac:dyDescent="0.25">
      <c r="A1340" s="5"/>
      <c r="B1340" s="115"/>
      <c r="C1340" s="116"/>
      <c r="D1340" s="117"/>
      <c r="E1340" s="118"/>
      <c r="F1340" s="118"/>
      <c r="G1340" s="119"/>
      <c r="H1340" s="120"/>
      <c r="I1340" s="120"/>
      <c r="J1340" s="121"/>
      <c r="K1340" s="5"/>
      <c r="L1340" s="133" t="str">
        <f t="shared" si="180"/>
        <v/>
      </c>
      <c r="M1340" s="5"/>
      <c r="N1340" s="23" t="str">
        <f>IF($L1340="", "", COUNTIF($L$11:$L$2510, "&gt;"&amp;$L1340)+1+COUNTIF($L$11:$L1340, $L1340)-1)</f>
        <v/>
      </c>
      <c r="O1340" s="5"/>
      <c r="R1340" s="23" t="str">
        <f t="shared" si="181"/>
        <v/>
      </c>
      <c r="T1340" s="20" t="str">
        <f t="shared" si="182"/>
        <v/>
      </c>
      <c r="X1340" s="23" t="str">
        <f t="shared" si="183"/>
        <v/>
      </c>
      <c r="Z1340" s="59" t="str">
        <f t="shared" si="184"/>
        <v/>
      </c>
      <c r="AA1340" s="60" t="str">
        <f>IF($B1340="", "", IF(COUNTIF('Intro &amp; Setup'!$AY$23:$AY$38, $B1340)&gt;0, "BH", TEXT($B1340, "ddd")))</f>
        <v/>
      </c>
      <c r="AB1340" s="61" t="str">
        <f t="shared" si="185"/>
        <v/>
      </c>
      <c r="AD1340" s="23" t="str">
        <f t="shared" si="186"/>
        <v/>
      </c>
      <c r="AE1340" s="23" t="str">
        <f t="shared" si="187"/>
        <v/>
      </c>
      <c r="AG1340" s="23" t="str">
        <f t="shared" si="188"/>
        <v/>
      </c>
    </row>
    <row r="1341" spans="1:33" x14ac:dyDescent="0.25">
      <c r="A1341" s="5"/>
      <c r="B1341" s="115"/>
      <c r="C1341" s="116"/>
      <c r="D1341" s="117"/>
      <c r="E1341" s="118"/>
      <c r="F1341" s="118"/>
      <c r="G1341" s="119"/>
      <c r="H1341" s="120"/>
      <c r="I1341" s="120"/>
      <c r="J1341" s="121"/>
      <c r="K1341" s="5"/>
      <c r="L1341" s="133" t="str">
        <f t="shared" si="180"/>
        <v/>
      </c>
      <c r="M1341" s="5"/>
      <c r="N1341" s="23" t="str">
        <f>IF($L1341="", "", COUNTIF($L$11:$L$2510, "&gt;"&amp;$L1341)+1+COUNTIF($L$11:$L1341, $L1341)-1)</f>
        <v/>
      </c>
      <c r="O1341" s="5"/>
      <c r="R1341" s="23" t="str">
        <f t="shared" si="181"/>
        <v/>
      </c>
      <c r="T1341" s="20" t="str">
        <f t="shared" si="182"/>
        <v/>
      </c>
      <c r="X1341" s="23" t="str">
        <f t="shared" si="183"/>
        <v/>
      </c>
      <c r="Z1341" s="59" t="str">
        <f t="shared" si="184"/>
        <v/>
      </c>
      <c r="AA1341" s="60" t="str">
        <f>IF($B1341="", "", IF(COUNTIF('Intro &amp; Setup'!$AY$23:$AY$38, $B1341)&gt;0, "BH", TEXT($B1341, "ddd")))</f>
        <v/>
      </c>
      <c r="AB1341" s="61" t="str">
        <f t="shared" si="185"/>
        <v/>
      </c>
      <c r="AD1341" s="23" t="str">
        <f t="shared" si="186"/>
        <v/>
      </c>
      <c r="AE1341" s="23" t="str">
        <f t="shared" si="187"/>
        <v/>
      </c>
      <c r="AG1341" s="23" t="str">
        <f t="shared" si="188"/>
        <v/>
      </c>
    </row>
    <row r="1342" spans="1:33" x14ac:dyDescent="0.25">
      <c r="A1342" s="5"/>
      <c r="B1342" s="115"/>
      <c r="C1342" s="116"/>
      <c r="D1342" s="117"/>
      <c r="E1342" s="118"/>
      <c r="F1342" s="118"/>
      <c r="G1342" s="119"/>
      <c r="H1342" s="120"/>
      <c r="I1342" s="120"/>
      <c r="J1342" s="121"/>
      <c r="K1342" s="5"/>
      <c r="L1342" s="133" t="str">
        <f t="shared" si="180"/>
        <v/>
      </c>
      <c r="M1342" s="5"/>
      <c r="N1342" s="23" t="str">
        <f>IF($L1342="", "", COUNTIF($L$11:$L$2510, "&gt;"&amp;$L1342)+1+COUNTIF($L$11:$L1342, $L1342)-1)</f>
        <v/>
      </c>
      <c r="O1342" s="5"/>
      <c r="R1342" s="23" t="str">
        <f t="shared" si="181"/>
        <v/>
      </c>
      <c r="T1342" s="20" t="str">
        <f t="shared" si="182"/>
        <v/>
      </c>
      <c r="X1342" s="23" t="str">
        <f t="shared" si="183"/>
        <v/>
      </c>
      <c r="Z1342" s="59" t="str">
        <f t="shared" si="184"/>
        <v/>
      </c>
      <c r="AA1342" s="60" t="str">
        <f>IF($B1342="", "", IF(COUNTIF('Intro &amp; Setup'!$AY$23:$AY$38, $B1342)&gt;0, "BH", TEXT($B1342, "ddd")))</f>
        <v/>
      </c>
      <c r="AB1342" s="61" t="str">
        <f t="shared" si="185"/>
        <v/>
      </c>
      <c r="AD1342" s="23" t="str">
        <f t="shared" si="186"/>
        <v/>
      </c>
      <c r="AE1342" s="23" t="str">
        <f t="shared" si="187"/>
        <v/>
      </c>
      <c r="AG1342" s="23" t="str">
        <f t="shared" si="188"/>
        <v/>
      </c>
    </row>
    <row r="1343" spans="1:33" x14ac:dyDescent="0.25">
      <c r="A1343" s="5"/>
      <c r="B1343" s="115"/>
      <c r="C1343" s="116"/>
      <c r="D1343" s="117"/>
      <c r="E1343" s="118"/>
      <c r="F1343" s="118"/>
      <c r="G1343" s="119"/>
      <c r="H1343" s="120"/>
      <c r="I1343" s="120"/>
      <c r="J1343" s="121"/>
      <c r="K1343" s="5"/>
      <c r="L1343" s="133" t="str">
        <f t="shared" si="180"/>
        <v/>
      </c>
      <c r="M1343" s="5"/>
      <c r="N1343" s="23" t="str">
        <f>IF($L1343="", "", COUNTIF($L$11:$L$2510, "&gt;"&amp;$L1343)+1+COUNTIF($L$11:$L1343, $L1343)-1)</f>
        <v/>
      </c>
      <c r="O1343" s="5"/>
      <c r="R1343" s="23" t="str">
        <f t="shared" si="181"/>
        <v/>
      </c>
      <c r="T1343" s="20" t="str">
        <f t="shared" si="182"/>
        <v/>
      </c>
      <c r="X1343" s="23" t="str">
        <f t="shared" si="183"/>
        <v/>
      </c>
      <c r="Z1343" s="59" t="str">
        <f t="shared" si="184"/>
        <v/>
      </c>
      <c r="AA1343" s="60" t="str">
        <f>IF($B1343="", "", IF(COUNTIF('Intro &amp; Setup'!$AY$23:$AY$38, $B1343)&gt;0, "BH", TEXT($B1343, "ddd")))</f>
        <v/>
      </c>
      <c r="AB1343" s="61" t="str">
        <f t="shared" si="185"/>
        <v/>
      </c>
      <c r="AD1343" s="23" t="str">
        <f t="shared" si="186"/>
        <v/>
      </c>
      <c r="AE1343" s="23" t="str">
        <f t="shared" si="187"/>
        <v/>
      </c>
      <c r="AG1343" s="23" t="str">
        <f t="shared" si="188"/>
        <v/>
      </c>
    </row>
    <row r="1344" spans="1:33" x14ac:dyDescent="0.25">
      <c r="A1344" s="5"/>
      <c r="B1344" s="115"/>
      <c r="C1344" s="116"/>
      <c r="D1344" s="117"/>
      <c r="E1344" s="118"/>
      <c r="F1344" s="118"/>
      <c r="G1344" s="119"/>
      <c r="H1344" s="120"/>
      <c r="I1344" s="120"/>
      <c r="J1344" s="121"/>
      <c r="K1344" s="5"/>
      <c r="L1344" s="133" t="str">
        <f t="shared" si="180"/>
        <v/>
      </c>
      <c r="M1344" s="5"/>
      <c r="N1344" s="23" t="str">
        <f>IF($L1344="", "", COUNTIF($L$11:$L$2510, "&gt;"&amp;$L1344)+1+COUNTIF($L$11:$L1344, $L1344)-1)</f>
        <v/>
      </c>
      <c r="O1344" s="5"/>
      <c r="R1344" s="23" t="str">
        <f t="shared" si="181"/>
        <v/>
      </c>
      <c r="T1344" s="20" t="str">
        <f t="shared" si="182"/>
        <v/>
      </c>
      <c r="X1344" s="23" t="str">
        <f t="shared" si="183"/>
        <v/>
      </c>
      <c r="Z1344" s="59" t="str">
        <f t="shared" si="184"/>
        <v/>
      </c>
      <c r="AA1344" s="60" t="str">
        <f>IF($B1344="", "", IF(COUNTIF('Intro &amp; Setup'!$AY$23:$AY$38, $B1344)&gt;0, "BH", TEXT($B1344, "ddd")))</f>
        <v/>
      </c>
      <c r="AB1344" s="61" t="str">
        <f t="shared" si="185"/>
        <v/>
      </c>
      <c r="AD1344" s="23" t="str">
        <f t="shared" si="186"/>
        <v/>
      </c>
      <c r="AE1344" s="23" t="str">
        <f t="shared" si="187"/>
        <v/>
      </c>
      <c r="AG1344" s="23" t="str">
        <f t="shared" si="188"/>
        <v/>
      </c>
    </row>
    <row r="1345" spans="1:33" x14ac:dyDescent="0.25">
      <c r="A1345" s="5"/>
      <c r="B1345" s="115"/>
      <c r="C1345" s="116"/>
      <c r="D1345" s="117"/>
      <c r="E1345" s="118"/>
      <c r="F1345" s="118"/>
      <c r="G1345" s="119"/>
      <c r="H1345" s="120"/>
      <c r="I1345" s="120"/>
      <c r="J1345" s="121"/>
      <c r="K1345" s="5"/>
      <c r="L1345" s="133" t="str">
        <f t="shared" si="180"/>
        <v/>
      </c>
      <c r="M1345" s="5"/>
      <c r="N1345" s="23" t="str">
        <f>IF($L1345="", "", COUNTIF($L$11:$L$2510, "&gt;"&amp;$L1345)+1+COUNTIF($L$11:$L1345, $L1345)-1)</f>
        <v/>
      </c>
      <c r="O1345" s="5"/>
      <c r="R1345" s="23" t="str">
        <f t="shared" si="181"/>
        <v/>
      </c>
      <c r="T1345" s="20" t="str">
        <f t="shared" si="182"/>
        <v/>
      </c>
      <c r="X1345" s="23" t="str">
        <f t="shared" si="183"/>
        <v/>
      </c>
      <c r="Z1345" s="59" t="str">
        <f t="shared" si="184"/>
        <v/>
      </c>
      <c r="AA1345" s="60" t="str">
        <f>IF($B1345="", "", IF(COUNTIF('Intro &amp; Setup'!$AY$23:$AY$38, $B1345)&gt;0, "BH", TEXT($B1345, "ddd")))</f>
        <v/>
      </c>
      <c r="AB1345" s="61" t="str">
        <f t="shared" si="185"/>
        <v/>
      </c>
      <c r="AD1345" s="23" t="str">
        <f t="shared" si="186"/>
        <v/>
      </c>
      <c r="AE1345" s="23" t="str">
        <f t="shared" si="187"/>
        <v/>
      </c>
      <c r="AG1345" s="23" t="str">
        <f t="shared" si="188"/>
        <v/>
      </c>
    </row>
    <row r="1346" spans="1:33" x14ac:dyDescent="0.25">
      <c r="A1346" s="5"/>
      <c r="B1346" s="115"/>
      <c r="C1346" s="116"/>
      <c r="D1346" s="117"/>
      <c r="E1346" s="118"/>
      <c r="F1346" s="118"/>
      <c r="G1346" s="119"/>
      <c r="H1346" s="120"/>
      <c r="I1346" s="120"/>
      <c r="J1346" s="121"/>
      <c r="K1346" s="5"/>
      <c r="L1346" s="133" t="str">
        <f t="shared" si="180"/>
        <v/>
      </c>
      <c r="M1346" s="5"/>
      <c r="N1346" s="23" t="str">
        <f>IF($L1346="", "", COUNTIF($L$11:$L$2510, "&gt;"&amp;$L1346)+1+COUNTIF($L$11:$L1346, $L1346)-1)</f>
        <v/>
      </c>
      <c r="O1346" s="5"/>
      <c r="R1346" s="23" t="str">
        <f t="shared" si="181"/>
        <v/>
      </c>
      <c r="T1346" s="20" t="str">
        <f t="shared" si="182"/>
        <v/>
      </c>
      <c r="X1346" s="23" t="str">
        <f t="shared" si="183"/>
        <v/>
      </c>
      <c r="Z1346" s="59" t="str">
        <f t="shared" si="184"/>
        <v/>
      </c>
      <c r="AA1346" s="60" t="str">
        <f>IF($B1346="", "", IF(COUNTIF('Intro &amp; Setup'!$AY$23:$AY$38, $B1346)&gt;0, "BH", TEXT($B1346, "ddd")))</f>
        <v/>
      </c>
      <c r="AB1346" s="61" t="str">
        <f t="shared" si="185"/>
        <v/>
      </c>
      <c r="AD1346" s="23" t="str">
        <f t="shared" si="186"/>
        <v/>
      </c>
      <c r="AE1346" s="23" t="str">
        <f t="shared" si="187"/>
        <v/>
      </c>
      <c r="AG1346" s="23" t="str">
        <f t="shared" si="188"/>
        <v/>
      </c>
    </row>
    <row r="1347" spans="1:33" x14ac:dyDescent="0.25">
      <c r="A1347" s="5"/>
      <c r="B1347" s="115"/>
      <c r="C1347" s="116"/>
      <c r="D1347" s="117"/>
      <c r="E1347" s="118"/>
      <c r="F1347" s="118"/>
      <c r="G1347" s="119"/>
      <c r="H1347" s="120"/>
      <c r="I1347" s="120"/>
      <c r="J1347" s="121"/>
      <c r="K1347" s="5"/>
      <c r="L1347" s="133" t="str">
        <f t="shared" si="180"/>
        <v/>
      </c>
      <c r="M1347" s="5"/>
      <c r="N1347" s="23" t="str">
        <f>IF($L1347="", "", COUNTIF($L$11:$L$2510, "&gt;"&amp;$L1347)+1+COUNTIF($L$11:$L1347, $L1347)-1)</f>
        <v/>
      </c>
      <c r="O1347" s="5"/>
      <c r="R1347" s="23" t="str">
        <f t="shared" si="181"/>
        <v/>
      </c>
      <c r="T1347" s="20" t="str">
        <f t="shared" si="182"/>
        <v/>
      </c>
      <c r="X1347" s="23" t="str">
        <f t="shared" si="183"/>
        <v/>
      </c>
      <c r="Z1347" s="59" t="str">
        <f t="shared" si="184"/>
        <v/>
      </c>
      <c r="AA1347" s="60" t="str">
        <f>IF($B1347="", "", IF(COUNTIF('Intro &amp; Setup'!$AY$23:$AY$38, $B1347)&gt;0, "BH", TEXT($B1347, "ddd")))</f>
        <v/>
      </c>
      <c r="AB1347" s="61" t="str">
        <f t="shared" si="185"/>
        <v/>
      </c>
      <c r="AD1347" s="23" t="str">
        <f t="shared" si="186"/>
        <v/>
      </c>
      <c r="AE1347" s="23" t="str">
        <f t="shared" si="187"/>
        <v/>
      </c>
      <c r="AG1347" s="23" t="str">
        <f t="shared" si="188"/>
        <v/>
      </c>
    </row>
    <row r="1348" spans="1:33" x14ac:dyDescent="0.25">
      <c r="A1348" s="5"/>
      <c r="B1348" s="115"/>
      <c r="C1348" s="116"/>
      <c r="D1348" s="117"/>
      <c r="E1348" s="118"/>
      <c r="F1348" s="118"/>
      <c r="G1348" s="119"/>
      <c r="H1348" s="120"/>
      <c r="I1348" s="120"/>
      <c r="J1348" s="121"/>
      <c r="K1348" s="5"/>
      <c r="L1348" s="133" t="str">
        <f t="shared" si="180"/>
        <v/>
      </c>
      <c r="M1348" s="5"/>
      <c r="N1348" s="23" t="str">
        <f>IF($L1348="", "", COUNTIF($L$11:$L$2510, "&gt;"&amp;$L1348)+1+COUNTIF($L$11:$L1348, $L1348)-1)</f>
        <v/>
      </c>
      <c r="O1348" s="5"/>
      <c r="R1348" s="23" t="str">
        <f t="shared" si="181"/>
        <v/>
      </c>
      <c r="T1348" s="20" t="str">
        <f t="shared" si="182"/>
        <v/>
      </c>
      <c r="X1348" s="23" t="str">
        <f t="shared" si="183"/>
        <v/>
      </c>
      <c r="Z1348" s="59" t="str">
        <f t="shared" si="184"/>
        <v/>
      </c>
      <c r="AA1348" s="60" t="str">
        <f>IF($B1348="", "", IF(COUNTIF('Intro &amp; Setup'!$AY$23:$AY$38, $B1348)&gt;0, "BH", TEXT($B1348, "ddd")))</f>
        <v/>
      </c>
      <c r="AB1348" s="61" t="str">
        <f t="shared" si="185"/>
        <v/>
      </c>
      <c r="AD1348" s="23" t="str">
        <f t="shared" si="186"/>
        <v/>
      </c>
      <c r="AE1348" s="23" t="str">
        <f t="shared" si="187"/>
        <v/>
      </c>
      <c r="AG1348" s="23" t="str">
        <f t="shared" si="188"/>
        <v/>
      </c>
    </row>
    <row r="1349" spans="1:33" x14ac:dyDescent="0.25">
      <c r="A1349" s="5"/>
      <c r="B1349" s="115"/>
      <c r="C1349" s="116"/>
      <c r="D1349" s="117"/>
      <c r="E1349" s="118"/>
      <c r="F1349" s="118"/>
      <c r="G1349" s="119"/>
      <c r="H1349" s="120"/>
      <c r="I1349" s="120"/>
      <c r="J1349" s="121"/>
      <c r="K1349" s="5"/>
      <c r="L1349" s="133" t="str">
        <f t="shared" si="180"/>
        <v/>
      </c>
      <c r="M1349" s="5"/>
      <c r="N1349" s="23" t="str">
        <f>IF($L1349="", "", COUNTIF($L$11:$L$2510, "&gt;"&amp;$L1349)+1+COUNTIF($L$11:$L1349, $L1349)-1)</f>
        <v/>
      </c>
      <c r="O1349" s="5"/>
      <c r="R1349" s="23" t="str">
        <f t="shared" si="181"/>
        <v/>
      </c>
      <c r="T1349" s="20" t="str">
        <f t="shared" si="182"/>
        <v/>
      </c>
      <c r="X1349" s="23" t="str">
        <f t="shared" si="183"/>
        <v/>
      </c>
      <c r="Z1349" s="59" t="str">
        <f t="shared" si="184"/>
        <v/>
      </c>
      <c r="AA1349" s="60" t="str">
        <f>IF($B1349="", "", IF(COUNTIF('Intro &amp; Setup'!$AY$23:$AY$38, $B1349)&gt;0, "BH", TEXT($B1349, "ddd")))</f>
        <v/>
      </c>
      <c r="AB1349" s="61" t="str">
        <f t="shared" si="185"/>
        <v/>
      </c>
      <c r="AD1349" s="23" t="str">
        <f t="shared" si="186"/>
        <v/>
      </c>
      <c r="AE1349" s="23" t="str">
        <f t="shared" si="187"/>
        <v/>
      </c>
      <c r="AG1349" s="23" t="str">
        <f t="shared" si="188"/>
        <v/>
      </c>
    </row>
    <row r="1350" spans="1:33" x14ac:dyDescent="0.25">
      <c r="A1350" s="5"/>
      <c r="B1350" s="115"/>
      <c r="C1350" s="116"/>
      <c r="D1350" s="117"/>
      <c r="E1350" s="118"/>
      <c r="F1350" s="118"/>
      <c r="G1350" s="119"/>
      <c r="H1350" s="120"/>
      <c r="I1350" s="120"/>
      <c r="J1350" s="121"/>
      <c r="K1350" s="5"/>
      <c r="L1350" s="133" t="str">
        <f t="shared" si="180"/>
        <v/>
      </c>
      <c r="M1350" s="5"/>
      <c r="N1350" s="23" t="str">
        <f>IF($L1350="", "", COUNTIF($L$11:$L$2510, "&gt;"&amp;$L1350)+1+COUNTIF($L$11:$L1350, $L1350)-1)</f>
        <v/>
      </c>
      <c r="O1350" s="5"/>
      <c r="R1350" s="23" t="str">
        <f t="shared" si="181"/>
        <v/>
      </c>
      <c r="T1350" s="20" t="str">
        <f t="shared" si="182"/>
        <v/>
      </c>
      <c r="X1350" s="23" t="str">
        <f t="shared" si="183"/>
        <v/>
      </c>
      <c r="Z1350" s="59" t="str">
        <f t="shared" si="184"/>
        <v/>
      </c>
      <c r="AA1350" s="60" t="str">
        <f>IF($B1350="", "", IF(COUNTIF('Intro &amp; Setup'!$AY$23:$AY$38, $B1350)&gt;0, "BH", TEXT($B1350, "ddd")))</f>
        <v/>
      </c>
      <c r="AB1350" s="61" t="str">
        <f t="shared" si="185"/>
        <v/>
      </c>
      <c r="AD1350" s="23" t="str">
        <f t="shared" si="186"/>
        <v/>
      </c>
      <c r="AE1350" s="23" t="str">
        <f t="shared" si="187"/>
        <v/>
      </c>
      <c r="AG1350" s="23" t="str">
        <f t="shared" si="188"/>
        <v/>
      </c>
    </row>
    <row r="1351" spans="1:33" x14ac:dyDescent="0.25">
      <c r="A1351" s="5"/>
      <c r="B1351" s="115"/>
      <c r="C1351" s="116"/>
      <c r="D1351" s="117"/>
      <c r="E1351" s="118"/>
      <c r="F1351" s="118"/>
      <c r="G1351" s="119"/>
      <c r="H1351" s="120"/>
      <c r="I1351" s="120"/>
      <c r="J1351" s="121"/>
      <c r="K1351" s="5"/>
      <c r="L1351" s="133" t="str">
        <f t="shared" si="180"/>
        <v/>
      </c>
      <c r="M1351" s="5"/>
      <c r="N1351" s="23" t="str">
        <f>IF($L1351="", "", COUNTIF($L$11:$L$2510, "&gt;"&amp;$L1351)+1+COUNTIF($L$11:$L1351, $L1351)-1)</f>
        <v/>
      </c>
      <c r="O1351" s="5"/>
      <c r="R1351" s="23" t="str">
        <f t="shared" si="181"/>
        <v/>
      </c>
      <c r="T1351" s="20" t="str">
        <f t="shared" si="182"/>
        <v/>
      </c>
      <c r="X1351" s="23" t="str">
        <f t="shared" si="183"/>
        <v/>
      </c>
      <c r="Z1351" s="59" t="str">
        <f t="shared" si="184"/>
        <v/>
      </c>
      <c r="AA1351" s="60" t="str">
        <f>IF($B1351="", "", IF(COUNTIF('Intro &amp; Setup'!$AY$23:$AY$38, $B1351)&gt;0, "BH", TEXT($B1351, "ddd")))</f>
        <v/>
      </c>
      <c r="AB1351" s="61" t="str">
        <f t="shared" si="185"/>
        <v/>
      </c>
      <c r="AD1351" s="23" t="str">
        <f t="shared" si="186"/>
        <v/>
      </c>
      <c r="AE1351" s="23" t="str">
        <f t="shared" si="187"/>
        <v/>
      </c>
      <c r="AG1351" s="23" t="str">
        <f t="shared" si="188"/>
        <v/>
      </c>
    </row>
    <row r="1352" spans="1:33" x14ac:dyDescent="0.25">
      <c r="A1352" s="5"/>
      <c r="B1352" s="115"/>
      <c r="C1352" s="116"/>
      <c r="D1352" s="117"/>
      <c r="E1352" s="118"/>
      <c r="F1352" s="118"/>
      <c r="G1352" s="119"/>
      <c r="H1352" s="120"/>
      <c r="I1352" s="120"/>
      <c r="J1352" s="121"/>
      <c r="K1352" s="5"/>
      <c r="L1352" s="133" t="str">
        <f t="shared" si="180"/>
        <v/>
      </c>
      <c r="M1352" s="5"/>
      <c r="N1352" s="23" t="str">
        <f>IF($L1352="", "", COUNTIF($L$11:$L$2510, "&gt;"&amp;$L1352)+1+COUNTIF($L$11:$L1352, $L1352)-1)</f>
        <v/>
      </c>
      <c r="O1352" s="5"/>
      <c r="R1352" s="23" t="str">
        <f t="shared" si="181"/>
        <v/>
      </c>
      <c r="T1352" s="20" t="str">
        <f t="shared" si="182"/>
        <v/>
      </c>
      <c r="X1352" s="23" t="str">
        <f t="shared" si="183"/>
        <v/>
      </c>
      <c r="Z1352" s="59" t="str">
        <f t="shared" si="184"/>
        <v/>
      </c>
      <c r="AA1352" s="60" t="str">
        <f>IF($B1352="", "", IF(COUNTIF('Intro &amp; Setup'!$AY$23:$AY$38, $B1352)&gt;0, "BH", TEXT($B1352, "ddd")))</f>
        <v/>
      </c>
      <c r="AB1352" s="61" t="str">
        <f t="shared" si="185"/>
        <v/>
      </c>
      <c r="AD1352" s="23" t="str">
        <f t="shared" si="186"/>
        <v/>
      </c>
      <c r="AE1352" s="23" t="str">
        <f t="shared" si="187"/>
        <v/>
      </c>
      <c r="AG1352" s="23" t="str">
        <f t="shared" si="188"/>
        <v/>
      </c>
    </row>
    <row r="1353" spans="1:33" x14ac:dyDescent="0.25">
      <c r="A1353" s="5"/>
      <c r="B1353" s="115"/>
      <c r="C1353" s="116"/>
      <c r="D1353" s="117"/>
      <c r="E1353" s="118"/>
      <c r="F1353" s="118"/>
      <c r="G1353" s="119"/>
      <c r="H1353" s="120"/>
      <c r="I1353" s="120"/>
      <c r="J1353" s="121"/>
      <c r="K1353" s="5"/>
      <c r="L1353" s="133" t="str">
        <f t="shared" si="180"/>
        <v/>
      </c>
      <c r="M1353" s="5"/>
      <c r="N1353" s="23" t="str">
        <f>IF($L1353="", "", COUNTIF($L$11:$L$2510, "&gt;"&amp;$L1353)+1+COUNTIF($L$11:$L1353, $L1353)-1)</f>
        <v/>
      </c>
      <c r="O1353" s="5"/>
      <c r="R1353" s="23" t="str">
        <f t="shared" si="181"/>
        <v/>
      </c>
      <c r="T1353" s="20" t="str">
        <f t="shared" si="182"/>
        <v/>
      </c>
      <c r="X1353" s="23" t="str">
        <f t="shared" si="183"/>
        <v/>
      </c>
      <c r="Z1353" s="59" t="str">
        <f t="shared" si="184"/>
        <v/>
      </c>
      <c r="AA1353" s="60" t="str">
        <f>IF($B1353="", "", IF(COUNTIF('Intro &amp; Setup'!$AY$23:$AY$38, $B1353)&gt;0, "BH", TEXT($B1353, "ddd")))</f>
        <v/>
      </c>
      <c r="AB1353" s="61" t="str">
        <f t="shared" si="185"/>
        <v/>
      </c>
      <c r="AD1353" s="23" t="str">
        <f t="shared" si="186"/>
        <v/>
      </c>
      <c r="AE1353" s="23" t="str">
        <f t="shared" si="187"/>
        <v/>
      </c>
      <c r="AG1353" s="23" t="str">
        <f t="shared" si="188"/>
        <v/>
      </c>
    </row>
    <row r="1354" spans="1:33" x14ac:dyDescent="0.25">
      <c r="A1354" s="5"/>
      <c r="B1354" s="115"/>
      <c r="C1354" s="116"/>
      <c r="D1354" s="117"/>
      <c r="E1354" s="118"/>
      <c r="F1354" s="118"/>
      <c r="G1354" s="119"/>
      <c r="H1354" s="120"/>
      <c r="I1354" s="120"/>
      <c r="J1354" s="121"/>
      <c r="K1354" s="5"/>
      <c r="L1354" s="133" t="str">
        <f t="shared" si="180"/>
        <v/>
      </c>
      <c r="M1354" s="5"/>
      <c r="N1354" s="23" t="str">
        <f>IF($L1354="", "", COUNTIF($L$11:$L$2510, "&gt;"&amp;$L1354)+1+COUNTIF($L$11:$L1354, $L1354)-1)</f>
        <v/>
      </c>
      <c r="O1354" s="5"/>
      <c r="R1354" s="23" t="str">
        <f t="shared" si="181"/>
        <v/>
      </c>
      <c r="T1354" s="20" t="str">
        <f t="shared" si="182"/>
        <v/>
      </c>
      <c r="X1354" s="23" t="str">
        <f t="shared" si="183"/>
        <v/>
      </c>
      <c r="Z1354" s="59" t="str">
        <f t="shared" si="184"/>
        <v/>
      </c>
      <c r="AA1354" s="60" t="str">
        <f>IF($B1354="", "", IF(COUNTIF('Intro &amp; Setup'!$AY$23:$AY$38, $B1354)&gt;0, "BH", TEXT($B1354, "ddd")))</f>
        <v/>
      </c>
      <c r="AB1354" s="61" t="str">
        <f t="shared" si="185"/>
        <v/>
      </c>
      <c r="AD1354" s="23" t="str">
        <f t="shared" si="186"/>
        <v/>
      </c>
      <c r="AE1354" s="23" t="str">
        <f t="shared" si="187"/>
        <v/>
      </c>
      <c r="AG1354" s="23" t="str">
        <f t="shared" si="188"/>
        <v/>
      </c>
    </row>
    <row r="1355" spans="1:33" x14ac:dyDescent="0.25">
      <c r="A1355" s="5"/>
      <c r="B1355" s="115"/>
      <c r="C1355" s="116"/>
      <c r="D1355" s="117"/>
      <c r="E1355" s="118"/>
      <c r="F1355" s="118"/>
      <c r="G1355" s="119"/>
      <c r="H1355" s="120"/>
      <c r="I1355" s="120"/>
      <c r="J1355" s="121"/>
      <c r="K1355" s="5"/>
      <c r="L1355" s="133" t="str">
        <f t="shared" si="180"/>
        <v/>
      </c>
      <c r="M1355" s="5"/>
      <c r="N1355" s="23" t="str">
        <f>IF($L1355="", "", COUNTIF($L$11:$L$2510, "&gt;"&amp;$L1355)+1+COUNTIF($L$11:$L1355, $L1355)-1)</f>
        <v/>
      </c>
      <c r="O1355" s="5"/>
      <c r="R1355" s="23" t="str">
        <f t="shared" si="181"/>
        <v/>
      </c>
      <c r="T1355" s="20" t="str">
        <f t="shared" si="182"/>
        <v/>
      </c>
      <c r="X1355" s="23" t="str">
        <f t="shared" si="183"/>
        <v/>
      </c>
      <c r="Z1355" s="59" t="str">
        <f t="shared" si="184"/>
        <v/>
      </c>
      <c r="AA1355" s="60" t="str">
        <f>IF($B1355="", "", IF(COUNTIF('Intro &amp; Setup'!$AY$23:$AY$38, $B1355)&gt;0, "BH", TEXT($B1355, "ddd")))</f>
        <v/>
      </c>
      <c r="AB1355" s="61" t="str">
        <f t="shared" si="185"/>
        <v/>
      </c>
      <c r="AD1355" s="23" t="str">
        <f t="shared" si="186"/>
        <v/>
      </c>
      <c r="AE1355" s="23" t="str">
        <f t="shared" si="187"/>
        <v/>
      </c>
      <c r="AG1355" s="23" t="str">
        <f t="shared" si="188"/>
        <v/>
      </c>
    </row>
    <row r="1356" spans="1:33" x14ac:dyDescent="0.25">
      <c r="A1356" s="5"/>
      <c r="B1356" s="115"/>
      <c r="C1356" s="116"/>
      <c r="D1356" s="117"/>
      <c r="E1356" s="118"/>
      <c r="F1356" s="118"/>
      <c r="G1356" s="119"/>
      <c r="H1356" s="120"/>
      <c r="I1356" s="120"/>
      <c r="J1356" s="121"/>
      <c r="K1356" s="5"/>
      <c r="L1356" s="133" t="str">
        <f t="shared" ref="L1356:L1419" si="189">IFERROR(($I1356+$J1356)/$H1356, "")</f>
        <v/>
      </c>
      <c r="M1356" s="5"/>
      <c r="N1356" s="23" t="str">
        <f>IF($L1356="", "", COUNTIF($L$11:$L$2510, "&gt;"&amp;$L1356)+1+COUNTIF($L$11:$L1356, $L1356)-1)</f>
        <v/>
      </c>
      <c r="O1356" s="5"/>
      <c r="R1356" s="23" t="str">
        <f t="shared" ref="R1356:R1419" si="190">IF($T1356="", "", IF(COUNTIF($T$11:$T$2510, $T1356)&gt;1, "X", ""))</f>
        <v/>
      </c>
      <c r="T1356" s="20" t="str">
        <f t="shared" ref="T1356:T1419" si="191">IF(AND($B1356="", $C1356="", $D1356=""), "", CONCATENATE(TEXT($B1356, "dd mmm yyyy"), " - ", TEXT($C1356, "hh:mm"), " - ", $D1356))</f>
        <v/>
      </c>
      <c r="X1356" s="23" t="str">
        <f t="shared" ref="X1356:X1419" si="192">IF($E1356="", "", IF(COUNTIF($V$11:$V$20, $E1356)=0, "X", ""))</f>
        <v/>
      </c>
      <c r="Z1356" s="59" t="str">
        <f t="shared" ref="Z1356:Z1419" si="193">IF($B1356="", "", TEXT($B1356, "mmm yyyy"))</f>
        <v/>
      </c>
      <c r="AA1356" s="60" t="str">
        <f>IF($B1356="", "", IF(COUNTIF('Intro &amp; Setup'!$AY$23:$AY$38, $B1356)&gt;0, "BH", TEXT($B1356, "ddd")))</f>
        <v/>
      </c>
      <c r="AB1356" s="61" t="str">
        <f t="shared" ref="AB1356:AB1419" si="194">IF($C1356="", "", REPLACE(TEXT($C1356, "hh:mm"), 4, 2, "00"))</f>
        <v/>
      </c>
      <c r="AD1356" s="23" t="str">
        <f t="shared" ref="AD1356:AD1419" si="195">IF(OR($AB1356="", $E1356=""), "", CONCATENATE($AB1356, " - ", $E1356))</f>
        <v/>
      </c>
      <c r="AE1356" s="23" t="str">
        <f t="shared" ref="AE1356:AE1419" si="196">IF(OR($AA1356="", $E1356=""), "", CONCATENATE($AA1356, " - ", $E1356))</f>
        <v/>
      </c>
      <c r="AG1356" s="23" t="str">
        <f t="shared" ref="AG1356:AG1419" si="197">IF($B1356="", "", IF(OR($B1356&lt;$Z$2, $B1356&gt;$Z$3), "X", ""))</f>
        <v/>
      </c>
    </row>
    <row r="1357" spans="1:33" x14ac:dyDescent="0.25">
      <c r="A1357" s="5"/>
      <c r="B1357" s="115"/>
      <c r="C1357" s="116"/>
      <c r="D1357" s="117"/>
      <c r="E1357" s="118"/>
      <c r="F1357" s="118"/>
      <c r="G1357" s="119"/>
      <c r="H1357" s="120"/>
      <c r="I1357" s="120"/>
      <c r="J1357" s="121"/>
      <c r="K1357" s="5"/>
      <c r="L1357" s="133" t="str">
        <f t="shared" si="189"/>
        <v/>
      </c>
      <c r="M1357" s="5"/>
      <c r="N1357" s="23" t="str">
        <f>IF($L1357="", "", COUNTIF($L$11:$L$2510, "&gt;"&amp;$L1357)+1+COUNTIF($L$11:$L1357, $L1357)-1)</f>
        <v/>
      </c>
      <c r="O1357" s="5"/>
      <c r="R1357" s="23" t="str">
        <f t="shared" si="190"/>
        <v/>
      </c>
      <c r="T1357" s="20" t="str">
        <f t="shared" si="191"/>
        <v/>
      </c>
      <c r="X1357" s="23" t="str">
        <f t="shared" si="192"/>
        <v/>
      </c>
      <c r="Z1357" s="59" t="str">
        <f t="shared" si="193"/>
        <v/>
      </c>
      <c r="AA1357" s="60" t="str">
        <f>IF($B1357="", "", IF(COUNTIF('Intro &amp; Setup'!$AY$23:$AY$38, $B1357)&gt;0, "BH", TEXT($B1357, "ddd")))</f>
        <v/>
      </c>
      <c r="AB1357" s="61" t="str">
        <f t="shared" si="194"/>
        <v/>
      </c>
      <c r="AD1357" s="23" t="str">
        <f t="shared" si="195"/>
        <v/>
      </c>
      <c r="AE1357" s="23" t="str">
        <f t="shared" si="196"/>
        <v/>
      </c>
      <c r="AG1357" s="23" t="str">
        <f t="shared" si="197"/>
        <v/>
      </c>
    </row>
    <row r="1358" spans="1:33" x14ac:dyDescent="0.25">
      <c r="A1358" s="5"/>
      <c r="B1358" s="115"/>
      <c r="C1358" s="116"/>
      <c r="D1358" s="117"/>
      <c r="E1358" s="118"/>
      <c r="F1358" s="118"/>
      <c r="G1358" s="119"/>
      <c r="H1358" s="120"/>
      <c r="I1358" s="120"/>
      <c r="J1358" s="121"/>
      <c r="K1358" s="5"/>
      <c r="L1358" s="133" t="str">
        <f t="shared" si="189"/>
        <v/>
      </c>
      <c r="M1358" s="5"/>
      <c r="N1358" s="23" t="str">
        <f>IF($L1358="", "", COUNTIF($L$11:$L$2510, "&gt;"&amp;$L1358)+1+COUNTIF($L$11:$L1358, $L1358)-1)</f>
        <v/>
      </c>
      <c r="O1358" s="5"/>
      <c r="R1358" s="23" t="str">
        <f t="shared" si="190"/>
        <v/>
      </c>
      <c r="T1358" s="20" t="str">
        <f t="shared" si="191"/>
        <v/>
      </c>
      <c r="X1358" s="23" t="str">
        <f t="shared" si="192"/>
        <v/>
      </c>
      <c r="Z1358" s="59" t="str">
        <f t="shared" si="193"/>
        <v/>
      </c>
      <c r="AA1358" s="60" t="str">
        <f>IF($B1358="", "", IF(COUNTIF('Intro &amp; Setup'!$AY$23:$AY$38, $B1358)&gt;0, "BH", TEXT($B1358, "ddd")))</f>
        <v/>
      </c>
      <c r="AB1358" s="61" t="str">
        <f t="shared" si="194"/>
        <v/>
      </c>
      <c r="AD1358" s="23" t="str">
        <f t="shared" si="195"/>
        <v/>
      </c>
      <c r="AE1358" s="23" t="str">
        <f t="shared" si="196"/>
        <v/>
      </c>
      <c r="AG1358" s="23" t="str">
        <f t="shared" si="197"/>
        <v/>
      </c>
    </row>
    <row r="1359" spans="1:33" x14ac:dyDescent="0.25">
      <c r="A1359" s="5"/>
      <c r="B1359" s="115"/>
      <c r="C1359" s="116"/>
      <c r="D1359" s="117"/>
      <c r="E1359" s="118"/>
      <c r="F1359" s="118"/>
      <c r="G1359" s="119"/>
      <c r="H1359" s="120"/>
      <c r="I1359" s="120"/>
      <c r="J1359" s="121"/>
      <c r="K1359" s="5"/>
      <c r="L1359" s="133" t="str">
        <f t="shared" si="189"/>
        <v/>
      </c>
      <c r="M1359" s="5"/>
      <c r="N1359" s="23" t="str">
        <f>IF($L1359="", "", COUNTIF($L$11:$L$2510, "&gt;"&amp;$L1359)+1+COUNTIF($L$11:$L1359, $L1359)-1)</f>
        <v/>
      </c>
      <c r="O1359" s="5"/>
      <c r="R1359" s="23" t="str">
        <f t="shared" si="190"/>
        <v/>
      </c>
      <c r="T1359" s="20" t="str">
        <f t="shared" si="191"/>
        <v/>
      </c>
      <c r="X1359" s="23" t="str">
        <f t="shared" si="192"/>
        <v/>
      </c>
      <c r="Z1359" s="59" t="str">
        <f t="shared" si="193"/>
        <v/>
      </c>
      <c r="AA1359" s="60" t="str">
        <f>IF($B1359="", "", IF(COUNTIF('Intro &amp; Setup'!$AY$23:$AY$38, $B1359)&gt;0, "BH", TEXT($B1359, "ddd")))</f>
        <v/>
      </c>
      <c r="AB1359" s="61" t="str">
        <f t="shared" si="194"/>
        <v/>
      </c>
      <c r="AD1359" s="23" t="str">
        <f t="shared" si="195"/>
        <v/>
      </c>
      <c r="AE1359" s="23" t="str">
        <f t="shared" si="196"/>
        <v/>
      </c>
      <c r="AG1359" s="23" t="str">
        <f t="shared" si="197"/>
        <v/>
      </c>
    </row>
    <row r="1360" spans="1:33" x14ac:dyDescent="0.25">
      <c r="A1360" s="5"/>
      <c r="B1360" s="115"/>
      <c r="C1360" s="116"/>
      <c r="D1360" s="117"/>
      <c r="E1360" s="118"/>
      <c r="F1360" s="118"/>
      <c r="G1360" s="119"/>
      <c r="H1360" s="120"/>
      <c r="I1360" s="120"/>
      <c r="J1360" s="121"/>
      <c r="K1360" s="5"/>
      <c r="L1360" s="133" t="str">
        <f t="shared" si="189"/>
        <v/>
      </c>
      <c r="M1360" s="5"/>
      <c r="N1360" s="23" t="str">
        <f>IF($L1360="", "", COUNTIF($L$11:$L$2510, "&gt;"&amp;$L1360)+1+COUNTIF($L$11:$L1360, $L1360)-1)</f>
        <v/>
      </c>
      <c r="O1360" s="5"/>
      <c r="R1360" s="23" t="str">
        <f t="shared" si="190"/>
        <v/>
      </c>
      <c r="T1360" s="20" t="str">
        <f t="shared" si="191"/>
        <v/>
      </c>
      <c r="X1360" s="23" t="str">
        <f t="shared" si="192"/>
        <v/>
      </c>
      <c r="Z1360" s="59" t="str">
        <f t="shared" si="193"/>
        <v/>
      </c>
      <c r="AA1360" s="60" t="str">
        <f>IF($B1360="", "", IF(COUNTIF('Intro &amp; Setup'!$AY$23:$AY$38, $B1360)&gt;0, "BH", TEXT($B1360, "ddd")))</f>
        <v/>
      </c>
      <c r="AB1360" s="61" t="str">
        <f t="shared" si="194"/>
        <v/>
      </c>
      <c r="AD1360" s="23" t="str">
        <f t="shared" si="195"/>
        <v/>
      </c>
      <c r="AE1360" s="23" t="str">
        <f t="shared" si="196"/>
        <v/>
      </c>
      <c r="AG1360" s="23" t="str">
        <f t="shared" si="197"/>
        <v/>
      </c>
    </row>
    <row r="1361" spans="1:33" x14ac:dyDescent="0.25">
      <c r="A1361" s="5"/>
      <c r="B1361" s="115"/>
      <c r="C1361" s="116"/>
      <c r="D1361" s="117"/>
      <c r="E1361" s="118"/>
      <c r="F1361" s="118"/>
      <c r="G1361" s="119"/>
      <c r="H1361" s="120"/>
      <c r="I1361" s="120"/>
      <c r="J1361" s="121"/>
      <c r="K1361" s="5"/>
      <c r="L1361" s="133" t="str">
        <f t="shared" si="189"/>
        <v/>
      </c>
      <c r="M1361" s="5"/>
      <c r="N1361" s="23" t="str">
        <f>IF($L1361="", "", COUNTIF($L$11:$L$2510, "&gt;"&amp;$L1361)+1+COUNTIF($L$11:$L1361, $L1361)-1)</f>
        <v/>
      </c>
      <c r="O1361" s="5"/>
      <c r="R1361" s="23" t="str">
        <f t="shared" si="190"/>
        <v/>
      </c>
      <c r="T1361" s="20" t="str">
        <f t="shared" si="191"/>
        <v/>
      </c>
      <c r="X1361" s="23" t="str">
        <f t="shared" si="192"/>
        <v/>
      </c>
      <c r="Z1361" s="59" t="str">
        <f t="shared" si="193"/>
        <v/>
      </c>
      <c r="AA1361" s="60" t="str">
        <f>IF($B1361="", "", IF(COUNTIF('Intro &amp; Setup'!$AY$23:$AY$38, $B1361)&gt;0, "BH", TEXT($B1361, "ddd")))</f>
        <v/>
      </c>
      <c r="AB1361" s="61" t="str">
        <f t="shared" si="194"/>
        <v/>
      </c>
      <c r="AD1361" s="23" t="str">
        <f t="shared" si="195"/>
        <v/>
      </c>
      <c r="AE1361" s="23" t="str">
        <f t="shared" si="196"/>
        <v/>
      </c>
      <c r="AG1361" s="23" t="str">
        <f t="shared" si="197"/>
        <v/>
      </c>
    </row>
    <row r="1362" spans="1:33" x14ac:dyDescent="0.25">
      <c r="A1362" s="5"/>
      <c r="B1362" s="115"/>
      <c r="C1362" s="116"/>
      <c r="D1362" s="117"/>
      <c r="E1362" s="118"/>
      <c r="F1362" s="118"/>
      <c r="G1362" s="119"/>
      <c r="H1362" s="120"/>
      <c r="I1362" s="120"/>
      <c r="J1362" s="121"/>
      <c r="K1362" s="5"/>
      <c r="L1362" s="133" t="str">
        <f t="shared" si="189"/>
        <v/>
      </c>
      <c r="M1362" s="5"/>
      <c r="N1362" s="23" t="str">
        <f>IF($L1362="", "", COUNTIF($L$11:$L$2510, "&gt;"&amp;$L1362)+1+COUNTIF($L$11:$L1362, $L1362)-1)</f>
        <v/>
      </c>
      <c r="O1362" s="5"/>
      <c r="R1362" s="23" t="str">
        <f t="shared" si="190"/>
        <v/>
      </c>
      <c r="T1362" s="20" t="str">
        <f t="shared" si="191"/>
        <v/>
      </c>
      <c r="X1362" s="23" t="str">
        <f t="shared" si="192"/>
        <v/>
      </c>
      <c r="Z1362" s="59" t="str">
        <f t="shared" si="193"/>
        <v/>
      </c>
      <c r="AA1362" s="60" t="str">
        <f>IF($B1362="", "", IF(COUNTIF('Intro &amp; Setup'!$AY$23:$AY$38, $B1362)&gt;0, "BH", TEXT($B1362, "ddd")))</f>
        <v/>
      </c>
      <c r="AB1362" s="61" t="str">
        <f t="shared" si="194"/>
        <v/>
      </c>
      <c r="AD1362" s="23" t="str">
        <f t="shared" si="195"/>
        <v/>
      </c>
      <c r="AE1362" s="23" t="str">
        <f t="shared" si="196"/>
        <v/>
      </c>
      <c r="AG1362" s="23" t="str">
        <f t="shared" si="197"/>
        <v/>
      </c>
    </row>
    <row r="1363" spans="1:33" x14ac:dyDescent="0.25">
      <c r="A1363" s="5"/>
      <c r="B1363" s="115"/>
      <c r="C1363" s="116"/>
      <c r="D1363" s="117"/>
      <c r="E1363" s="118"/>
      <c r="F1363" s="118"/>
      <c r="G1363" s="119"/>
      <c r="H1363" s="120"/>
      <c r="I1363" s="120"/>
      <c r="J1363" s="121"/>
      <c r="K1363" s="5"/>
      <c r="L1363" s="133" t="str">
        <f t="shared" si="189"/>
        <v/>
      </c>
      <c r="M1363" s="5"/>
      <c r="N1363" s="23" t="str">
        <f>IF($L1363="", "", COUNTIF($L$11:$L$2510, "&gt;"&amp;$L1363)+1+COUNTIF($L$11:$L1363, $L1363)-1)</f>
        <v/>
      </c>
      <c r="O1363" s="5"/>
      <c r="R1363" s="23" t="str">
        <f t="shared" si="190"/>
        <v/>
      </c>
      <c r="T1363" s="20" t="str">
        <f t="shared" si="191"/>
        <v/>
      </c>
      <c r="X1363" s="23" t="str">
        <f t="shared" si="192"/>
        <v/>
      </c>
      <c r="Z1363" s="59" t="str">
        <f t="shared" si="193"/>
        <v/>
      </c>
      <c r="AA1363" s="60" t="str">
        <f>IF($B1363="", "", IF(COUNTIF('Intro &amp; Setup'!$AY$23:$AY$38, $B1363)&gt;0, "BH", TEXT($B1363, "ddd")))</f>
        <v/>
      </c>
      <c r="AB1363" s="61" t="str">
        <f t="shared" si="194"/>
        <v/>
      </c>
      <c r="AD1363" s="23" t="str">
        <f t="shared" si="195"/>
        <v/>
      </c>
      <c r="AE1363" s="23" t="str">
        <f t="shared" si="196"/>
        <v/>
      </c>
      <c r="AG1363" s="23" t="str">
        <f t="shared" si="197"/>
        <v/>
      </c>
    </row>
    <row r="1364" spans="1:33" x14ac:dyDescent="0.25">
      <c r="A1364" s="5"/>
      <c r="B1364" s="115"/>
      <c r="C1364" s="116"/>
      <c r="D1364" s="117"/>
      <c r="E1364" s="118"/>
      <c r="F1364" s="118"/>
      <c r="G1364" s="119"/>
      <c r="H1364" s="120"/>
      <c r="I1364" s="120"/>
      <c r="J1364" s="121"/>
      <c r="K1364" s="5"/>
      <c r="L1364" s="133" t="str">
        <f t="shared" si="189"/>
        <v/>
      </c>
      <c r="M1364" s="5"/>
      <c r="N1364" s="23" t="str">
        <f>IF($L1364="", "", COUNTIF($L$11:$L$2510, "&gt;"&amp;$L1364)+1+COUNTIF($L$11:$L1364, $L1364)-1)</f>
        <v/>
      </c>
      <c r="O1364" s="5"/>
      <c r="R1364" s="23" t="str">
        <f t="shared" si="190"/>
        <v/>
      </c>
      <c r="T1364" s="20" t="str">
        <f t="shared" si="191"/>
        <v/>
      </c>
      <c r="X1364" s="23" t="str">
        <f t="shared" si="192"/>
        <v/>
      </c>
      <c r="Z1364" s="59" t="str">
        <f t="shared" si="193"/>
        <v/>
      </c>
      <c r="AA1364" s="60" t="str">
        <f>IF($B1364="", "", IF(COUNTIF('Intro &amp; Setup'!$AY$23:$AY$38, $B1364)&gt;0, "BH", TEXT($B1364, "ddd")))</f>
        <v/>
      </c>
      <c r="AB1364" s="61" t="str">
        <f t="shared" si="194"/>
        <v/>
      </c>
      <c r="AD1364" s="23" t="str">
        <f t="shared" si="195"/>
        <v/>
      </c>
      <c r="AE1364" s="23" t="str">
        <f t="shared" si="196"/>
        <v/>
      </c>
      <c r="AG1364" s="23" t="str">
        <f t="shared" si="197"/>
        <v/>
      </c>
    </row>
    <row r="1365" spans="1:33" x14ac:dyDescent="0.25">
      <c r="A1365" s="5"/>
      <c r="B1365" s="115"/>
      <c r="C1365" s="116"/>
      <c r="D1365" s="117"/>
      <c r="E1365" s="118"/>
      <c r="F1365" s="118"/>
      <c r="G1365" s="119"/>
      <c r="H1365" s="120"/>
      <c r="I1365" s="120"/>
      <c r="J1365" s="121"/>
      <c r="K1365" s="5"/>
      <c r="L1365" s="133" t="str">
        <f t="shared" si="189"/>
        <v/>
      </c>
      <c r="M1365" s="5"/>
      <c r="N1365" s="23" t="str">
        <f>IF($L1365="", "", COUNTIF($L$11:$L$2510, "&gt;"&amp;$L1365)+1+COUNTIF($L$11:$L1365, $L1365)-1)</f>
        <v/>
      </c>
      <c r="O1365" s="5"/>
      <c r="R1365" s="23" t="str">
        <f t="shared" si="190"/>
        <v/>
      </c>
      <c r="T1365" s="20" t="str">
        <f t="shared" si="191"/>
        <v/>
      </c>
      <c r="X1365" s="23" t="str">
        <f t="shared" si="192"/>
        <v/>
      </c>
      <c r="Z1365" s="59" t="str">
        <f t="shared" si="193"/>
        <v/>
      </c>
      <c r="AA1365" s="60" t="str">
        <f>IF($B1365="", "", IF(COUNTIF('Intro &amp; Setup'!$AY$23:$AY$38, $B1365)&gt;0, "BH", TEXT($B1365, "ddd")))</f>
        <v/>
      </c>
      <c r="AB1365" s="61" t="str">
        <f t="shared" si="194"/>
        <v/>
      </c>
      <c r="AD1365" s="23" t="str">
        <f t="shared" si="195"/>
        <v/>
      </c>
      <c r="AE1365" s="23" t="str">
        <f t="shared" si="196"/>
        <v/>
      </c>
      <c r="AG1365" s="23" t="str">
        <f t="shared" si="197"/>
        <v/>
      </c>
    </row>
    <row r="1366" spans="1:33" x14ac:dyDescent="0.25">
      <c r="A1366" s="5"/>
      <c r="B1366" s="115"/>
      <c r="C1366" s="116"/>
      <c r="D1366" s="117"/>
      <c r="E1366" s="118"/>
      <c r="F1366" s="118"/>
      <c r="G1366" s="119"/>
      <c r="H1366" s="120"/>
      <c r="I1366" s="120"/>
      <c r="J1366" s="121"/>
      <c r="K1366" s="5"/>
      <c r="L1366" s="133" t="str">
        <f t="shared" si="189"/>
        <v/>
      </c>
      <c r="M1366" s="5"/>
      <c r="N1366" s="23" t="str">
        <f>IF($L1366="", "", COUNTIF($L$11:$L$2510, "&gt;"&amp;$L1366)+1+COUNTIF($L$11:$L1366, $L1366)-1)</f>
        <v/>
      </c>
      <c r="O1366" s="5"/>
      <c r="R1366" s="23" t="str">
        <f t="shared" si="190"/>
        <v/>
      </c>
      <c r="T1366" s="20" t="str">
        <f t="shared" si="191"/>
        <v/>
      </c>
      <c r="X1366" s="23" t="str">
        <f t="shared" si="192"/>
        <v/>
      </c>
      <c r="Z1366" s="59" t="str">
        <f t="shared" si="193"/>
        <v/>
      </c>
      <c r="AA1366" s="60" t="str">
        <f>IF($B1366="", "", IF(COUNTIF('Intro &amp; Setup'!$AY$23:$AY$38, $B1366)&gt;0, "BH", TEXT($B1366, "ddd")))</f>
        <v/>
      </c>
      <c r="AB1366" s="61" t="str">
        <f t="shared" si="194"/>
        <v/>
      </c>
      <c r="AD1366" s="23" t="str">
        <f t="shared" si="195"/>
        <v/>
      </c>
      <c r="AE1366" s="23" t="str">
        <f t="shared" si="196"/>
        <v/>
      </c>
      <c r="AG1366" s="23" t="str">
        <f t="shared" si="197"/>
        <v/>
      </c>
    </row>
    <row r="1367" spans="1:33" x14ac:dyDescent="0.25">
      <c r="A1367" s="5"/>
      <c r="B1367" s="115"/>
      <c r="C1367" s="116"/>
      <c r="D1367" s="117"/>
      <c r="E1367" s="118"/>
      <c r="F1367" s="118"/>
      <c r="G1367" s="119"/>
      <c r="H1367" s="120"/>
      <c r="I1367" s="120"/>
      <c r="J1367" s="121"/>
      <c r="K1367" s="5"/>
      <c r="L1367" s="133" t="str">
        <f t="shared" si="189"/>
        <v/>
      </c>
      <c r="M1367" s="5"/>
      <c r="N1367" s="23" t="str">
        <f>IF($L1367="", "", COUNTIF($L$11:$L$2510, "&gt;"&amp;$L1367)+1+COUNTIF($L$11:$L1367, $L1367)-1)</f>
        <v/>
      </c>
      <c r="O1367" s="5"/>
      <c r="R1367" s="23" t="str">
        <f t="shared" si="190"/>
        <v/>
      </c>
      <c r="T1367" s="20" t="str">
        <f t="shared" si="191"/>
        <v/>
      </c>
      <c r="X1367" s="23" t="str">
        <f t="shared" si="192"/>
        <v/>
      </c>
      <c r="Z1367" s="59" t="str">
        <f t="shared" si="193"/>
        <v/>
      </c>
      <c r="AA1367" s="60" t="str">
        <f>IF($B1367="", "", IF(COUNTIF('Intro &amp; Setup'!$AY$23:$AY$38, $B1367)&gt;0, "BH", TEXT($B1367, "ddd")))</f>
        <v/>
      </c>
      <c r="AB1367" s="61" t="str">
        <f t="shared" si="194"/>
        <v/>
      </c>
      <c r="AD1367" s="23" t="str">
        <f t="shared" si="195"/>
        <v/>
      </c>
      <c r="AE1367" s="23" t="str">
        <f t="shared" si="196"/>
        <v/>
      </c>
      <c r="AG1367" s="23" t="str">
        <f t="shared" si="197"/>
        <v/>
      </c>
    </row>
    <row r="1368" spans="1:33" x14ac:dyDescent="0.25">
      <c r="A1368" s="5"/>
      <c r="B1368" s="115"/>
      <c r="C1368" s="116"/>
      <c r="D1368" s="117"/>
      <c r="E1368" s="118"/>
      <c r="F1368" s="118"/>
      <c r="G1368" s="119"/>
      <c r="H1368" s="120"/>
      <c r="I1368" s="120"/>
      <c r="J1368" s="121"/>
      <c r="K1368" s="5"/>
      <c r="L1368" s="133" t="str">
        <f t="shared" si="189"/>
        <v/>
      </c>
      <c r="M1368" s="5"/>
      <c r="N1368" s="23" t="str">
        <f>IF($L1368="", "", COUNTIF($L$11:$L$2510, "&gt;"&amp;$L1368)+1+COUNTIF($L$11:$L1368, $L1368)-1)</f>
        <v/>
      </c>
      <c r="O1368" s="5"/>
      <c r="R1368" s="23" t="str">
        <f t="shared" si="190"/>
        <v/>
      </c>
      <c r="T1368" s="20" t="str">
        <f t="shared" si="191"/>
        <v/>
      </c>
      <c r="X1368" s="23" t="str">
        <f t="shared" si="192"/>
        <v/>
      </c>
      <c r="Z1368" s="59" t="str">
        <f t="shared" si="193"/>
        <v/>
      </c>
      <c r="AA1368" s="60" t="str">
        <f>IF($B1368="", "", IF(COUNTIF('Intro &amp; Setup'!$AY$23:$AY$38, $B1368)&gt;0, "BH", TEXT($B1368, "ddd")))</f>
        <v/>
      </c>
      <c r="AB1368" s="61" t="str">
        <f t="shared" si="194"/>
        <v/>
      </c>
      <c r="AD1368" s="23" t="str">
        <f t="shared" si="195"/>
        <v/>
      </c>
      <c r="AE1368" s="23" t="str">
        <f t="shared" si="196"/>
        <v/>
      </c>
      <c r="AG1368" s="23" t="str">
        <f t="shared" si="197"/>
        <v/>
      </c>
    </row>
    <row r="1369" spans="1:33" x14ac:dyDescent="0.25">
      <c r="A1369" s="5"/>
      <c r="B1369" s="115"/>
      <c r="C1369" s="116"/>
      <c r="D1369" s="117"/>
      <c r="E1369" s="118"/>
      <c r="F1369" s="118"/>
      <c r="G1369" s="119"/>
      <c r="H1369" s="120"/>
      <c r="I1369" s="120"/>
      <c r="J1369" s="121"/>
      <c r="K1369" s="5"/>
      <c r="L1369" s="133" t="str">
        <f t="shared" si="189"/>
        <v/>
      </c>
      <c r="M1369" s="5"/>
      <c r="N1369" s="23" t="str">
        <f>IF($L1369="", "", COUNTIF($L$11:$L$2510, "&gt;"&amp;$L1369)+1+COUNTIF($L$11:$L1369, $L1369)-1)</f>
        <v/>
      </c>
      <c r="O1369" s="5"/>
      <c r="R1369" s="23" t="str">
        <f t="shared" si="190"/>
        <v/>
      </c>
      <c r="T1369" s="20" t="str">
        <f t="shared" si="191"/>
        <v/>
      </c>
      <c r="X1369" s="23" t="str">
        <f t="shared" si="192"/>
        <v/>
      </c>
      <c r="Z1369" s="59" t="str">
        <f t="shared" si="193"/>
        <v/>
      </c>
      <c r="AA1369" s="60" t="str">
        <f>IF($B1369="", "", IF(COUNTIF('Intro &amp; Setup'!$AY$23:$AY$38, $B1369)&gt;0, "BH", TEXT($B1369, "ddd")))</f>
        <v/>
      </c>
      <c r="AB1369" s="61" t="str">
        <f t="shared" si="194"/>
        <v/>
      </c>
      <c r="AD1369" s="23" t="str">
        <f t="shared" si="195"/>
        <v/>
      </c>
      <c r="AE1369" s="23" t="str">
        <f t="shared" si="196"/>
        <v/>
      </c>
      <c r="AG1369" s="23" t="str">
        <f t="shared" si="197"/>
        <v/>
      </c>
    </row>
    <row r="1370" spans="1:33" x14ac:dyDescent="0.25">
      <c r="A1370" s="5"/>
      <c r="B1370" s="115"/>
      <c r="C1370" s="116"/>
      <c r="D1370" s="117"/>
      <c r="E1370" s="118"/>
      <c r="F1370" s="118"/>
      <c r="G1370" s="119"/>
      <c r="H1370" s="120"/>
      <c r="I1370" s="120"/>
      <c r="J1370" s="121"/>
      <c r="K1370" s="5"/>
      <c r="L1370" s="133" t="str">
        <f t="shared" si="189"/>
        <v/>
      </c>
      <c r="M1370" s="5"/>
      <c r="N1370" s="23" t="str">
        <f>IF($L1370="", "", COUNTIF($L$11:$L$2510, "&gt;"&amp;$L1370)+1+COUNTIF($L$11:$L1370, $L1370)-1)</f>
        <v/>
      </c>
      <c r="O1370" s="5"/>
      <c r="R1370" s="23" t="str">
        <f t="shared" si="190"/>
        <v/>
      </c>
      <c r="T1370" s="20" t="str">
        <f t="shared" si="191"/>
        <v/>
      </c>
      <c r="X1370" s="23" t="str">
        <f t="shared" si="192"/>
        <v/>
      </c>
      <c r="Z1370" s="59" t="str">
        <f t="shared" si="193"/>
        <v/>
      </c>
      <c r="AA1370" s="60" t="str">
        <f>IF($B1370="", "", IF(COUNTIF('Intro &amp; Setup'!$AY$23:$AY$38, $B1370)&gt;0, "BH", TEXT($B1370, "ddd")))</f>
        <v/>
      </c>
      <c r="AB1370" s="61" t="str">
        <f t="shared" si="194"/>
        <v/>
      </c>
      <c r="AD1370" s="23" t="str">
        <f t="shared" si="195"/>
        <v/>
      </c>
      <c r="AE1370" s="23" t="str">
        <f t="shared" si="196"/>
        <v/>
      </c>
      <c r="AG1370" s="23" t="str">
        <f t="shared" si="197"/>
        <v/>
      </c>
    </row>
    <row r="1371" spans="1:33" x14ac:dyDescent="0.25">
      <c r="A1371" s="5"/>
      <c r="B1371" s="115"/>
      <c r="C1371" s="116"/>
      <c r="D1371" s="117"/>
      <c r="E1371" s="118"/>
      <c r="F1371" s="118"/>
      <c r="G1371" s="119"/>
      <c r="H1371" s="120"/>
      <c r="I1371" s="120"/>
      <c r="J1371" s="121"/>
      <c r="K1371" s="5"/>
      <c r="L1371" s="133" t="str">
        <f t="shared" si="189"/>
        <v/>
      </c>
      <c r="M1371" s="5"/>
      <c r="N1371" s="23" t="str">
        <f>IF($L1371="", "", COUNTIF($L$11:$L$2510, "&gt;"&amp;$L1371)+1+COUNTIF($L$11:$L1371, $L1371)-1)</f>
        <v/>
      </c>
      <c r="O1371" s="5"/>
      <c r="R1371" s="23" t="str">
        <f t="shared" si="190"/>
        <v/>
      </c>
      <c r="T1371" s="20" t="str">
        <f t="shared" si="191"/>
        <v/>
      </c>
      <c r="X1371" s="23" t="str">
        <f t="shared" si="192"/>
        <v/>
      </c>
      <c r="Z1371" s="59" t="str">
        <f t="shared" si="193"/>
        <v/>
      </c>
      <c r="AA1371" s="60" t="str">
        <f>IF($B1371="", "", IF(COUNTIF('Intro &amp; Setup'!$AY$23:$AY$38, $B1371)&gt;0, "BH", TEXT($B1371, "ddd")))</f>
        <v/>
      </c>
      <c r="AB1371" s="61" t="str">
        <f t="shared" si="194"/>
        <v/>
      </c>
      <c r="AD1371" s="23" t="str">
        <f t="shared" si="195"/>
        <v/>
      </c>
      <c r="AE1371" s="23" t="str">
        <f t="shared" si="196"/>
        <v/>
      </c>
      <c r="AG1371" s="23" t="str">
        <f t="shared" si="197"/>
        <v/>
      </c>
    </row>
    <row r="1372" spans="1:33" x14ac:dyDescent="0.25">
      <c r="A1372" s="5"/>
      <c r="B1372" s="115"/>
      <c r="C1372" s="116"/>
      <c r="D1372" s="117"/>
      <c r="E1372" s="118"/>
      <c r="F1372" s="118"/>
      <c r="G1372" s="119"/>
      <c r="H1372" s="120"/>
      <c r="I1372" s="120"/>
      <c r="J1372" s="121"/>
      <c r="K1372" s="5"/>
      <c r="L1372" s="133" t="str">
        <f t="shared" si="189"/>
        <v/>
      </c>
      <c r="M1372" s="5"/>
      <c r="N1372" s="23" t="str">
        <f>IF($L1372="", "", COUNTIF($L$11:$L$2510, "&gt;"&amp;$L1372)+1+COUNTIF($L$11:$L1372, $L1372)-1)</f>
        <v/>
      </c>
      <c r="O1372" s="5"/>
      <c r="R1372" s="23" t="str">
        <f t="shared" si="190"/>
        <v/>
      </c>
      <c r="T1372" s="20" t="str">
        <f t="shared" si="191"/>
        <v/>
      </c>
      <c r="X1372" s="23" t="str">
        <f t="shared" si="192"/>
        <v/>
      </c>
      <c r="Z1372" s="59" t="str">
        <f t="shared" si="193"/>
        <v/>
      </c>
      <c r="AA1372" s="60" t="str">
        <f>IF($B1372="", "", IF(COUNTIF('Intro &amp; Setup'!$AY$23:$AY$38, $B1372)&gt;0, "BH", TEXT($B1372, "ddd")))</f>
        <v/>
      </c>
      <c r="AB1372" s="61" t="str">
        <f t="shared" si="194"/>
        <v/>
      </c>
      <c r="AD1372" s="23" t="str">
        <f t="shared" si="195"/>
        <v/>
      </c>
      <c r="AE1372" s="23" t="str">
        <f t="shared" si="196"/>
        <v/>
      </c>
      <c r="AG1372" s="23" t="str">
        <f t="shared" si="197"/>
        <v/>
      </c>
    </row>
    <row r="1373" spans="1:33" x14ac:dyDescent="0.25">
      <c r="A1373" s="5"/>
      <c r="B1373" s="115"/>
      <c r="C1373" s="116"/>
      <c r="D1373" s="117"/>
      <c r="E1373" s="118"/>
      <c r="F1373" s="118"/>
      <c r="G1373" s="119"/>
      <c r="H1373" s="120"/>
      <c r="I1373" s="120"/>
      <c r="J1373" s="121"/>
      <c r="K1373" s="5"/>
      <c r="L1373" s="133" t="str">
        <f t="shared" si="189"/>
        <v/>
      </c>
      <c r="M1373" s="5"/>
      <c r="N1373" s="23" t="str">
        <f>IF($L1373="", "", COUNTIF($L$11:$L$2510, "&gt;"&amp;$L1373)+1+COUNTIF($L$11:$L1373, $L1373)-1)</f>
        <v/>
      </c>
      <c r="O1373" s="5"/>
      <c r="R1373" s="23" t="str">
        <f t="shared" si="190"/>
        <v/>
      </c>
      <c r="T1373" s="20" t="str">
        <f t="shared" si="191"/>
        <v/>
      </c>
      <c r="X1373" s="23" t="str">
        <f t="shared" si="192"/>
        <v/>
      </c>
      <c r="Z1373" s="59" t="str">
        <f t="shared" si="193"/>
        <v/>
      </c>
      <c r="AA1373" s="60" t="str">
        <f>IF($B1373="", "", IF(COUNTIF('Intro &amp; Setup'!$AY$23:$AY$38, $B1373)&gt;0, "BH", TEXT($B1373, "ddd")))</f>
        <v/>
      </c>
      <c r="AB1373" s="61" t="str">
        <f t="shared" si="194"/>
        <v/>
      </c>
      <c r="AD1373" s="23" t="str">
        <f t="shared" si="195"/>
        <v/>
      </c>
      <c r="AE1373" s="23" t="str">
        <f t="shared" si="196"/>
        <v/>
      </c>
      <c r="AG1373" s="23" t="str">
        <f t="shared" si="197"/>
        <v/>
      </c>
    </row>
    <row r="1374" spans="1:33" x14ac:dyDescent="0.25">
      <c r="A1374" s="5"/>
      <c r="B1374" s="115"/>
      <c r="C1374" s="116"/>
      <c r="D1374" s="117"/>
      <c r="E1374" s="118"/>
      <c r="F1374" s="118"/>
      <c r="G1374" s="119"/>
      <c r="H1374" s="120"/>
      <c r="I1374" s="120"/>
      <c r="J1374" s="121"/>
      <c r="K1374" s="5"/>
      <c r="L1374" s="133" t="str">
        <f t="shared" si="189"/>
        <v/>
      </c>
      <c r="M1374" s="5"/>
      <c r="N1374" s="23" t="str">
        <f>IF($L1374="", "", COUNTIF($L$11:$L$2510, "&gt;"&amp;$L1374)+1+COUNTIF($L$11:$L1374, $L1374)-1)</f>
        <v/>
      </c>
      <c r="O1374" s="5"/>
      <c r="R1374" s="23" t="str">
        <f t="shared" si="190"/>
        <v/>
      </c>
      <c r="T1374" s="20" t="str">
        <f t="shared" si="191"/>
        <v/>
      </c>
      <c r="X1374" s="23" t="str">
        <f t="shared" si="192"/>
        <v/>
      </c>
      <c r="Z1374" s="59" t="str">
        <f t="shared" si="193"/>
        <v/>
      </c>
      <c r="AA1374" s="60" t="str">
        <f>IF($B1374="", "", IF(COUNTIF('Intro &amp; Setup'!$AY$23:$AY$38, $B1374)&gt;0, "BH", TEXT($B1374, "ddd")))</f>
        <v/>
      </c>
      <c r="AB1374" s="61" t="str">
        <f t="shared" si="194"/>
        <v/>
      </c>
      <c r="AD1374" s="23" t="str">
        <f t="shared" si="195"/>
        <v/>
      </c>
      <c r="AE1374" s="23" t="str">
        <f t="shared" si="196"/>
        <v/>
      </c>
      <c r="AG1374" s="23" t="str">
        <f t="shared" si="197"/>
        <v/>
      </c>
    </row>
    <row r="1375" spans="1:33" x14ac:dyDescent="0.25">
      <c r="A1375" s="5"/>
      <c r="B1375" s="115"/>
      <c r="C1375" s="116"/>
      <c r="D1375" s="117"/>
      <c r="E1375" s="118"/>
      <c r="F1375" s="118"/>
      <c r="G1375" s="119"/>
      <c r="H1375" s="120"/>
      <c r="I1375" s="120"/>
      <c r="J1375" s="121"/>
      <c r="K1375" s="5"/>
      <c r="L1375" s="133" t="str">
        <f t="shared" si="189"/>
        <v/>
      </c>
      <c r="M1375" s="5"/>
      <c r="N1375" s="23" t="str">
        <f>IF($L1375="", "", COUNTIF($L$11:$L$2510, "&gt;"&amp;$L1375)+1+COUNTIF($L$11:$L1375, $L1375)-1)</f>
        <v/>
      </c>
      <c r="O1375" s="5"/>
      <c r="R1375" s="23" t="str">
        <f t="shared" si="190"/>
        <v/>
      </c>
      <c r="T1375" s="20" t="str">
        <f t="shared" si="191"/>
        <v/>
      </c>
      <c r="X1375" s="23" t="str">
        <f t="shared" si="192"/>
        <v/>
      </c>
      <c r="Z1375" s="59" t="str">
        <f t="shared" si="193"/>
        <v/>
      </c>
      <c r="AA1375" s="60" t="str">
        <f>IF($B1375="", "", IF(COUNTIF('Intro &amp; Setup'!$AY$23:$AY$38, $B1375)&gt;0, "BH", TEXT($B1375, "ddd")))</f>
        <v/>
      </c>
      <c r="AB1375" s="61" t="str">
        <f t="shared" si="194"/>
        <v/>
      </c>
      <c r="AD1375" s="23" t="str">
        <f t="shared" si="195"/>
        <v/>
      </c>
      <c r="AE1375" s="23" t="str">
        <f t="shared" si="196"/>
        <v/>
      </c>
      <c r="AG1375" s="23" t="str">
        <f t="shared" si="197"/>
        <v/>
      </c>
    </row>
    <row r="1376" spans="1:33" x14ac:dyDescent="0.25">
      <c r="A1376" s="5"/>
      <c r="B1376" s="115"/>
      <c r="C1376" s="116"/>
      <c r="D1376" s="117"/>
      <c r="E1376" s="118"/>
      <c r="F1376" s="118"/>
      <c r="G1376" s="119"/>
      <c r="H1376" s="120"/>
      <c r="I1376" s="120"/>
      <c r="J1376" s="121"/>
      <c r="K1376" s="5"/>
      <c r="L1376" s="133" t="str">
        <f t="shared" si="189"/>
        <v/>
      </c>
      <c r="M1376" s="5"/>
      <c r="N1376" s="23" t="str">
        <f>IF($L1376="", "", COUNTIF($L$11:$L$2510, "&gt;"&amp;$L1376)+1+COUNTIF($L$11:$L1376, $L1376)-1)</f>
        <v/>
      </c>
      <c r="O1376" s="5"/>
      <c r="R1376" s="23" t="str">
        <f t="shared" si="190"/>
        <v/>
      </c>
      <c r="T1376" s="20" t="str">
        <f t="shared" si="191"/>
        <v/>
      </c>
      <c r="X1376" s="23" t="str">
        <f t="shared" si="192"/>
        <v/>
      </c>
      <c r="Z1376" s="59" t="str">
        <f t="shared" si="193"/>
        <v/>
      </c>
      <c r="AA1376" s="60" t="str">
        <f>IF($B1376="", "", IF(COUNTIF('Intro &amp; Setup'!$AY$23:$AY$38, $B1376)&gt;0, "BH", TEXT($B1376, "ddd")))</f>
        <v/>
      </c>
      <c r="AB1376" s="61" t="str">
        <f t="shared" si="194"/>
        <v/>
      </c>
      <c r="AD1376" s="23" t="str">
        <f t="shared" si="195"/>
        <v/>
      </c>
      <c r="AE1376" s="23" t="str">
        <f t="shared" si="196"/>
        <v/>
      </c>
      <c r="AG1376" s="23" t="str">
        <f t="shared" si="197"/>
        <v/>
      </c>
    </row>
    <row r="1377" spans="1:33" x14ac:dyDescent="0.25">
      <c r="A1377" s="5"/>
      <c r="B1377" s="115"/>
      <c r="C1377" s="116"/>
      <c r="D1377" s="117"/>
      <c r="E1377" s="118"/>
      <c r="F1377" s="118"/>
      <c r="G1377" s="119"/>
      <c r="H1377" s="120"/>
      <c r="I1377" s="120"/>
      <c r="J1377" s="121"/>
      <c r="K1377" s="5"/>
      <c r="L1377" s="133" t="str">
        <f t="shared" si="189"/>
        <v/>
      </c>
      <c r="M1377" s="5"/>
      <c r="N1377" s="23" t="str">
        <f>IF($L1377="", "", COUNTIF($L$11:$L$2510, "&gt;"&amp;$L1377)+1+COUNTIF($L$11:$L1377, $L1377)-1)</f>
        <v/>
      </c>
      <c r="O1377" s="5"/>
      <c r="R1377" s="23" t="str">
        <f t="shared" si="190"/>
        <v/>
      </c>
      <c r="T1377" s="20" t="str">
        <f t="shared" si="191"/>
        <v/>
      </c>
      <c r="X1377" s="23" t="str">
        <f t="shared" si="192"/>
        <v/>
      </c>
      <c r="Z1377" s="59" t="str">
        <f t="shared" si="193"/>
        <v/>
      </c>
      <c r="AA1377" s="60" t="str">
        <f>IF($B1377="", "", IF(COUNTIF('Intro &amp; Setup'!$AY$23:$AY$38, $B1377)&gt;0, "BH", TEXT($B1377, "ddd")))</f>
        <v/>
      </c>
      <c r="AB1377" s="61" t="str">
        <f t="shared" si="194"/>
        <v/>
      </c>
      <c r="AD1377" s="23" t="str">
        <f t="shared" si="195"/>
        <v/>
      </c>
      <c r="AE1377" s="23" t="str">
        <f t="shared" si="196"/>
        <v/>
      </c>
      <c r="AG1377" s="23" t="str">
        <f t="shared" si="197"/>
        <v/>
      </c>
    </row>
    <row r="1378" spans="1:33" x14ac:dyDescent="0.25">
      <c r="A1378" s="5"/>
      <c r="B1378" s="115"/>
      <c r="C1378" s="116"/>
      <c r="D1378" s="117"/>
      <c r="E1378" s="118"/>
      <c r="F1378" s="118"/>
      <c r="G1378" s="119"/>
      <c r="H1378" s="120"/>
      <c r="I1378" s="120"/>
      <c r="J1378" s="121"/>
      <c r="K1378" s="5"/>
      <c r="L1378" s="133" t="str">
        <f t="shared" si="189"/>
        <v/>
      </c>
      <c r="M1378" s="5"/>
      <c r="N1378" s="23" t="str">
        <f>IF($L1378="", "", COUNTIF($L$11:$L$2510, "&gt;"&amp;$L1378)+1+COUNTIF($L$11:$L1378, $L1378)-1)</f>
        <v/>
      </c>
      <c r="O1378" s="5"/>
      <c r="R1378" s="23" t="str">
        <f t="shared" si="190"/>
        <v/>
      </c>
      <c r="T1378" s="20" t="str">
        <f t="shared" si="191"/>
        <v/>
      </c>
      <c r="X1378" s="23" t="str">
        <f t="shared" si="192"/>
        <v/>
      </c>
      <c r="Z1378" s="59" t="str">
        <f t="shared" si="193"/>
        <v/>
      </c>
      <c r="AA1378" s="60" t="str">
        <f>IF($B1378="", "", IF(COUNTIF('Intro &amp; Setup'!$AY$23:$AY$38, $B1378)&gt;0, "BH", TEXT($B1378, "ddd")))</f>
        <v/>
      </c>
      <c r="AB1378" s="61" t="str">
        <f t="shared" si="194"/>
        <v/>
      </c>
      <c r="AD1378" s="23" t="str">
        <f t="shared" si="195"/>
        <v/>
      </c>
      <c r="AE1378" s="23" t="str">
        <f t="shared" si="196"/>
        <v/>
      </c>
      <c r="AG1378" s="23" t="str">
        <f t="shared" si="197"/>
        <v/>
      </c>
    </row>
    <row r="1379" spans="1:33" x14ac:dyDescent="0.25">
      <c r="A1379" s="5"/>
      <c r="B1379" s="115"/>
      <c r="C1379" s="116"/>
      <c r="D1379" s="117"/>
      <c r="E1379" s="118"/>
      <c r="F1379" s="118"/>
      <c r="G1379" s="119"/>
      <c r="H1379" s="120"/>
      <c r="I1379" s="120"/>
      <c r="J1379" s="121"/>
      <c r="K1379" s="5"/>
      <c r="L1379" s="133" t="str">
        <f t="shared" si="189"/>
        <v/>
      </c>
      <c r="M1379" s="5"/>
      <c r="N1379" s="23" t="str">
        <f>IF($L1379="", "", COUNTIF($L$11:$L$2510, "&gt;"&amp;$L1379)+1+COUNTIF($L$11:$L1379, $L1379)-1)</f>
        <v/>
      </c>
      <c r="O1379" s="5"/>
      <c r="R1379" s="23" t="str">
        <f t="shared" si="190"/>
        <v/>
      </c>
      <c r="T1379" s="20" t="str">
        <f t="shared" si="191"/>
        <v/>
      </c>
      <c r="X1379" s="23" t="str">
        <f t="shared" si="192"/>
        <v/>
      </c>
      <c r="Z1379" s="59" t="str">
        <f t="shared" si="193"/>
        <v/>
      </c>
      <c r="AA1379" s="60" t="str">
        <f>IF($B1379="", "", IF(COUNTIF('Intro &amp; Setup'!$AY$23:$AY$38, $B1379)&gt;0, "BH", TEXT($B1379, "ddd")))</f>
        <v/>
      </c>
      <c r="AB1379" s="61" t="str">
        <f t="shared" si="194"/>
        <v/>
      </c>
      <c r="AD1379" s="23" t="str">
        <f t="shared" si="195"/>
        <v/>
      </c>
      <c r="AE1379" s="23" t="str">
        <f t="shared" si="196"/>
        <v/>
      </c>
      <c r="AG1379" s="23" t="str">
        <f t="shared" si="197"/>
        <v/>
      </c>
    </row>
    <row r="1380" spans="1:33" x14ac:dyDescent="0.25">
      <c r="A1380" s="5"/>
      <c r="B1380" s="115"/>
      <c r="C1380" s="116"/>
      <c r="D1380" s="117"/>
      <c r="E1380" s="118"/>
      <c r="F1380" s="118"/>
      <c r="G1380" s="119"/>
      <c r="H1380" s="120"/>
      <c r="I1380" s="120"/>
      <c r="J1380" s="121"/>
      <c r="K1380" s="5"/>
      <c r="L1380" s="133" t="str">
        <f t="shared" si="189"/>
        <v/>
      </c>
      <c r="M1380" s="5"/>
      <c r="N1380" s="23" t="str">
        <f>IF($L1380="", "", COUNTIF($L$11:$L$2510, "&gt;"&amp;$L1380)+1+COUNTIF($L$11:$L1380, $L1380)-1)</f>
        <v/>
      </c>
      <c r="O1380" s="5"/>
      <c r="R1380" s="23" t="str">
        <f t="shared" si="190"/>
        <v/>
      </c>
      <c r="T1380" s="20" t="str">
        <f t="shared" si="191"/>
        <v/>
      </c>
      <c r="X1380" s="23" t="str">
        <f t="shared" si="192"/>
        <v/>
      </c>
      <c r="Z1380" s="59" t="str">
        <f t="shared" si="193"/>
        <v/>
      </c>
      <c r="AA1380" s="60" t="str">
        <f>IF($B1380="", "", IF(COUNTIF('Intro &amp; Setup'!$AY$23:$AY$38, $B1380)&gt;0, "BH", TEXT($B1380, "ddd")))</f>
        <v/>
      </c>
      <c r="AB1380" s="61" t="str">
        <f t="shared" si="194"/>
        <v/>
      </c>
      <c r="AD1380" s="23" t="str">
        <f t="shared" si="195"/>
        <v/>
      </c>
      <c r="AE1380" s="23" t="str">
        <f t="shared" si="196"/>
        <v/>
      </c>
      <c r="AG1380" s="23" t="str">
        <f t="shared" si="197"/>
        <v/>
      </c>
    </row>
    <row r="1381" spans="1:33" x14ac:dyDescent="0.25">
      <c r="A1381" s="5"/>
      <c r="B1381" s="115"/>
      <c r="C1381" s="116"/>
      <c r="D1381" s="117"/>
      <c r="E1381" s="118"/>
      <c r="F1381" s="118"/>
      <c r="G1381" s="119"/>
      <c r="H1381" s="120"/>
      <c r="I1381" s="120"/>
      <c r="J1381" s="121"/>
      <c r="K1381" s="5"/>
      <c r="L1381" s="133" t="str">
        <f t="shared" si="189"/>
        <v/>
      </c>
      <c r="M1381" s="5"/>
      <c r="N1381" s="23" t="str">
        <f>IF($L1381="", "", COUNTIF($L$11:$L$2510, "&gt;"&amp;$L1381)+1+COUNTIF($L$11:$L1381, $L1381)-1)</f>
        <v/>
      </c>
      <c r="O1381" s="5"/>
      <c r="R1381" s="23" t="str">
        <f t="shared" si="190"/>
        <v/>
      </c>
      <c r="T1381" s="20" t="str">
        <f t="shared" si="191"/>
        <v/>
      </c>
      <c r="X1381" s="23" t="str">
        <f t="shared" si="192"/>
        <v/>
      </c>
      <c r="Z1381" s="59" t="str">
        <f t="shared" si="193"/>
        <v/>
      </c>
      <c r="AA1381" s="60" t="str">
        <f>IF($B1381="", "", IF(COUNTIF('Intro &amp; Setup'!$AY$23:$AY$38, $B1381)&gt;0, "BH", TEXT($B1381, "ddd")))</f>
        <v/>
      </c>
      <c r="AB1381" s="61" t="str">
        <f t="shared" si="194"/>
        <v/>
      </c>
      <c r="AD1381" s="23" t="str">
        <f t="shared" si="195"/>
        <v/>
      </c>
      <c r="AE1381" s="23" t="str">
        <f t="shared" si="196"/>
        <v/>
      </c>
      <c r="AG1381" s="23" t="str">
        <f t="shared" si="197"/>
        <v/>
      </c>
    </row>
    <row r="1382" spans="1:33" x14ac:dyDescent="0.25">
      <c r="A1382" s="5"/>
      <c r="B1382" s="115"/>
      <c r="C1382" s="116"/>
      <c r="D1382" s="117"/>
      <c r="E1382" s="118"/>
      <c r="F1382" s="118"/>
      <c r="G1382" s="119"/>
      <c r="H1382" s="120"/>
      <c r="I1382" s="120"/>
      <c r="J1382" s="121"/>
      <c r="K1382" s="5"/>
      <c r="L1382" s="133" t="str">
        <f t="shared" si="189"/>
        <v/>
      </c>
      <c r="M1382" s="5"/>
      <c r="N1382" s="23" t="str">
        <f>IF($L1382="", "", COUNTIF($L$11:$L$2510, "&gt;"&amp;$L1382)+1+COUNTIF($L$11:$L1382, $L1382)-1)</f>
        <v/>
      </c>
      <c r="O1382" s="5"/>
      <c r="R1382" s="23" t="str">
        <f t="shared" si="190"/>
        <v/>
      </c>
      <c r="T1382" s="20" t="str">
        <f t="shared" si="191"/>
        <v/>
      </c>
      <c r="X1382" s="23" t="str">
        <f t="shared" si="192"/>
        <v/>
      </c>
      <c r="Z1382" s="59" t="str">
        <f t="shared" si="193"/>
        <v/>
      </c>
      <c r="AA1382" s="60" t="str">
        <f>IF($B1382="", "", IF(COUNTIF('Intro &amp; Setup'!$AY$23:$AY$38, $B1382)&gt;0, "BH", TEXT($B1382, "ddd")))</f>
        <v/>
      </c>
      <c r="AB1382" s="61" t="str">
        <f t="shared" si="194"/>
        <v/>
      </c>
      <c r="AD1382" s="23" t="str">
        <f t="shared" si="195"/>
        <v/>
      </c>
      <c r="AE1382" s="23" t="str">
        <f t="shared" si="196"/>
        <v/>
      </c>
      <c r="AG1382" s="23" t="str">
        <f t="shared" si="197"/>
        <v/>
      </c>
    </row>
    <row r="1383" spans="1:33" x14ac:dyDescent="0.25">
      <c r="A1383" s="5"/>
      <c r="B1383" s="115"/>
      <c r="C1383" s="116"/>
      <c r="D1383" s="117"/>
      <c r="E1383" s="118"/>
      <c r="F1383" s="118"/>
      <c r="G1383" s="119"/>
      <c r="H1383" s="120"/>
      <c r="I1383" s="120"/>
      <c r="J1383" s="121"/>
      <c r="K1383" s="5"/>
      <c r="L1383" s="133" t="str">
        <f t="shared" si="189"/>
        <v/>
      </c>
      <c r="M1383" s="5"/>
      <c r="N1383" s="23" t="str">
        <f>IF($L1383="", "", COUNTIF($L$11:$L$2510, "&gt;"&amp;$L1383)+1+COUNTIF($L$11:$L1383, $L1383)-1)</f>
        <v/>
      </c>
      <c r="O1383" s="5"/>
      <c r="R1383" s="23" t="str">
        <f t="shared" si="190"/>
        <v/>
      </c>
      <c r="T1383" s="20" t="str">
        <f t="shared" si="191"/>
        <v/>
      </c>
      <c r="X1383" s="23" t="str">
        <f t="shared" si="192"/>
        <v/>
      </c>
      <c r="Z1383" s="59" t="str">
        <f t="shared" si="193"/>
        <v/>
      </c>
      <c r="AA1383" s="60" t="str">
        <f>IF($B1383="", "", IF(COUNTIF('Intro &amp; Setup'!$AY$23:$AY$38, $B1383)&gt;0, "BH", TEXT($B1383, "ddd")))</f>
        <v/>
      </c>
      <c r="AB1383" s="61" t="str">
        <f t="shared" si="194"/>
        <v/>
      </c>
      <c r="AD1383" s="23" t="str">
        <f t="shared" si="195"/>
        <v/>
      </c>
      <c r="AE1383" s="23" t="str">
        <f t="shared" si="196"/>
        <v/>
      </c>
      <c r="AG1383" s="23" t="str">
        <f t="shared" si="197"/>
        <v/>
      </c>
    </row>
    <row r="1384" spans="1:33" x14ac:dyDescent="0.25">
      <c r="A1384" s="5"/>
      <c r="B1384" s="115"/>
      <c r="C1384" s="116"/>
      <c r="D1384" s="117"/>
      <c r="E1384" s="118"/>
      <c r="F1384" s="118"/>
      <c r="G1384" s="119"/>
      <c r="H1384" s="120"/>
      <c r="I1384" s="120"/>
      <c r="J1384" s="121"/>
      <c r="K1384" s="5"/>
      <c r="L1384" s="133" t="str">
        <f t="shared" si="189"/>
        <v/>
      </c>
      <c r="M1384" s="5"/>
      <c r="N1384" s="23" t="str">
        <f>IF($L1384="", "", COUNTIF($L$11:$L$2510, "&gt;"&amp;$L1384)+1+COUNTIF($L$11:$L1384, $L1384)-1)</f>
        <v/>
      </c>
      <c r="O1384" s="5"/>
      <c r="R1384" s="23" t="str">
        <f t="shared" si="190"/>
        <v/>
      </c>
      <c r="T1384" s="20" t="str">
        <f t="shared" si="191"/>
        <v/>
      </c>
      <c r="X1384" s="23" t="str">
        <f t="shared" si="192"/>
        <v/>
      </c>
      <c r="Z1384" s="59" t="str">
        <f t="shared" si="193"/>
        <v/>
      </c>
      <c r="AA1384" s="60" t="str">
        <f>IF($B1384="", "", IF(COUNTIF('Intro &amp; Setup'!$AY$23:$AY$38, $B1384)&gt;0, "BH", TEXT($B1384, "ddd")))</f>
        <v/>
      </c>
      <c r="AB1384" s="61" t="str">
        <f t="shared" si="194"/>
        <v/>
      </c>
      <c r="AD1384" s="23" t="str">
        <f t="shared" si="195"/>
        <v/>
      </c>
      <c r="AE1384" s="23" t="str">
        <f t="shared" si="196"/>
        <v/>
      </c>
      <c r="AG1384" s="23" t="str">
        <f t="shared" si="197"/>
        <v/>
      </c>
    </row>
    <row r="1385" spans="1:33" x14ac:dyDescent="0.25">
      <c r="A1385" s="5"/>
      <c r="B1385" s="115"/>
      <c r="C1385" s="116"/>
      <c r="D1385" s="117"/>
      <c r="E1385" s="118"/>
      <c r="F1385" s="118"/>
      <c r="G1385" s="119"/>
      <c r="H1385" s="120"/>
      <c r="I1385" s="120"/>
      <c r="J1385" s="121"/>
      <c r="K1385" s="5"/>
      <c r="L1385" s="133" t="str">
        <f t="shared" si="189"/>
        <v/>
      </c>
      <c r="M1385" s="5"/>
      <c r="N1385" s="23" t="str">
        <f>IF($L1385="", "", COUNTIF($L$11:$L$2510, "&gt;"&amp;$L1385)+1+COUNTIF($L$11:$L1385, $L1385)-1)</f>
        <v/>
      </c>
      <c r="O1385" s="5"/>
      <c r="R1385" s="23" t="str">
        <f t="shared" si="190"/>
        <v/>
      </c>
      <c r="T1385" s="20" t="str">
        <f t="shared" si="191"/>
        <v/>
      </c>
      <c r="X1385" s="23" t="str">
        <f t="shared" si="192"/>
        <v/>
      </c>
      <c r="Z1385" s="59" t="str">
        <f t="shared" si="193"/>
        <v/>
      </c>
      <c r="AA1385" s="60" t="str">
        <f>IF($B1385="", "", IF(COUNTIF('Intro &amp; Setup'!$AY$23:$AY$38, $B1385)&gt;0, "BH", TEXT($B1385, "ddd")))</f>
        <v/>
      </c>
      <c r="AB1385" s="61" t="str">
        <f t="shared" si="194"/>
        <v/>
      </c>
      <c r="AD1385" s="23" t="str">
        <f t="shared" si="195"/>
        <v/>
      </c>
      <c r="AE1385" s="23" t="str">
        <f t="shared" si="196"/>
        <v/>
      </c>
      <c r="AG1385" s="23" t="str">
        <f t="shared" si="197"/>
        <v/>
      </c>
    </row>
    <row r="1386" spans="1:33" x14ac:dyDescent="0.25">
      <c r="A1386" s="5"/>
      <c r="B1386" s="115"/>
      <c r="C1386" s="116"/>
      <c r="D1386" s="117"/>
      <c r="E1386" s="118"/>
      <c r="F1386" s="118"/>
      <c r="G1386" s="119"/>
      <c r="H1386" s="120"/>
      <c r="I1386" s="120"/>
      <c r="J1386" s="121"/>
      <c r="K1386" s="5"/>
      <c r="L1386" s="133" t="str">
        <f t="shared" si="189"/>
        <v/>
      </c>
      <c r="M1386" s="5"/>
      <c r="N1386" s="23" t="str">
        <f>IF($L1386="", "", COUNTIF($L$11:$L$2510, "&gt;"&amp;$L1386)+1+COUNTIF($L$11:$L1386, $L1386)-1)</f>
        <v/>
      </c>
      <c r="O1386" s="5"/>
      <c r="R1386" s="23" t="str">
        <f t="shared" si="190"/>
        <v/>
      </c>
      <c r="T1386" s="20" t="str">
        <f t="shared" si="191"/>
        <v/>
      </c>
      <c r="X1386" s="23" t="str">
        <f t="shared" si="192"/>
        <v/>
      </c>
      <c r="Z1386" s="59" t="str">
        <f t="shared" si="193"/>
        <v/>
      </c>
      <c r="AA1386" s="60" t="str">
        <f>IF($B1386="", "", IF(COUNTIF('Intro &amp; Setup'!$AY$23:$AY$38, $B1386)&gt;0, "BH", TEXT($B1386, "ddd")))</f>
        <v/>
      </c>
      <c r="AB1386" s="61" t="str">
        <f t="shared" si="194"/>
        <v/>
      </c>
      <c r="AD1386" s="23" t="str">
        <f t="shared" si="195"/>
        <v/>
      </c>
      <c r="AE1386" s="23" t="str">
        <f t="shared" si="196"/>
        <v/>
      </c>
      <c r="AG1386" s="23" t="str">
        <f t="shared" si="197"/>
        <v/>
      </c>
    </row>
    <row r="1387" spans="1:33" x14ac:dyDescent="0.25">
      <c r="A1387" s="5"/>
      <c r="B1387" s="115"/>
      <c r="C1387" s="116"/>
      <c r="D1387" s="117"/>
      <c r="E1387" s="118"/>
      <c r="F1387" s="118"/>
      <c r="G1387" s="119"/>
      <c r="H1387" s="120"/>
      <c r="I1387" s="120"/>
      <c r="J1387" s="121"/>
      <c r="K1387" s="5"/>
      <c r="L1387" s="133" t="str">
        <f t="shared" si="189"/>
        <v/>
      </c>
      <c r="M1387" s="5"/>
      <c r="N1387" s="23" t="str">
        <f>IF($L1387="", "", COUNTIF($L$11:$L$2510, "&gt;"&amp;$L1387)+1+COUNTIF($L$11:$L1387, $L1387)-1)</f>
        <v/>
      </c>
      <c r="O1387" s="5"/>
      <c r="R1387" s="23" t="str">
        <f t="shared" si="190"/>
        <v/>
      </c>
      <c r="T1387" s="20" t="str">
        <f t="shared" si="191"/>
        <v/>
      </c>
      <c r="X1387" s="23" t="str">
        <f t="shared" si="192"/>
        <v/>
      </c>
      <c r="Z1387" s="59" t="str">
        <f t="shared" si="193"/>
        <v/>
      </c>
      <c r="AA1387" s="60" t="str">
        <f>IF($B1387="", "", IF(COUNTIF('Intro &amp; Setup'!$AY$23:$AY$38, $B1387)&gt;0, "BH", TEXT($B1387, "ddd")))</f>
        <v/>
      </c>
      <c r="AB1387" s="61" t="str">
        <f t="shared" si="194"/>
        <v/>
      </c>
      <c r="AD1387" s="23" t="str">
        <f t="shared" si="195"/>
        <v/>
      </c>
      <c r="AE1387" s="23" t="str">
        <f t="shared" si="196"/>
        <v/>
      </c>
      <c r="AG1387" s="23" t="str">
        <f t="shared" si="197"/>
        <v/>
      </c>
    </row>
    <row r="1388" spans="1:33" x14ac:dyDescent="0.25">
      <c r="A1388" s="5"/>
      <c r="B1388" s="115"/>
      <c r="C1388" s="116"/>
      <c r="D1388" s="117"/>
      <c r="E1388" s="118"/>
      <c r="F1388" s="118"/>
      <c r="G1388" s="119"/>
      <c r="H1388" s="120"/>
      <c r="I1388" s="120"/>
      <c r="J1388" s="121"/>
      <c r="K1388" s="5"/>
      <c r="L1388" s="133" t="str">
        <f t="shared" si="189"/>
        <v/>
      </c>
      <c r="M1388" s="5"/>
      <c r="N1388" s="23" t="str">
        <f>IF($L1388="", "", COUNTIF($L$11:$L$2510, "&gt;"&amp;$L1388)+1+COUNTIF($L$11:$L1388, $L1388)-1)</f>
        <v/>
      </c>
      <c r="O1388" s="5"/>
      <c r="R1388" s="23" t="str">
        <f t="shared" si="190"/>
        <v/>
      </c>
      <c r="T1388" s="20" t="str">
        <f t="shared" si="191"/>
        <v/>
      </c>
      <c r="X1388" s="23" t="str">
        <f t="shared" si="192"/>
        <v/>
      </c>
      <c r="Z1388" s="59" t="str">
        <f t="shared" si="193"/>
        <v/>
      </c>
      <c r="AA1388" s="60" t="str">
        <f>IF($B1388="", "", IF(COUNTIF('Intro &amp; Setup'!$AY$23:$AY$38, $B1388)&gt;0, "BH", TEXT($B1388, "ddd")))</f>
        <v/>
      </c>
      <c r="AB1388" s="61" t="str">
        <f t="shared" si="194"/>
        <v/>
      </c>
      <c r="AD1388" s="23" t="str">
        <f t="shared" si="195"/>
        <v/>
      </c>
      <c r="AE1388" s="23" t="str">
        <f t="shared" si="196"/>
        <v/>
      </c>
      <c r="AG1388" s="23" t="str">
        <f t="shared" si="197"/>
        <v/>
      </c>
    </row>
    <row r="1389" spans="1:33" x14ac:dyDescent="0.25">
      <c r="A1389" s="5"/>
      <c r="B1389" s="115"/>
      <c r="C1389" s="116"/>
      <c r="D1389" s="117"/>
      <c r="E1389" s="118"/>
      <c r="F1389" s="118"/>
      <c r="G1389" s="119"/>
      <c r="H1389" s="120"/>
      <c r="I1389" s="120"/>
      <c r="J1389" s="121"/>
      <c r="K1389" s="5"/>
      <c r="L1389" s="133" t="str">
        <f t="shared" si="189"/>
        <v/>
      </c>
      <c r="M1389" s="5"/>
      <c r="N1389" s="23" t="str">
        <f>IF($L1389="", "", COUNTIF($L$11:$L$2510, "&gt;"&amp;$L1389)+1+COUNTIF($L$11:$L1389, $L1389)-1)</f>
        <v/>
      </c>
      <c r="O1389" s="5"/>
      <c r="R1389" s="23" t="str">
        <f t="shared" si="190"/>
        <v/>
      </c>
      <c r="T1389" s="20" t="str">
        <f t="shared" si="191"/>
        <v/>
      </c>
      <c r="X1389" s="23" t="str">
        <f t="shared" si="192"/>
        <v/>
      </c>
      <c r="Z1389" s="59" t="str">
        <f t="shared" si="193"/>
        <v/>
      </c>
      <c r="AA1389" s="60" t="str">
        <f>IF($B1389="", "", IF(COUNTIF('Intro &amp; Setup'!$AY$23:$AY$38, $B1389)&gt;0, "BH", TEXT($B1389, "ddd")))</f>
        <v/>
      </c>
      <c r="AB1389" s="61" t="str">
        <f t="shared" si="194"/>
        <v/>
      </c>
      <c r="AD1389" s="23" t="str">
        <f t="shared" si="195"/>
        <v/>
      </c>
      <c r="AE1389" s="23" t="str">
        <f t="shared" si="196"/>
        <v/>
      </c>
      <c r="AG1389" s="23" t="str">
        <f t="shared" si="197"/>
        <v/>
      </c>
    </row>
    <row r="1390" spans="1:33" x14ac:dyDescent="0.25">
      <c r="A1390" s="5"/>
      <c r="B1390" s="115"/>
      <c r="C1390" s="116"/>
      <c r="D1390" s="117"/>
      <c r="E1390" s="118"/>
      <c r="F1390" s="118"/>
      <c r="G1390" s="119"/>
      <c r="H1390" s="120"/>
      <c r="I1390" s="120"/>
      <c r="J1390" s="121"/>
      <c r="K1390" s="5"/>
      <c r="L1390" s="133" t="str">
        <f t="shared" si="189"/>
        <v/>
      </c>
      <c r="M1390" s="5"/>
      <c r="N1390" s="23" t="str">
        <f>IF($L1390="", "", COUNTIF($L$11:$L$2510, "&gt;"&amp;$L1390)+1+COUNTIF($L$11:$L1390, $L1390)-1)</f>
        <v/>
      </c>
      <c r="O1390" s="5"/>
      <c r="R1390" s="23" t="str">
        <f t="shared" si="190"/>
        <v/>
      </c>
      <c r="T1390" s="20" t="str">
        <f t="shared" si="191"/>
        <v/>
      </c>
      <c r="X1390" s="23" t="str">
        <f t="shared" si="192"/>
        <v/>
      </c>
      <c r="Z1390" s="59" t="str">
        <f t="shared" si="193"/>
        <v/>
      </c>
      <c r="AA1390" s="60" t="str">
        <f>IF($B1390="", "", IF(COUNTIF('Intro &amp; Setup'!$AY$23:$AY$38, $B1390)&gt;0, "BH", TEXT($B1390, "ddd")))</f>
        <v/>
      </c>
      <c r="AB1390" s="61" t="str">
        <f t="shared" si="194"/>
        <v/>
      </c>
      <c r="AD1390" s="23" t="str">
        <f t="shared" si="195"/>
        <v/>
      </c>
      <c r="AE1390" s="23" t="str">
        <f t="shared" si="196"/>
        <v/>
      </c>
      <c r="AG1390" s="23" t="str">
        <f t="shared" si="197"/>
        <v/>
      </c>
    </row>
    <row r="1391" spans="1:33" x14ac:dyDescent="0.25">
      <c r="A1391" s="5"/>
      <c r="B1391" s="115"/>
      <c r="C1391" s="116"/>
      <c r="D1391" s="117"/>
      <c r="E1391" s="118"/>
      <c r="F1391" s="118"/>
      <c r="G1391" s="119"/>
      <c r="H1391" s="120"/>
      <c r="I1391" s="120"/>
      <c r="J1391" s="121"/>
      <c r="K1391" s="5"/>
      <c r="L1391" s="133" t="str">
        <f t="shared" si="189"/>
        <v/>
      </c>
      <c r="M1391" s="5"/>
      <c r="N1391" s="23" t="str">
        <f>IF($L1391="", "", COUNTIF($L$11:$L$2510, "&gt;"&amp;$L1391)+1+COUNTIF($L$11:$L1391, $L1391)-1)</f>
        <v/>
      </c>
      <c r="O1391" s="5"/>
      <c r="R1391" s="23" t="str">
        <f t="shared" si="190"/>
        <v/>
      </c>
      <c r="T1391" s="20" t="str">
        <f t="shared" si="191"/>
        <v/>
      </c>
      <c r="X1391" s="23" t="str">
        <f t="shared" si="192"/>
        <v/>
      </c>
      <c r="Z1391" s="59" t="str">
        <f t="shared" si="193"/>
        <v/>
      </c>
      <c r="AA1391" s="60" t="str">
        <f>IF($B1391="", "", IF(COUNTIF('Intro &amp; Setup'!$AY$23:$AY$38, $B1391)&gt;0, "BH", TEXT($B1391, "ddd")))</f>
        <v/>
      </c>
      <c r="AB1391" s="61" t="str">
        <f t="shared" si="194"/>
        <v/>
      </c>
      <c r="AD1391" s="23" t="str">
        <f t="shared" si="195"/>
        <v/>
      </c>
      <c r="AE1391" s="23" t="str">
        <f t="shared" si="196"/>
        <v/>
      </c>
      <c r="AG1391" s="23" t="str">
        <f t="shared" si="197"/>
        <v/>
      </c>
    </row>
    <row r="1392" spans="1:33" x14ac:dyDescent="0.25">
      <c r="A1392" s="5"/>
      <c r="B1392" s="115"/>
      <c r="C1392" s="116"/>
      <c r="D1392" s="117"/>
      <c r="E1392" s="118"/>
      <c r="F1392" s="118"/>
      <c r="G1392" s="119"/>
      <c r="H1392" s="120"/>
      <c r="I1392" s="120"/>
      <c r="J1392" s="121"/>
      <c r="K1392" s="5"/>
      <c r="L1392" s="133" t="str">
        <f t="shared" si="189"/>
        <v/>
      </c>
      <c r="M1392" s="5"/>
      <c r="N1392" s="23" t="str">
        <f>IF($L1392="", "", COUNTIF($L$11:$L$2510, "&gt;"&amp;$L1392)+1+COUNTIF($L$11:$L1392, $L1392)-1)</f>
        <v/>
      </c>
      <c r="O1392" s="5"/>
      <c r="R1392" s="23" t="str">
        <f t="shared" si="190"/>
        <v/>
      </c>
      <c r="T1392" s="20" t="str">
        <f t="shared" si="191"/>
        <v/>
      </c>
      <c r="X1392" s="23" t="str">
        <f t="shared" si="192"/>
        <v/>
      </c>
      <c r="Z1392" s="59" t="str">
        <f t="shared" si="193"/>
        <v/>
      </c>
      <c r="AA1392" s="60" t="str">
        <f>IF($B1392="", "", IF(COUNTIF('Intro &amp; Setup'!$AY$23:$AY$38, $B1392)&gt;0, "BH", TEXT($B1392, "ddd")))</f>
        <v/>
      </c>
      <c r="AB1392" s="61" t="str">
        <f t="shared" si="194"/>
        <v/>
      </c>
      <c r="AD1392" s="23" t="str">
        <f t="shared" si="195"/>
        <v/>
      </c>
      <c r="AE1392" s="23" t="str">
        <f t="shared" si="196"/>
        <v/>
      </c>
      <c r="AG1392" s="23" t="str">
        <f t="shared" si="197"/>
        <v/>
      </c>
    </row>
    <row r="1393" spans="1:33" x14ac:dyDescent="0.25">
      <c r="A1393" s="5"/>
      <c r="B1393" s="115"/>
      <c r="C1393" s="116"/>
      <c r="D1393" s="117"/>
      <c r="E1393" s="118"/>
      <c r="F1393" s="118"/>
      <c r="G1393" s="119"/>
      <c r="H1393" s="120"/>
      <c r="I1393" s="120"/>
      <c r="J1393" s="121"/>
      <c r="K1393" s="5"/>
      <c r="L1393" s="133" t="str">
        <f t="shared" si="189"/>
        <v/>
      </c>
      <c r="M1393" s="5"/>
      <c r="N1393" s="23" t="str">
        <f>IF($L1393="", "", COUNTIF($L$11:$L$2510, "&gt;"&amp;$L1393)+1+COUNTIF($L$11:$L1393, $L1393)-1)</f>
        <v/>
      </c>
      <c r="O1393" s="5"/>
      <c r="R1393" s="23" t="str">
        <f t="shared" si="190"/>
        <v/>
      </c>
      <c r="T1393" s="20" t="str">
        <f t="shared" si="191"/>
        <v/>
      </c>
      <c r="X1393" s="23" t="str">
        <f t="shared" si="192"/>
        <v/>
      </c>
      <c r="Z1393" s="59" t="str">
        <f t="shared" si="193"/>
        <v/>
      </c>
      <c r="AA1393" s="60" t="str">
        <f>IF($B1393="", "", IF(COUNTIF('Intro &amp; Setup'!$AY$23:$AY$38, $B1393)&gt;0, "BH", TEXT($B1393, "ddd")))</f>
        <v/>
      </c>
      <c r="AB1393" s="61" t="str">
        <f t="shared" si="194"/>
        <v/>
      </c>
      <c r="AD1393" s="23" t="str">
        <f t="shared" si="195"/>
        <v/>
      </c>
      <c r="AE1393" s="23" t="str">
        <f t="shared" si="196"/>
        <v/>
      </c>
      <c r="AG1393" s="23" t="str">
        <f t="shared" si="197"/>
        <v/>
      </c>
    </row>
    <row r="1394" spans="1:33" x14ac:dyDescent="0.25">
      <c r="A1394" s="5"/>
      <c r="B1394" s="115"/>
      <c r="C1394" s="116"/>
      <c r="D1394" s="117"/>
      <c r="E1394" s="118"/>
      <c r="F1394" s="118"/>
      <c r="G1394" s="119"/>
      <c r="H1394" s="120"/>
      <c r="I1394" s="120"/>
      <c r="J1394" s="121"/>
      <c r="K1394" s="5"/>
      <c r="L1394" s="133" t="str">
        <f t="shared" si="189"/>
        <v/>
      </c>
      <c r="M1394" s="5"/>
      <c r="N1394" s="23" t="str">
        <f>IF($L1394="", "", COUNTIF($L$11:$L$2510, "&gt;"&amp;$L1394)+1+COUNTIF($L$11:$L1394, $L1394)-1)</f>
        <v/>
      </c>
      <c r="O1394" s="5"/>
      <c r="R1394" s="23" t="str">
        <f t="shared" si="190"/>
        <v/>
      </c>
      <c r="T1394" s="20" t="str">
        <f t="shared" si="191"/>
        <v/>
      </c>
      <c r="X1394" s="23" t="str">
        <f t="shared" si="192"/>
        <v/>
      </c>
      <c r="Z1394" s="59" t="str">
        <f t="shared" si="193"/>
        <v/>
      </c>
      <c r="AA1394" s="60" t="str">
        <f>IF($B1394="", "", IF(COUNTIF('Intro &amp; Setup'!$AY$23:$AY$38, $B1394)&gt;0, "BH", TEXT($B1394, "ddd")))</f>
        <v/>
      </c>
      <c r="AB1394" s="61" t="str">
        <f t="shared" si="194"/>
        <v/>
      </c>
      <c r="AD1394" s="23" t="str">
        <f t="shared" si="195"/>
        <v/>
      </c>
      <c r="AE1394" s="23" t="str">
        <f t="shared" si="196"/>
        <v/>
      </c>
      <c r="AG1394" s="23" t="str">
        <f t="shared" si="197"/>
        <v/>
      </c>
    </row>
    <row r="1395" spans="1:33" x14ac:dyDescent="0.25">
      <c r="A1395" s="5"/>
      <c r="B1395" s="115"/>
      <c r="C1395" s="116"/>
      <c r="D1395" s="117"/>
      <c r="E1395" s="118"/>
      <c r="F1395" s="118"/>
      <c r="G1395" s="119"/>
      <c r="H1395" s="120"/>
      <c r="I1395" s="120"/>
      <c r="J1395" s="121"/>
      <c r="K1395" s="5"/>
      <c r="L1395" s="133" t="str">
        <f t="shared" si="189"/>
        <v/>
      </c>
      <c r="M1395" s="5"/>
      <c r="N1395" s="23" t="str">
        <f>IF($L1395="", "", COUNTIF($L$11:$L$2510, "&gt;"&amp;$L1395)+1+COUNTIF($L$11:$L1395, $L1395)-1)</f>
        <v/>
      </c>
      <c r="O1395" s="5"/>
      <c r="R1395" s="23" t="str">
        <f t="shared" si="190"/>
        <v/>
      </c>
      <c r="T1395" s="20" t="str">
        <f t="shared" si="191"/>
        <v/>
      </c>
      <c r="X1395" s="23" t="str">
        <f t="shared" si="192"/>
        <v/>
      </c>
      <c r="Z1395" s="59" t="str">
        <f t="shared" si="193"/>
        <v/>
      </c>
      <c r="AA1395" s="60" t="str">
        <f>IF($B1395="", "", IF(COUNTIF('Intro &amp; Setup'!$AY$23:$AY$38, $B1395)&gt;0, "BH", TEXT($B1395, "ddd")))</f>
        <v/>
      </c>
      <c r="AB1395" s="61" t="str">
        <f t="shared" si="194"/>
        <v/>
      </c>
      <c r="AD1395" s="23" t="str">
        <f t="shared" si="195"/>
        <v/>
      </c>
      <c r="AE1395" s="23" t="str">
        <f t="shared" si="196"/>
        <v/>
      </c>
      <c r="AG1395" s="23" t="str">
        <f t="shared" si="197"/>
        <v/>
      </c>
    </row>
    <row r="1396" spans="1:33" x14ac:dyDescent="0.25">
      <c r="A1396" s="5"/>
      <c r="B1396" s="115"/>
      <c r="C1396" s="116"/>
      <c r="D1396" s="117"/>
      <c r="E1396" s="118"/>
      <c r="F1396" s="118"/>
      <c r="G1396" s="119"/>
      <c r="H1396" s="120"/>
      <c r="I1396" s="120"/>
      <c r="J1396" s="121"/>
      <c r="K1396" s="5"/>
      <c r="L1396" s="133" t="str">
        <f t="shared" si="189"/>
        <v/>
      </c>
      <c r="M1396" s="5"/>
      <c r="N1396" s="23" t="str">
        <f>IF($L1396="", "", COUNTIF($L$11:$L$2510, "&gt;"&amp;$L1396)+1+COUNTIF($L$11:$L1396, $L1396)-1)</f>
        <v/>
      </c>
      <c r="O1396" s="5"/>
      <c r="R1396" s="23" t="str">
        <f t="shared" si="190"/>
        <v/>
      </c>
      <c r="T1396" s="20" t="str">
        <f t="shared" si="191"/>
        <v/>
      </c>
      <c r="X1396" s="23" t="str">
        <f t="shared" si="192"/>
        <v/>
      </c>
      <c r="Z1396" s="59" t="str">
        <f t="shared" si="193"/>
        <v/>
      </c>
      <c r="AA1396" s="60" t="str">
        <f>IF($B1396="", "", IF(COUNTIF('Intro &amp; Setup'!$AY$23:$AY$38, $B1396)&gt;0, "BH", TEXT($B1396, "ddd")))</f>
        <v/>
      </c>
      <c r="AB1396" s="61" t="str">
        <f t="shared" si="194"/>
        <v/>
      </c>
      <c r="AD1396" s="23" t="str">
        <f t="shared" si="195"/>
        <v/>
      </c>
      <c r="AE1396" s="23" t="str">
        <f t="shared" si="196"/>
        <v/>
      </c>
      <c r="AG1396" s="23" t="str">
        <f t="shared" si="197"/>
        <v/>
      </c>
    </row>
    <row r="1397" spans="1:33" x14ac:dyDescent="0.25">
      <c r="A1397" s="5"/>
      <c r="B1397" s="115"/>
      <c r="C1397" s="116"/>
      <c r="D1397" s="117"/>
      <c r="E1397" s="118"/>
      <c r="F1397" s="118"/>
      <c r="G1397" s="119"/>
      <c r="H1397" s="120"/>
      <c r="I1397" s="120"/>
      <c r="J1397" s="121"/>
      <c r="K1397" s="5"/>
      <c r="L1397" s="133" t="str">
        <f t="shared" si="189"/>
        <v/>
      </c>
      <c r="M1397" s="5"/>
      <c r="N1397" s="23" t="str">
        <f>IF($L1397="", "", COUNTIF($L$11:$L$2510, "&gt;"&amp;$L1397)+1+COUNTIF($L$11:$L1397, $L1397)-1)</f>
        <v/>
      </c>
      <c r="O1397" s="5"/>
      <c r="R1397" s="23" t="str">
        <f t="shared" si="190"/>
        <v/>
      </c>
      <c r="T1397" s="20" t="str">
        <f t="shared" si="191"/>
        <v/>
      </c>
      <c r="X1397" s="23" t="str">
        <f t="shared" si="192"/>
        <v/>
      </c>
      <c r="Z1397" s="59" t="str">
        <f t="shared" si="193"/>
        <v/>
      </c>
      <c r="AA1397" s="60" t="str">
        <f>IF($B1397="", "", IF(COUNTIF('Intro &amp; Setup'!$AY$23:$AY$38, $B1397)&gt;0, "BH", TEXT($B1397, "ddd")))</f>
        <v/>
      </c>
      <c r="AB1397" s="61" t="str">
        <f t="shared" si="194"/>
        <v/>
      </c>
      <c r="AD1397" s="23" t="str">
        <f t="shared" si="195"/>
        <v/>
      </c>
      <c r="AE1397" s="23" t="str">
        <f t="shared" si="196"/>
        <v/>
      </c>
      <c r="AG1397" s="23" t="str">
        <f t="shared" si="197"/>
        <v/>
      </c>
    </row>
    <row r="1398" spans="1:33" x14ac:dyDescent="0.25">
      <c r="A1398" s="5"/>
      <c r="B1398" s="115"/>
      <c r="C1398" s="116"/>
      <c r="D1398" s="117"/>
      <c r="E1398" s="118"/>
      <c r="F1398" s="118"/>
      <c r="G1398" s="119"/>
      <c r="H1398" s="120"/>
      <c r="I1398" s="120"/>
      <c r="J1398" s="121"/>
      <c r="K1398" s="5"/>
      <c r="L1398" s="133" t="str">
        <f t="shared" si="189"/>
        <v/>
      </c>
      <c r="M1398" s="5"/>
      <c r="N1398" s="23" t="str">
        <f>IF($L1398="", "", COUNTIF($L$11:$L$2510, "&gt;"&amp;$L1398)+1+COUNTIF($L$11:$L1398, $L1398)-1)</f>
        <v/>
      </c>
      <c r="O1398" s="5"/>
      <c r="R1398" s="23" t="str">
        <f t="shared" si="190"/>
        <v/>
      </c>
      <c r="T1398" s="20" t="str">
        <f t="shared" si="191"/>
        <v/>
      </c>
      <c r="X1398" s="23" t="str">
        <f t="shared" si="192"/>
        <v/>
      </c>
      <c r="Z1398" s="59" t="str">
        <f t="shared" si="193"/>
        <v/>
      </c>
      <c r="AA1398" s="60" t="str">
        <f>IF($B1398="", "", IF(COUNTIF('Intro &amp; Setup'!$AY$23:$AY$38, $B1398)&gt;0, "BH", TEXT($B1398, "ddd")))</f>
        <v/>
      </c>
      <c r="AB1398" s="61" t="str">
        <f t="shared" si="194"/>
        <v/>
      </c>
      <c r="AD1398" s="23" t="str">
        <f t="shared" si="195"/>
        <v/>
      </c>
      <c r="AE1398" s="23" t="str">
        <f t="shared" si="196"/>
        <v/>
      </c>
      <c r="AG1398" s="23" t="str">
        <f t="shared" si="197"/>
        <v/>
      </c>
    </row>
    <row r="1399" spans="1:33" x14ac:dyDescent="0.25">
      <c r="A1399" s="5"/>
      <c r="B1399" s="115"/>
      <c r="C1399" s="116"/>
      <c r="D1399" s="117"/>
      <c r="E1399" s="118"/>
      <c r="F1399" s="118"/>
      <c r="G1399" s="119"/>
      <c r="H1399" s="120"/>
      <c r="I1399" s="120"/>
      <c r="J1399" s="121"/>
      <c r="K1399" s="5"/>
      <c r="L1399" s="133" t="str">
        <f t="shared" si="189"/>
        <v/>
      </c>
      <c r="M1399" s="5"/>
      <c r="N1399" s="23" t="str">
        <f>IF($L1399="", "", COUNTIF($L$11:$L$2510, "&gt;"&amp;$L1399)+1+COUNTIF($L$11:$L1399, $L1399)-1)</f>
        <v/>
      </c>
      <c r="O1399" s="5"/>
      <c r="R1399" s="23" t="str">
        <f t="shared" si="190"/>
        <v/>
      </c>
      <c r="T1399" s="20" t="str">
        <f t="shared" si="191"/>
        <v/>
      </c>
      <c r="X1399" s="23" t="str">
        <f t="shared" si="192"/>
        <v/>
      </c>
      <c r="Z1399" s="59" t="str">
        <f t="shared" si="193"/>
        <v/>
      </c>
      <c r="AA1399" s="60" t="str">
        <f>IF($B1399="", "", IF(COUNTIF('Intro &amp; Setup'!$AY$23:$AY$38, $B1399)&gt;0, "BH", TEXT($B1399, "ddd")))</f>
        <v/>
      </c>
      <c r="AB1399" s="61" t="str">
        <f t="shared" si="194"/>
        <v/>
      </c>
      <c r="AD1399" s="23" t="str">
        <f t="shared" si="195"/>
        <v/>
      </c>
      <c r="AE1399" s="23" t="str">
        <f t="shared" si="196"/>
        <v/>
      </c>
      <c r="AG1399" s="23" t="str">
        <f t="shared" si="197"/>
        <v/>
      </c>
    </row>
    <row r="1400" spans="1:33" x14ac:dyDescent="0.25">
      <c r="A1400" s="5"/>
      <c r="B1400" s="115"/>
      <c r="C1400" s="116"/>
      <c r="D1400" s="117"/>
      <c r="E1400" s="118"/>
      <c r="F1400" s="118"/>
      <c r="G1400" s="119"/>
      <c r="H1400" s="120"/>
      <c r="I1400" s="120"/>
      <c r="J1400" s="121"/>
      <c r="K1400" s="5"/>
      <c r="L1400" s="133" t="str">
        <f t="shared" si="189"/>
        <v/>
      </c>
      <c r="M1400" s="5"/>
      <c r="N1400" s="23" t="str">
        <f>IF($L1400="", "", COUNTIF($L$11:$L$2510, "&gt;"&amp;$L1400)+1+COUNTIF($L$11:$L1400, $L1400)-1)</f>
        <v/>
      </c>
      <c r="O1400" s="5"/>
      <c r="R1400" s="23" t="str">
        <f t="shared" si="190"/>
        <v/>
      </c>
      <c r="T1400" s="20" t="str">
        <f t="shared" si="191"/>
        <v/>
      </c>
      <c r="X1400" s="23" t="str">
        <f t="shared" si="192"/>
        <v/>
      </c>
      <c r="Z1400" s="59" t="str">
        <f t="shared" si="193"/>
        <v/>
      </c>
      <c r="AA1400" s="60" t="str">
        <f>IF($B1400="", "", IF(COUNTIF('Intro &amp; Setup'!$AY$23:$AY$38, $B1400)&gt;0, "BH", TEXT($B1400, "ddd")))</f>
        <v/>
      </c>
      <c r="AB1400" s="61" t="str">
        <f t="shared" si="194"/>
        <v/>
      </c>
      <c r="AD1400" s="23" t="str">
        <f t="shared" si="195"/>
        <v/>
      </c>
      <c r="AE1400" s="23" t="str">
        <f t="shared" si="196"/>
        <v/>
      </c>
      <c r="AG1400" s="23" t="str">
        <f t="shared" si="197"/>
        <v/>
      </c>
    </row>
    <row r="1401" spans="1:33" x14ac:dyDescent="0.25">
      <c r="A1401" s="5"/>
      <c r="B1401" s="115"/>
      <c r="C1401" s="116"/>
      <c r="D1401" s="117"/>
      <c r="E1401" s="118"/>
      <c r="F1401" s="118"/>
      <c r="G1401" s="119"/>
      <c r="H1401" s="120"/>
      <c r="I1401" s="120"/>
      <c r="J1401" s="121"/>
      <c r="K1401" s="5"/>
      <c r="L1401" s="133" t="str">
        <f t="shared" si="189"/>
        <v/>
      </c>
      <c r="M1401" s="5"/>
      <c r="N1401" s="23" t="str">
        <f>IF($L1401="", "", COUNTIF($L$11:$L$2510, "&gt;"&amp;$L1401)+1+COUNTIF($L$11:$L1401, $L1401)-1)</f>
        <v/>
      </c>
      <c r="O1401" s="5"/>
      <c r="R1401" s="23" t="str">
        <f t="shared" si="190"/>
        <v/>
      </c>
      <c r="T1401" s="20" t="str">
        <f t="shared" si="191"/>
        <v/>
      </c>
      <c r="X1401" s="23" t="str">
        <f t="shared" si="192"/>
        <v/>
      </c>
      <c r="Z1401" s="59" t="str">
        <f t="shared" si="193"/>
        <v/>
      </c>
      <c r="AA1401" s="60" t="str">
        <f>IF($B1401="", "", IF(COUNTIF('Intro &amp; Setup'!$AY$23:$AY$38, $B1401)&gt;0, "BH", TEXT($B1401, "ddd")))</f>
        <v/>
      </c>
      <c r="AB1401" s="61" t="str">
        <f t="shared" si="194"/>
        <v/>
      </c>
      <c r="AD1401" s="23" t="str">
        <f t="shared" si="195"/>
        <v/>
      </c>
      <c r="AE1401" s="23" t="str">
        <f t="shared" si="196"/>
        <v/>
      </c>
      <c r="AG1401" s="23" t="str">
        <f t="shared" si="197"/>
        <v/>
      </c>
    </row>
    <row r="1402" spans="1:33" x14ac:dyDescent="0.25">
      <c r="A1402" s="5"/>
      <c r="B1402" s="115"/>
      <c r="C1402" s="116"/>
      <c r="D1402" s="117"/>
      <c r="E1402" s="118"/>
      <c r="F1402" s="118"/>
      <c r="G1402" s="119"/>
      <c r="H1402" s="120"/>
      <c r="I1402" s="120"/>
      <c r="J1402" s="121"/>
      <c r="K1402" s="5"/>
      <c r="L1402" s="133" t="str">
        <f t="shared" si="189"/>
        <v/>
      </c>
      <c r="M1402" s="5"/>
      <c r="N1402" s="23" t="str">
        <f>IF($L1402="", "", COUNTIF($L$11:$L$2510, "&gt;"&amp;$L1402)+1+COUNTIF($L$11:$L1402, $L1402)-1)</f>
        <v/>
      </c>
      <c r="O1402" s="5"/>
      <c r="R1402" s="23" t="str">
        <f t="shared" si="190"/>
        <v/>
      </c>
      <c r="T1402" s="20" t="str">
        <f t="shared" si="191"/>
        <v/>
      </c>
      <c r="X1402" s="23" t="str">
        <f t="shared" si="192"/>
        <v/>
      </c>
      <c r="Z1402" s="59" t="str">
        <f t="shared" si="193"/>
        <v/>
      </c>
      <c r="AA1402" s="60" t="str">
        <f>IF($B1402="", "", IF(COUNTIF('Intro &amp; Setup'!$AY$23:$AY$38, $B1402)&gt;0, "BH", TEXT($B1402, "ddd")))</f>
        <v/>
      </c>
      <c r="AB1402" s="61" t="str">
        <f t="shared" si="194"/>
        <v/>
      </c>
      <c r="AD1402" s="23" t="str">
        <f t="shared" si="195"/>
        <v/>
      </c>
      <c r="AE1402" s="23" t="str">
        <f t="shared" si="196"/>
        <v/>
      </c>
      <c r="AG1402" s="23" t="str">
        <f t="shared" si="197"/>
        <v/>
      </c>
    </row>
    <row r="1403" spans="1:33" x14ac:dyDescent="0.25">
      <c r="A1403" s="5"/>
      <c r="B1403" s="115"/>
      <c r="C1403" s="116"/>
      <c r="D1403" s="117"/>
      <c r="E1403" s="118"/>
      <c r="F1403" s="118"/>
      <c r="G1403" s="119"/>
      <c r="H1403" s="120"/>
      <c r="I1403" s="120"/>
      <c r="J1403" s="121"/>
      <c r="K1403" s="5"/>
      <c r="L1403" s="133" t="str">
        <f t="shared" si="189"/>
        <v/>
      </c>
      <c r="M1403" s="5"/>
      <c r="N1403" s="23" t="str">
        <f>IF($L1403="", "", COUNTIF($L$11:$L$2510, "&gt;"&amp;$L1403)+1+COUNTIF($L$11:$L1403, $L1403)-1)</f>
        <v/>
      </c>
      <c r="O1403" s="5"/>
      <c r="R1403" s="23" t="str">
        <f t="shared" si="190"/>
        <v/>
      </c>
      <c r="T1403" s="20" t="str">
        <f t="shared" si="191"/>
        <v/>
      </c>
      <c r="X1403" s="23" t="str">
        <f t="shared" si="192"/>
        <v/>
      </c>
      <c r="Z1403" s="59" t="str">
        <f t="shared" si="193"/>
        <v/>
      </c>
      <c r="AA1403" s="60" t="str">
        <f>IF($B1403="", "", IF(COUNTIF('Intro &amp; Setup'!$AY$23:$AY$38, $B1403)&gt;0, "BH", TEXT($B1403, "ddd")))</f>
        <v/>
      </c>
      <c r="AB1403" s="61" t="str">
        <f t="shared" si="194"/>
        <v/>
      </c>
      <c r="AD1403" s="23" t="str">
        <f t="shared" si="195"/>
        <v/>
      </c>
      <c r="AE1403" s="23" t="str">
        <f t="shared" si="196"/>
        <v/>
      </c>
      <c r="AG1403" s="23" t="str">
        <f t="shared" si="197"/>
        <v/>
      </c>
    </row>
    <row r="1404" spans="1:33" x14ac:dyDescent="0.25">
      <c r="A1404" s="5"/>
      <c r="B1404" s="115"/>
      <c r="C1404" s="116"/>
      <c r="D1404" s="117"/>
      <c r="E1404" s="118"/>
      <c r="F1404" s="118"/>
      <c r="G1404" s="119"/>
      <c r="H1404" s="120"/>
      <c r="I1404" s="120"/>
      <c r="J1404" s="121"/>
      <c r="K1404" s="5"/>
      <c r="L1404" s="133" t="str">
        <f t="shared" si="189"/>
        <v/>
      </c>
      <c r="M1404" s="5"/>
      <c r="N1404" s="23" t="str">
        <f>IF($L1404="", "", COUNTIF($L$11:$L$2510, "&gt;"&amp;$L1404)+1+COUNTIF($L$11:$L1404, $L1404)-1)</f>
        <v/>
      </c>
      <c r="O1404" s="5"/>
      <c r="R1404" s="23" t="str">
        <f t="shared" si="190"/>
        <v/>
      </c>
      <c r="T1404" s="20" t="str">
        <f t="shared" si="191"/>
        <v/>
      </c>
      <c r="X1404" s="23" t="str">
        <f t="shared" si="192"/>
        <v/>
      </c>
      <c r="Z1404" s="59" t="str">
        <f t="shared" si="193"/>
        <v/>
      </c>
      <c r="AA1404" s="60" t="str">
        <f>IF($B1404="", "", IF(COUNTIF('Intro &amp; Setup'!$AY$23:$AY$38, $B1404)&gt;0, "BH", TEXT($B1404, "ddd")))</f>
        <v/>
      </c>
      <c r="AB1404" s="61" t="str">
        <f t="shared" si="194"/>
        <v/>
      </c>
      <c r="AD1404" s="23" t="str">
        <f t="shared" si="195"/>
        <v/>
      </c>
      <c r="AE1404" s="23" t="str">
        <f t="shared" si="196"/>
        <v/>
      </c>
      <c r="AG1404" s="23" t="str">
        <f t="shared" si="197"/>
        <v/>
      </c>
    </row>
    <row r="1405" spans="1:33" x14ac:dyDescent="0.25">
      <c r="A1405" s="5"/>
      <c r="B1405" s="115"/>
      <c r="C1405" s="116"/>
      <c r="D1405" s="117"/>
      <c r="E1405" s="118"/>
      <c r="F1405" s="118"/>
      <c r="G1405" s="119"/>
      <c r="H1405" s="120"/>
      <c r="I1405" s="120"/>
      <c r="J1405" s="121"/>
      <c r="K1405" s="5"/>
      <c r="L1405" s="133" t="str">
        <f t="shared" si="189"/>
        <v/>
      </c>
      <c r="M1405" s="5"/>
      <c r="N1405" s="23" t="str">
        <f>IF($L1405="", "", COUNTIF($L$11:$L$2510, "&gt;"&amp;$L1405)+1+COUNTIF($L$11:$L1405, $L1405)-1)</f>
        <v/>
      </c>
      <c r="O1405" s="5"/>
      <c r="R1405" s="23" t="str">
        <f t="shared" si="190"/>
        <v/>
      </c>
      <c r="T1405" s="20" t="str">
        <f t="shared" si="191"/>
        <v/>
      </c>
      <c r="X1405" s="23" t="str">
        <f t="shared" si="192"/>
        <v/>
      </c>
      <c r="Z1405" s="59" t="str">
        <f t="shared" si="193"/>
        <v/>
      </c>
      <c r="AA1405" s="60" t="str">
        <f>IF($B1405="", "", IF(COUNTIF('Intro &amp; Setup'!$AY$23:$AY$38, $B1405)&gt;0, "BH", TEXT($B1405, "ddd")))</f>
        <v/>
      </c>
      <c r="AB1405" s="61" t="str">
        <f t="shared" si="194"/>
        <v/>
      </c>
      <c r="AD1405" s="23" t="str">
        <f t="shared" si="195"/>
        <v/>
      </c>
      <c r="AE1405" s="23" t="str">
        <f t="shared" si="196"/>
        <v/>
      </c>
      <c r="AG1405" s="23" t="str">
        <f t="shared" si="197"/>
        <v/>
      </c>
    </row>
    <row r="1406" spans="1:33" x14ac:dyDescent="0.25">
      <c r="A1406" s="5"/>
      <c r="B1406" s="115"/>
      <c r="C1406" s="116"/>
      <c r="D1406" s="117"/>
      <c r="E1406" s="118"/>
      <c r="F1406" s="118"/>
      <c r="G1406" s="119"/>
      <c r="H1406" s="120"/>
      <c r="I1406" s="120"/>
      <c r="J1406" s="121"/>
      <c r="K1406" s="5"/>
      <c r="L1406" s="133" t="str">
        <f t="shared" si="189"/>
        <v/>
      </c>
      <c r="M1406" s="5"/>
      <c r="N1406" s="23" t="str">
        <f>IF($L1406="", "", COUNTIF($L$11:$L$2510, "&gt;"&amp;$L1406)+1+COUNTIF($L$11:$L1406, $L1406)-1)</f>
        <v/>
      </c>
      <c r="O1406" s="5"/>
      <c r="R1406" s="23" t="str">
        <f t="shared" si="190"/>
        <v/>
      </c>
      <c r="T1406" s="20" t="str">
        <f t="shared" si="191"/>
        <v/>
      </c>
      <c r="X1406" s="23" t="str">
        <f t="shared" si="192"/>
        <v/>
      </c>
      <c r="Z1406" s="59" t="str">
        <f t="shared" si="193"/>
        <v/>
      </c>
      <c r="AA1406" s="60" t="str">
        <f>IF($B1406="", "", IF(COUNTIF('Intro &amp; Setup'!$AY$23:$AY$38, $B1406)&gt;0, "BH", TEXT($B1406, "ddd")))</f>
        <v/>
      </c>
      <c r="AB1406" s="61" t="str">
        <f t="shared" si="194"/>
        <v/>
      </c>
      <c r="AD1406" s="23" t="str">
        <f t="shared" si="195"/>
        <v/>
      </c>
      <c r="AE1406" s="23" t="str">
        <f t="shared" si="196"/>
        <v/>
      </c>
      <c r="AG1406" s="23" t="str">
        <f t="shared" si="197"/>
        <v/>
      </c>
    </row>
    <row r="1407" spans="1:33" x14ac:dyDescent="0.25">
      <c r="A1407" s="5"/>
      <c r="B1407" s="115"/>
      <c r="C1407" s="116"/>
      <c r="D1407" s="117"/>
      <c r="E1407" s="118"/>
      <c r="F1407" s="118"/>
      <c r="G1407" s="119"/>
      <c r="H1407" s="120"/>
      <c r="I1407" s="120"/>
      <c r="J1407" s="121"/>
      <c r="K1407" s="5"/>
      <c r="L1407" s="133" t="str">
        <f t="shared" si="189"/>
        <v/>
      </c>
      <c r="M1407" s="5"/>
      <c r="N1407" s="23" t="str">
        <f>IF($L1407="", "", COUNTIF($L$11:$L$2510, "&gt;"&amp;$L1407)+1+COUNTIF($L$11:$L1407, $L1407)-1)</f>
        <v/>
      </c>
      <c r="O1407" s="5"/>
      <c r="R1407" s="23" t="str">
        <f t="shared" si="190"/>
        <v/>
      </c>
      <c r="T1407" s="20" t="str">
        <f t="shared" si="191"/>
        <v/>
      </c>
      <c r="X1407" s="23" t="str">
        <f t="shared" si="192"/>
        <v/>
      </c>
      <c r="Z1407" s="59" t="str">
        <f t="shared" si="193"/>
        <v/>
      </c>
      <c r="AA1407" s="60" t="str">
        <f>IF($B1407="", "", IF(COUNTIF('Intro &amp; Setup'!$AY$23:$AY$38, $B1407)&gt;0, "BH", TEXT($B1407, "ddd")))</f>
        <v/>
      </c>
      <c r="AB1407" s="61" t="str">
        <f t="shared" si="194"/>
        <v/>
      </c>
      <c r="AD1407" s="23" t="str">
        <f t="shared" si="195"/>
        <v/>
      </c>
      <c r="AE1407" s="23" t="str">
        <f t="shared" si="196"/>
        <v/>
      </c>
      <c r="AG1407" s="23" t="str">
        <f t="shared" si="197"/>
        <v/>
      </c>
    </row>
    <row r="1408" spans="1:33" x14ac:dyDescent="0.25">
      <c r="A1408" s="5"/>
      <c r="B1408" s="115"/>
      <c r="C1408" s="116"/>
      <c r="D1408" s="117"/>
      <c r="E1408" s="118"/>
      <c r="F1408" s="118"/>
      <c r="G1408" s="119"/>
      <c r="H1408" s="120"/>
      <c r="I1408" s="120"/>
      <c r="J1408" s="121"/>
      <c r="K1408" s="5"/>
      <c r="L1408" s="133" t="str">
        <f t="shared" si="189"/>
        <v/>
      </c>
      <c r="M1408" s="5"/>
      <c r="N1408" s="23" t="str">
        <f>IF($L1408="", "", COUNTIF($L$11:$L$2510, "&gt;"&amp;$L1408)+1+COUNTIF($L$11:$L1408, $L1408)-1)</f>
        <v/>
      </c>
      <c r="O1408" s="5"/>
      <c r="R1408" s="23" t="str">
        <f t="shared" si="190"/>
        <v/>
      </c>
      <c r="T1408" s="20" t="str">
        <f t="shared" si="191"/>
        <v/>
      </c>
      <c r="X1408" s="23" t="str">
        <f t="shared" si="192"/>
        <v/>
      </c>
      <c r="Z1408" s="59" t="str">
        <f t="shared" si="193"/>
        <v/>
      </c>
      <c r="AA1408" s="60" t="str">
        <f>IF($B1408="", "", IF(COUNTIF('Intro &amp; Setup'!$AY$23:$AY$38, $B1408)&gt;0, "BH", TEXT($B1408, "ddd")))</f>
        <v/>
      </c>
      <c r="AB1408" s="61" t="str">
        <f t="shared" si="194"/>
        <v/>
      </c>
      <c r="AD1408" s="23" t="str">
        <f t="shared" si="195"/>
        <v/>
      </c>
      <c r="AE1408" s="23" t="str">
        <f t="shared" si="196"/>
        <v/>
      </c>
      <c r="AG1408" s="23" t="str">
        <f t="shared" si="197"/>
        <v/>
      </c>
    </row>
    <row r="1409" spans="1:33" x14ac:dyDescent="0.25">
      <c r="A1409" s="5"/>
      <c r="B1409" s="115"/>
      <c r="C1409" s="116"/>
      <c r="D1409" s="117"/>
      <c r="E1409" s="118"/>
      <c r="F1409" s="118"/>
      <c r="G1409" s="119"/>
      <c r="H1409" s="120"/>
      <c r="I1409" s="120"/>
      <c r="J1409" s="121"/>
      <c r="K1409" s="5"/>
      <c r="L1409" s="133" t="str">
        <f t="shared" si="189"/>
        <v/>
      </c>
      <c r="M1409" s="5"/>
      <c r="N1409" s="23" t="str">
        <f>IF($L1409="", "", COUNTIF($L$11:$L$2510, "&gt;"&amp;$L1409)+1+COUNTIF($L$11:$L1409, $L1409)-1)</f>
        <v/>
      </c>
      <c r="O1409" s="5"/>
      <c r="R1409" s="23" t="str">
        <f t="shared" si="190"/>
        <v/>
      </c>
      <c r="T1409" s="20" t="str">
        <f t="shared" si="191"/>
        <v/>
      </c>
      <c r="X1409" s="23" t="str">
        <f t="shared" si="192"/>
        <v/>
      </c>
      <c r="Z1409" s="59" t="str">
        <f t="shared" si="193"/>
        <v/>
      </c>
      <c r="AA1409" s="60" t="str">
        <f>IF($B1409="", "", IF(COUNTIF('Intro &amp; Setup'!$AY$23:$AY$38, $B1409)&gt;0, "BH", TEXT($B1409, "ddd")))</f>
        <v/>
      </c>
      <c r="AB1409" s="61" t="str">
        <f t="shared" si="194"/>
        <v/>
      </c>
      <c r="AD1409" s="23" t="str">
        <f t="shared" si="195"/>
        <v/>
      </c>
      <c r="AE1409" s="23" t="str">
        <f t="shared" si="196"/>
        <v/>
      </c>
      <c r="AG1409" s="23" t="str">
        <f t="shared" si="197"/>
        <v/>
      </c>
    </row>
    <row r="1410" spans="1:33" x14ac:dyDescent="0.25">
      <c r="A1410" s="5"/>
      <c r="B1410" s="115"/>
      <c r="C1410" s="116"/>
      <c r="D1410" s="117"/>
      <c r="E1410" s="118"/>
      <c r="F1410" s="118"/>
      <c r="G1410" s="119"/>
      <c r="H1410" s="120"/>
      <c r="I1410" s="120"/>
      <c r="J1410" s="121"/>
      <c r="K1410" s="5"/>
      <c r="L1410" s="133" t="str">
        <f t="shared" si="189"/>
        <v/>
      </c>
      <c r="M1410" s="5"/>
      <c r="N1410" s="23" t="str">
        <f>IF($L1410="", "", COUNTIF($L$11:$L$2510, "&gt;"&amp;$L1410)+1+COUNTIF($L$11:$L1410, $L1410)-1)</f>
        <v/>
      </c>
      <c r="O1410" s="5"/>
      <c r="R1410" s="23" t="str">
        <f t="shared" si="190"/>
        <v/>
      </c>
      <c r="T1410" s="20" t="str">
        <f t="shared" si="191"/>
        <v/>
      </c>
      <c r="X1410" s="23" t="str">
        <f t="shared" si="192"/>
        <v/>
      </c>
      <c r="Z1410" s="59" t="str">
        <f t="shared" si="193"/>
        <v/>
      </c>
      <c r="AA1410" s="60" t="str">
        <f>IF($B1410="", "", IF(COUNTIF('Intro &amp; Setup'!$AY$23:$AY$38, $B1410)&gt;0, "BH", TEXT($B1410, "ddd")))</f>
        <v/>
      </c>
      <c r="AB1410" s="61" t="str">
        <f t="shared" si="194"/>
        <v/>
      </c>
      <c r="AD1410" s="23" t="str">
        <f t="shared" si="195"/>
        <v/>
      </c>
      <c r="AE1410" s="23" t="str">
        <f t="shared" si="196"/>
        <v/>
      </c>
      <c r="AG1410" s="23" t="str">
        <f t="shared" si="197"/>
        <v/>
      </c>
    </row>
    <row r="1411" spans="1:33" x14ac:dyDescent="0.25">
      <c r="A1411" s="5"/>
      <c r="B1411" s="115"/>
      <c r="C1411" s="116"/>
      <c r="D1411" s="117"/>
      <c r="E1411" s="118"/>
      <c r="F1411" s="118"/>
      <c r="G1411" s="119"/>
      <c r="H1411" s="120"/>
      <c r="I1411" s="120"/>
      <c r="J1411" s="121"/>
      <c r="K1411" s="5"/>
      <c r="L1411" s="133" t="str">
        <f t="shared" si="189"/>
        <v/>
      </c>
      <c r="M1411" s="5"/>
      <c r="N1411" s="23" t="str">
        <f>IF($L1411="", "", COUNTIF($L$11:$L$2510, "&gt;"&amp;$L1411)+1+COUNTIF($L$11:$L1411, $L1411)-1)</f>
        <v/>
      </c>
      <c r="O1411" s="5"/>
      <c r="R1411" s="23" t="str">
        <f t="shared" si="190"/>
        <v/>
      </c>
      <c r="T1411" s="20" t="str">
        <f t="shared" si="191"/>
        <v/>
      </c>
      <c r="X1411" s="23" t="str">
        <f t="shared" si="192"/>
        <v/>
      </c>
      <c r="Z1411" s="59" t="str">
        <f t="shared" si="193"/>
        <v/>
      </c>
      <c r="AA1411" s="60" t="str">
        <f>IF($B1411="", "", IF(COUNTIF('Intro &amp; Setup'!$AY$23:$AY$38, $B1411)&gt;0, "BH", TEXT($B1411, "ddd")))</f>
        <v/>
      </c>
      <c r="AB1411" s="61" t="str">
        <f t="shared" si="194"/>
        <v/>
      </c>
      <c r="AD1411" s="23" t="str">
        <f t="shared" si="195"/>
        <v/>
      </c>
      <c r="AE1411" s="23" t="str">
        <f t="shared" si="196"/>
        <v/>
      </c>
      <c r="AG1411" s="23" t="str">
        <f t="shared" si="197"/>
        <v/>
      </c>
    </row>
    <row r="1412" spans="1:33" x14ac:dyDescent="0.25">
      <c r="A1412" s="5"/>
      <c r="B1412" s="115"/>
      <c r="C1412" s="116"/>
      <c r="D1412" s="117"/>
      <c r="E1412" s="118"/>
      <c r="F1412" s="118"/>
      <c r="G1412" s="119"/>
      <c r="H1412" s="120"/>
      <c r="I1412" s="120"/>
      <c r="J1412" s="121"/>
      <c r="K1412" s="5"/>
      <c r="L1412" s="133" t="str">
        <f t="shared" si="189"/>
        <v/>
      </c>
      <c r="M1412" s="5"/>
      <c r="N1412" s="23" t="str">
        <f>IF($L1412="", "", COUNTIF($L$11:$L$2510, "&gt;"&amp;$L1412)+1+COUNTIF($L$11:$L1412, $L1412)-1)</f>
        <v/>
      </c>
      <c r="O1412" s="5"/>
      <c r="R1412" s="23" t="str">
        <f t="shared" si="190"/>
        <v/>
      </c>
      <c r="T1412" s="20" t="str">
        <f t="shared" si="191"/>
        <v/>
      </c>
      <c r="X1412" s="23" t="str">
        <f t="shared" si="192"/>
        <v/>
      </c>
      <c r="Z1412" s="59" t="str">
        <f t="shared" si="193"/>
        <v/>
      </c>
      <c r="AA1412" s="60" t="str">
        <f>IF($B1412="", "", IF(COUNTIF('Intro &amp; Setup'!$AY$23:$AY$38, $B1412)&gt;0, "BH", TEXT($B1412, "ddd")))</f>
        <v/>
      </c>
      <c r="AB1412" s="61" t="str">
        <f t="shared" si="194"/>
        <v/>
      </c>
      <c r="AD1412" s="23" t="str">
        <f t="shared" si="195"/>
        <v/>
      </c>
      <c r="AE1412" s="23" t="str">
        <f t="shared" si="196"/>
        <v/>
      </c>
      <c r="AG1412" s="23" t="str">
        <f t="shared" si="197"/>
        <v/>
      </c>
    </row>
    <row r="1413" spans="1:33" x14ac:dyDescent="0.25">
      <c r="A1413" s="5"/>
      <c r="B1413" s="115"/>
      <c r="C1413" s="116"/>
      <c r="D1413" s="117"/>
      <c r="E1413" s="118"/>
      <c r="F1413" s="118"/>
      <c r="G1413" s="119"/>
      <c r="H1413" s="120"/>
      <c r="I1413" s="120"/>
      <c r="J1413" s="121"/>
      <c r="K1413" s="5"/>
      <c r="L1413" s="133" t="str">
        <f t="shared" si="189"/>
        <v/>
      </c>
      <c r="M1413" s="5"/>
      <c r="N1413" s="23" t="str">
        <f>IF($L1413="", "", COUNTIF($L$11:$L$2510, "&gt;"&amp;$L1413)+1+COUNTIF($L$11:$L1413, $L1413)-1)</f>
        <v/>
      </c>
      <c r="O1413" s="5"/>
      <c r="R1413" s="23" t="str">
        <f t="shared" si="190"/>
        <v/>
      </c>
      <c r="T1413" s="20" t="str">
        <f t="shared" si="191"/>
        <v/>
      </c>
      <c r="X1413" s="23" t="str">
        <f t="shared" si="192"/>
        <v/>
      </c>
      <c r="Z1413" s="59" t="str">
        <f t="shared" si="193"/>
        <v/>
      </c>
      <c r="AA1413" s="60" t="str">
        <f>IF($B1413="", "", IF(COUNTIF('Intro &amp; Setup'!$AY$23:$AY$38, $B1413)&gt;0, "BH", TEXT($B1413, "ddd")))</f>
        <v/>
      </c>
      <c r="AB1413" s="61" t="str">
        <f t="shared" si="194"/>
        <v/>
      </c>
      <c r="AD1413" s="23" t="str">
        <f t="shared" si="195"/>
        <v/>
      </c>
      <c r="AE1413" s="23" t="str">
        <f t="shared" si="196"/>
        <v/>
      </c>
      <c r="AG1413" s="23" t="str">
        <f t="shared" si="197"/>
        <v/>
      </c>
    </row>
    <row r="1414" spans="1:33" x14ac:dyDescent="0.25">
      <c r="A1414" s="5"/>
      <c r="B1414" s="115"/>
      <c r="C1414" s="116"/>
      <c r="D1414" s="117"/>
      <c r="E1414" s="118"/>
      <c r="F1414" s="118"/>
      <c r="G1414" s="119"/>
      <c r="H1414" s="120"/>
      <c r="I1414" s="120"/>
      <c r="J1414" s="121"/>
      <c r="K1414" s="5"/>
      <c r="L1414" s="133" t="str">
        <f t="shared" si="189"/>
        <v/>
      </c>
      <c r="M1414" s="5"/>
      <c r="N1414" s="23" t="str">
        <f>IF($L1414="", "", COUNTIF($L$11:$L$2510, "&gt;"&amp;$L1414)+1+COUNTIF($L$11:$L1414, $L1414)-1)</f>
        <v/>
      </c>
      <c r="O1414" s="5"/>
      <c r="R1414" s="23" t="str">
        <f t="shared" si="190"/>
        <v/>
      </c>
      <c r="T1414" s="20" t="str">
        <f t="shared" si="191"/>
        <v/>
      </c>
      <c r="X1414" s="23" t="str">
        <f t="shared" si="192"/>
        <v/>
      </c>
      <c r="Z1414" s="59" t="str">
        <f t="shared" si="193"/>
        <v/>
      </c>
      <c r="AA1414" s="60" t="str">
        <f>IF($B1414="", "", IF(COUNTIF('Intro &amp; Setup'!$AY$23:$AY$38, $B1414)&gt;0, "BH", TEXT($B1414, "ddd")))</f>
        <v/>
      </c>
      <c r="AB1414" s="61" t="str">
        <f t="shared" si="194"/>
        <v/>
      </c>
      <c r="AD1414" s="23" t="str">
        <f t="shared" si="195"/>
        <v/>
      </c>
      <c r="AE1414" s="23" t="str">
        <f t="shared" si="196"/>
        <v/>
      </c>
      <c r="AG1414" s="23" t="str">
        <f t="shared" si="197"/>
        <v/>
      </c>
    </row>
    <row r="1415" spans="1:33" x14ac:dyDescent="0.25">
      <c r="A1415" s="5"/>
      <c r="B1415" s="115"/>
      <c r="C1415" s="116"/>
      <c r="D1415" s="117"/>
      <c r="E1415" s="118"/>
      <c r="F1415" s="118"/>
      <c r="G1415" s="119"/>
      <c r="H1415" s="120"/>
      <c r="I1415" s="120"/>
      <c r="J1415" s="121"/>
      <c r="K1415" s="5"/>
      <c r="L1415" s="133" t="str">
        <f t="shared" si="189"/>
        <v/>
      </c>
      <c r="M1415" s="5"/>
      <c r="N1415" s="23" t="str">
        <f>IF($L1415="", "", COUNTIF($L$11:$L$2510, "&gt;"&amp;$L1415)+1+COUNTIF($L$11:$L1415, $L1415)-1)</f>
        <v/>
      </c>
      <c r="O1415" s="5"/>
      <c r="R1415" s="23" t="str">
        <f t="shared" si="190"/>
        <v/>
      </c>
      <c r="T1415" s="20" t="str">
        <f t="shared" si="191"/>
        <v/>
      </c>
      <c r="X1415" s="23" t="str">
        <f t="shared" si="192"/>
        <v/>
      </c>
      <c r="Z1415" s="59" t="str">
        <f t="shared" si="193"/>
        <v/>
      </c>
      <c r="AA1415" s="60" t="str">
        <f>IF($B1415="", "", IF(COUNTIF('Intro &amp; Setup'!$AY$23:$AY$38, $B1415)&gt;0, "BH", TEXT($B1415, "ddd")))</f>
        <v/>
      </c>
      <c r="AB1415" s="61" t="str">
        <f t="shared" si="194"/>
        <v/>
      </c>
      <c r="AD1415" s="23" t="str">
        <f t="shared" si="195"/>
        <v/>
      </c>
      <c r="AE1415" s="23" t="str">
        <f t="shared" si="196"/>
        <v/>
      </c>
      <c r="AG1415" s="23" t="str">
        <f t="shared" si="197"/>
        <v/>
      </c>
    </row>
    <row r="1416" spans="1:33" x14ac:dyDescent="0.25">
      <c r="A1416" s="5"/>
      <c r="B1416" s="115"/>
      <c r="C1416" s="116"/>
      <c r="D1416" s="117"/>
      <c r="E1416" s="118"/>
      <c r="F1416" s="118"/>
      <c r="G1416" s="119"/>
      <c r="H1416" s="120"/>
      <c r="I1416" s="120"/>
      <c r="J1416" s="121"/>
      <c r="K1416" s="5"/>
      <c r="L1416" s="133" t="str">
        <f t="shared" si="189"/>
        <v/>
      </c>
      <c r="M1416" s="5"/>
      <c r="N1416" s="23" t="str">
        <f>IF($L1416="", "", COUNTIF($L$11:$L$2510, "&gt;"&amp;$L1416)+1+COUNTIF($L$11:$L1416, $L1416)-1)</f>
        <v/>
      </c>
      <c r="O1416" s="5"/>
      <c r="R1416" s="23" t="str">
        <f t="shared" si="190"/>
        <v/>
      </c>
      <c r="T1416" s="20" t="str">
        <f t="shared" si="191"/>
        <v/>
      </c>
      <c r="X1416" s="23" t="str">
        <f t="shared" si="192"/>
        <v/>
      </c>
      <c r="Z1416" s="59" t="str">
        <f t="shared" si="193"/>
        <v/>
      </c>
      <c r="AA1416" s="60" t="str">
        <f>IF($B1416="", "", IF(COUNTIF('Intro &amp; Setup'!$AY$23:$AY$38, $B1416)&gt;0, "BH", TEXT($B1416, "ddd")))</f>
        <v/>
      </c>
      <c r="AB1416" s="61" t="str">
        <f t="shared" si="194"/>
        <v/>
      </c>
      <c r="AD1416" s="23" t="str">
        <f t="shared" si="195"/>
        <v/>
      </c>
      <c r="AE1416" s="23" t="str">
        <f t="shared" si="196"/>
        <v/>
      </c>
      <c r="AG1416" s="23" t="str">
        <f t="shared" si="197"/>
        <v/>
      </c>
    </row>
    <row r="1417" spans="1:33" x14ac:dyDescent="0.25">
      <c r="A1417" s="5"/>
      <c r="B1417" s="115"/>
      <c r="C1417" s="116"/>
      <c r="D1417" s="117"/>
      <c r="E1417" s="118"/>
      <c r="F1417" s="118"/>
      <c r="G1417" s="119"/>
      <c r="H1417" s="120"/>
      <c r="I1417" s="120"/>
      <c r="J1417" s="121"/>
      <c r="K1417" s="5"/>
      <c r="L1417" s="133" t="str">
        <f t="shared" si="189"/>
        <v/>
      </c>
      <c r="M1417" s="5"/>
      <c r="N1417" s="23" t="str">
        <f>IF($L1417="", "", COUNTIF($L$11:$L$2510, "&gt;"&amp;$L1417)+1+COUNTIF($L$11:$L1417, $L1417)-1)</f>
        <v/>
      </c>
      <c r="O1417" s="5"/>
      <c r="R1417" s="23" t="str">
        <f t="shared" si="190"/>
        <v/>
      </c>
      <c r="T1417" s="20" t="str">
        <f t="shared" si="191"/>
        <v/>
      </c>
      <c r="X1417" s="23" t="str">
        <f t="shared" si="192"/>
        <v/>
      </c>
      <c r="Z1417" s="59" t="str">
        <f t="shared" si="193"/>
        <v/>
      </c>
      <c r="AA1417" s="60" t="str">
        <f>IF($B1417="", "", IF(COUNTIF('Intro &amp; Setup'!$AY$23:$AY$38, $B1417)&gt;0, "BH", TEXT($B1417, "ddd")))</f>
        <v/>
      </c>
      <c r="AB1417" s="61" t="str">
        <f t="shared" si="194"/>
        <v/>
      </c>
      <c r="AD1417" s="23" t="str">
        <f t="shared" si="195"/>
        <v/>
      </c>
      <c r="AE1417" s="23" t="str">
        <f t="shared" si="196"/>
        <v/>
      </c>
      <c r="AG1417" s="23" t="str">
        <f t="shared" si="197"/>
        <v/>
      </c>
    </row>
    <row r="1418" spans="1:33" x14ac:dyDescent="0.25">
      <c r="A1418" s="5"/>
      <c r="B1418" s="115"/>
      <c r="C1418" s="116"/>
      <c r="D1418" s="117"/>
      <c r="E1418" s="118"/>
      <c r="F1418" s="118"/>
      <c r="G1418" s="119"/>
      <c r="H1418" s="120"/>
      <c r="I1418" s="120"/>
      <c r="J1418" s="121"/>
      <c r="K1418" s="5"/>
      <c r="L1418" s="133" t="str">
        <f t="shared" si="189"/>
        <v/>
      </c>
      <c r="M1418" s="5"/>
      <c r="N1418" s="23" t="str">
        <f>IF($L1418="", "", COUNTIF($L$11:$L$2510, "&gt;"&amp;$L1418)+1+COUNTIF($L$11:$L1418, $L1418)-1)</f>
        <v/>
      </c>
      <c r="O1418" s="5"/>
      <c r="R1418" s="23" t="str">
        <f t="shared" si="190"/>
        <v/>
      </c>
      <c r="T1418" s="20" t="str">
        <f t="shared" si="191"/>
        <v/>
      </c>
      <c r="X1418" s="23" t="str">
        <f t="shared" si="192"/>
        <v/>
      </c>
      <c r="Z1418" s="59" t="str">
        <f t="shared" si="193"/>
        <v/>
      </c>
      <c r="AA1418" s="60" t="str">
        <f>IF($B1418="", "", IF(COUNTIF('Intro &amp; Setup'!$AY$23:$AY$38, $B1418)&gt;0, "BH", TEXT($B1418, "ddd")))</f>
        <v/>
      </c>
      <c r="AB1418" s="61" t="str">
        <f t="shared" si="194"/>
        <v/>
      </c>
      <c r="AD1418" s="23" t="str">
        <f t="shared" si="195"/>
        <v/>
      </c>
      <c r="AE1418" s="23" t="str">
        <f t="shared" si="196"/>
        <v/>
      </c>
      <c r="AG1418" s="23" t="str">
        <f t="shared" si="197"/>
        <v/>
      </c>
    </row>
    <row r="1419" spans="1:33" x14ac:dyDescent="0.25">
      <c r="A1419" s="5"/>
      <c r="B1419" s="115"/>
      <c r="C1419" s="116"/>
      <c r="D1419" s="117"/>
      <c r="E1419" s="118"/>
      <c r="F1419" s="118"/>
      <c r="G1419" s="119"/>
      <c r="H1419" s="120"/>
      <c r="I1419" s="120"/>
      <c r="J1419" s="121"/>
      <c r="K1419" s="5"/>
      <c r="L1419" s="133" t="str">
        <f t="shared" si="189"/>
        <v/>
      </c>
      <c r="M1419" s="5"/>
      <c r="N1419" s="23" t="str">
        <f>IF($L1419="", "", COUNTIF($L$11:$L$2510, "&gt;"&amp;$L1419)+1+COUNTIF($L$11:$L1419, $L1419)-1)</f>
        <v/>
      </c>
      <c r="O1419" s="5"/>
      <c r="R1419" s="23" t="str">
        <f t="shared" si="190"/>
        <v/>
      </c>
      <c r="T1419" s="20" t="str">
        <f t="shared" si="191"/>
        <v/>
      </c>
      <c r="X1419" s="23" t="str">
        <f t="shared" si="192"/>
        <v/>
      </c>
      <c r="Z1419" s="59" t="str">
        <f t="shared" si="193"/>
        <v/>
      </c>
      <c r="AA1419" s="60" t="str">
        <f>IF($B1419="", "", IF(COUNTIF('Intro &amp; Setup'!$AY$23:$AY$38, $B1419)&gt;0, "BH", TEXT($B1419, "ddd")))</f>
        <v/>
      </c>
      <c r="AB1419" s="61" t="str">
        <f t="shared" si="194"/>
        <v/>
      </c>
      <c r="AD1419" s="23" t="str">
        <f t="shared" si="195"/>
        <v/>
      </c>
      <c r="AE1419" s="23" t="str">
        <f t="shared" si="196"/>
        <v/>
      </c>
      <c r="AG1419" s="23" t="str">
        <f t="shared" si="197"/>
        <v/>
      </c>
    </row>
    <row r="1420" spans="1:33" x14ac:dyDescent="0.25">
      <c r="A1420" s="5"/>
      <c r="B1420" s="115"/>
      <c r="C1420" s="116"/>
      <c r="D1420" s="117"/>
      <c r="E1420" s="118"/>
      <c r="F1420" s="118"/>
      <c r="G1420" s="119"/>
      <c r="H1420" s="120"/>
      <c r="I1420" s="120"/>
      <c r="J1420" s="121"/>
      <c r="K1420" s="5"/>
      <c r="L1420" s="133" t="str">
        <f t="shared" ref="L1420:L1483" si="198">IFERROR(($I1420+$J1420)/$H1420, "")</f>
        <v/>
      </c>
      <c r="M1420" s="5"/>
      <c r="N1420" s="23" t="str">
        <f>IF($L1420="", "", COUNTIF($L$11:$L$2510, "&gt;"&amp;$L1420)+1+COUNTIF($L$11:$L1420, $L1420)-1)</f>
        <v/>
      </c>
      <c r="O1420" s="5"/>
      <c r="R1420" s="23" t="str">
        <f t="shared" ref="R1420:R1483" si="199">IF($T1420="", "", IF(COUNTIF($T$11:$T$2510, $T1420)&gt;1, "X", ""))</f>
        <v/>
      </c>
      <c r="T1420" s="20" t="str">
        <f t="shared" ref="T1420:T1483" si="200">IF(AND($B1420="", $C1420="", $D1420=""), "", CONCATENATE(TEXT($B1420, "dd mmm yyyy"), " - ", TEXT($C1420, "hh:mm"), " - ", $D1420))</f>
        <v/>
      </c>
      <c r="X1420" s="23" t="str">
        <f t="shared" ref="X1420:X1483" si="201">IF($E1420="", "", IF(COUNTIF($V$11:$V$20, $E1420)=0, "X", ""))</f>
        <v/>
      </c>
      <c r="Z1420" s="59" t="str">
        <f t="shared" ref="Z1420:Z1483" si="202">IF($B1420="", "", TEXT($B1420, "mmm yyyy"))</f>
        <v/>
      </c>
      <c r="AA1420" s="60" t="str">
        <f>IF($B1420="", "", IF(COUNTIF('Intro &amp; Setup'!$AY$23:$AY$38, $B1420)&gt;0, "BH", TEXT($B1420, "ddd")))</f>
        <v/>
      </c>
      <c r="AB1420" s="61" t="str">
        <f t="shared" ref="AB1420:AB1483" si="203">IF($C1420="", "", REPLACE(TEXT($C1420, "hh:mm"), 4, 2, "00"))</f>
        <v/>
      </c>
      <c r="AD1420" s="23" t="str">
        <f t="shared" ref="AD1420:AD1483" si="204">IF(OR($AB1420="", $E1420=""), "", CONCATENATE($AB1420, " - ", $E1420))</f>
        <v/>
      </c>
      <c r="AE1420" s="23" t="str">
        <f t="shared" ref="AE1420:AE1483" si="205">IF(OR($AA1420="", $E1420=""), "", CONCATENATE($AA1420, " - ", $E1420))</f>
        <v/>
      </c>
      <c r="AG1420" s="23" t="str">
        <f t="shared" ref="AG1420:AG1483" si="206">IF($B1420="", "", IF(OR($B1420&lt;$Z$2, $B1420&gt;$Z$3), "X", ""))</f>
        <v/>
      </c>
    </row>
    <row r="1421" spans="1:33" x14ac:dyDescent="0.25">
      <c r="A1421" s="5"/>
      <c r="B1421" s="115"/>
      <c r="C1421" s="116"/>
      <c r="D1421" s="117"/>
      <c r="E1421" s="118"/>
      <c r="F1421" s="118"/>
      <c r="G1421" s="119"/>
      <c r="H1421" s="120"/>
      <c r="I1421" s="120"/>
      <c r="J1421" s="121"/>
      <c r="K1421" s="5"/>
      <c r="L1421" s="133" t="str">
        <f t="shared" si="198"/>
        <v/>
      </c>
      <c r="M1421" s="5"/>
      <c r="N1421" s="23" t="str">
        <f>IF($L1421="", "", COUNTIF($L$11:$L$2510, "&gt;"&amp;$L1421)+1+COUNTIF($L$11:$L1421, $L1421)-1)</f>
        <v/>
      </c>
      <c r="O1421" s="5"/>
      <c r="R1421" s="23" t="str">
        <f t="shared" si="199"/>
        <v/>
      </c>
      <c r="T1421" s="20" t="str">
        <f t="shared" si="200"/>
        <v/>
      </c>
      <c r="X1421" s="23" t="str">
        <f t="shared" si="201"/>
        <v/>
      </c>
      <c r="Z1421" s="59" t="str">
        <f t="shared" si="202"/>
        <v/>
      </c>
      <c r="AA1421" s="60" t="str">
        <f>IF($B1421="", "", IF(COUNTIF('Intro &amp; Setup'!$AY$23:$AY$38, $B1421)&gt;0, "BH", TEXT($B1421, "ddd")))</f>
        <v/>
      </c>
      <c r="AB1421" s="61" t="str">
        <f t="shared" si="203"/>
        <v/>
      </c>
      <c r="AD1421" s="23" t="str">
        <f t="shared" si="204"/>
        <v/>
      </c>
      <c r="AE1421" s="23" t="str">
        <f t="shared" si="205"/>
        <v/>
      </c>
      <c r="AG1421" s="23" t="str">
        <f t="shared" si="206"/>
        <v/>
      </c>
    </row>
    <row r="1422" spans="1:33" x14ac:dyDescent="0.25">
      <c r="A1422" s="5"/>
      <c r="B1422" s="115"/>
      <c r="C1422" s="116"/>
      <c r="D1422" s="117"/>
      <c r="E1422" s="118"/>
      <c r="F1422" s="118"/>
      <c r="G1422" s="119"/>
      <c r="H1422" s="120"/>
      <c r="I1422" s="120"/>
      <c r="J1422" s="121"/>
      <c r="K1422" s="5"/>
      <c r="L1422" s="133" t="str">
        <f t="shared" si="198"/>
        <v/>
      </c>
      <c r="M1422" s="5"/>
      <c r="N1422" s="23" t="str">
        <f>IF($L1422="", "", COUNTIF($L$11:$L$2510, "&gt;"&amp;$L1422)+1+COUNTIF($L$11:$L1422, $L1422)-1)</f>
        <v/>
      </c>
      <c r="O1422" s="5"/>
      <c r="R1422" s="23" t="str">
        <f t="shared" si="199"/>
        <v/>
      </c>
      <c r="T1422" s="20" t="str">
        <f t="shared" si="200"/>
        <v/>
      </c>
      <c r="X1422" s="23" t="str">
        <f t="shared" si="201"/>
        <v/>
      </c>
      <c r="Z1422" s="59" t="str">
        <f t="shared" si="202"/>
        <v/>
      </c>
      <c r="AA1422" s="60" t="str">
        <f>IF($B1422="", "", IF(COUNTIF('Intro &amp; Setup'!$AY$23:$AY$38, $B1422)&gt;0, "BH", TEXT($B1422, "ddd")))</f>
        <v/>
      </c>
      <c r="AB1422" s="61" t="str">
        <f t="shared" si="203"/>
        <v/>
      </c>
      <c r="AD1422" s="23" t="str">
        <f t="shared" si="204"/>
        <v/>
      </c>
      <c r="AE1422" s="23" t="str">
        <f t="shared" si="205"/>
        <v/>
      </c>
      <c r="AG1422" s="23" t="str">
        <f t="shared" si="206"/>
        <v/>
      </c>
    </row>
    <row r="1423" spans="1:33" x14ac:dyDescent="0.25">
      <c r="A1423" s="5"/>
      <c r="B1423" s="115"/>
      <c r="C1423" s="116"/>
      <c r="D1423" s="117"/>
      <c r="E1423" s="118"/>
      <c r="F1423" s="118"/>
      <c r="G1423" s="119"/>
      <c r="H1423" s="120"/>
      <c r="I1423" s="120"/>
      <c r="J1423" s="121"/>
      <c r="K1423" s="5"/>
      <c r="L1423" s="133" t="str">
        <f t="shared" si="198"/>
        <v/>
      </c>
      <c r="M1423" s="5"/>
      <c r="N1423" s="23" t="str">
        <f>IF($L1423="", "", COUNTIF($L$11:$L$2510, "&gt;"&amp;$L1423)+1+COUNTIF($L$11:$L1423, $L1423)-1)</f>
        <v/>
      </c>
      <c r="O1423" s="5"/>
      <c r="R1423" s="23" t="str">
        <f t="shared" si="199"/>
        <v/>
      </c>
      <c r="T1423" s="20" t="str">
        <f t="shared" si="200"/>
        <v/>
      </c>
      <c r="X1423" s="23" t="str">
        <f t="shared" si="201"/>
        <v/>
      </c>
      <c r="Z1423" s="59" t="str">
        <f t="shared" si="202"/>
        <v/>
      </c>
      <c r="AA1423" s="60" t="str">
        <f>IF($B1423="", "", IF(COUNTIF('Intro &amp; Setup'!$AY$23:$AY$38, $B1423)&gt;0, "BH", TEXT($B1423, "ddd")))</f>
        <v/>
      </c>
      <c r="AB1423" s="61" t="str">
        <f t="shared" si="203"/>
        <v/>
      </c>
      <c r="AD1423" s="23" t="str">
        <f t="shared" si="204"/>
        <v/>
      </c>
      <c r="AE1423" s="23" t="str">
        <f t="shared" si="205"/>
        <v/>
      </c>
      <c r="AG1423" s="23" t="str">
        <f t="shared" si="206"/>
        <v/>
      </c>
    </row>
    <row r="1424" spans="1:33" x14ac:dyDescent="0.25">
      <c r="A1424" s="5"/>
      <c r="B1424" s="115"/>
      <c r="C1424" s="116"/>
      <c r="D1424" s="117"/>
      <c r="E1424" s="118"/>
      <c r="F1424" s="118"/>
      <c r="G1424" s="119"/>
      <c r="H1424" s="120"/>
      <c r="I1424" s="120"/>
      <c r="J1424" s="121"/>
      <c r="K1424" s="5"/>
      <c r="L1424" s="133" t="str">
        <f t="shared" si="198"/>
        <v/>
      </c>
      <c r="M1424" s="5"/>
      <c r="N1424" s="23" t="str">
        <f>IF($L1424="", "", COUNTIF($L$11:$L$2510, "&gt;"&amp;$L1424)+1+COUNTIF($L$11:$L1424, $L1424)-1)</f>
        <v/>
      </c>
      <c r="O1424" s="5"/>
      <c r="R1424" s="23" t="str">
        <f t="shared" si="199"/>
        <v/>
      </c>
      <c r="T1424" s="20" t="str">
        <f t="shared" si="200"/>
        <v/>
      </c>
      <c r="X1424" s="23" t="str">
        <f t="shared" si="201"/>
        <v/>
      </c>
      <c r="Z1424" s="59" t="str">
        <f t="shared" si="202"/>
        <v/>
      </c>
      <c r="AA1424" s="60" t="str">
        <f>IF($B1424="", "", IF(COUNTIF('Intro &amp; Setup'!$AY$23:$AY$38, $B1424)&gt;0, "BH", TEXT($B1424, "ddd")))</f>
        <v/>
      </c>
      <c r="AB1424" s="61" t="str">
        <f t="shared" si="203"/>
        <v/>
      </c>
      <c r="AD1424" s="23" t="str">
        <f t="shared" si="204"/>
        <v/>
      </c>
      <c r="AE1424" s="23" t="str">
        <f t="shared" si="205"/>
        <v/>
      </c>
      <c r="AG1424" s="23" t="str">
        <f t="shared" si="206"/>
        <v/>
      </c>
    </row>
    <row r="1425" spans="1:33" x14ac:dyDescent="0.25">
      <c r="A1425" s="5"/>
      <c r="B1425" s="115"/>
      <c r="C1425" s="116"/>
      <c r="D1425" s="117"/>
      <c r="E1425" s="118"/>
      <c r="F1425" s="118"/>
      <c r="G1425" s="119"/>
      <c r="H1425" s="120"/>
      <c r="I1425" s="120"/>
      <c r="J1425" s="121"/>
      <c r="K1425" s="5"/>
      <c r="L1425" s="133" t="str">
        <f t="shared" si="198"/>
        <v/>
      </c>
      <c r="M1425" s="5"/>
      <c r="N1425" s="23" t="str">
        <f>IF($L1425="", "", COUNTIF($L$11:$L$2510, "&gt;"&amp;$L1425)+1+COUNTIF($L$11:$L1425, $L1425)-1)</f>
        <v/>
      </c>
      <c r="O1425" s="5"/>
      <c r="R1425" s="23" t="str">
        <f t="shared" si="199"/>
        <v/>
      </c>
      <c r="T1425" s="20" t="str">
        <f t="shared" si="200"/>
        <v/>
      </c>
      <c r="X1425" s="23" t="str">
        <f t="shared" si="201"/>
        <v/>
      </c>
      <c r="Z1425" s="59" t="str">
        <f t="shared" si="202"/>
        <v/>
      </c>
      <c r="AA1425" s="60" t="str">
        <f>IF($B1425="", "", IF(COUNTIF('Intro &amp; Setup'!$AY$23:$AY$38, $B1425)&gt;0, "BH", TEXT($B1425, "ddd")))</f>
        <v/>
      </c>
      <c r="AB1425" s="61" t="str">
        <f t="shared" si="203"/>
        <v/>
      </c>
      <c r="AD1425" s="23" t="str">
        <f t="shared" si="204"/>
        <v/>
      </c>
      <c r="AE1425" s="23" t="str">
        <f t="shared" si="205"/>
        <v/>
      </c>
      <c r="AG1425" s="23" t="str">
        <f t="shared" si="206"/>
        <v/>
      </c>
    </row>
    <row r="1426" spans="1:33" x14ac:dyDescent="0.25">
      <c r="A1426" s="5"/>
      <c r="B1426" s="115"/>
      <c r="C1426" s="116"/>
      <c r="D1426" s="117"/>
      <c r="E1426" s="118"/>
      <c r="F1426" s="118"/>
      <c r="G1426" s="119"/>
      <c r="H1426" s="120"/>
      <c r="I1426" s="120"/>
      <c r="J1426" s="121"/>
      <c r="K1426" s="5"/>
      <c r="L1426" s="133" t="str">
        <f t="shared" si="198"/>
        <v/>
      </c>
      <c r="M1426" s="5"/>
      <c r="N1426" s="23" t="str">
        <f>IF($L1426="", "", COUNTIF($L$11:$L$2510, "&gt;"&amp;$L1426)+1+COUNTIF($L$11:$L1426, $L1426)-1)</f>
        <v/>
      </c>
      <c r="O1426" s="5"/>
      <c r="R1426" s="23" t="str">
        <f t="shared" si="199"/>
        <v/>
      </c>
      <c r="T1426" s="20" t="str">
        <f t="shared" si="200"/>
        <v/>
      </c>
      <c r="X1426" s="23" t="str">
        <f t="shared" si="201"/>
        <v/>
      </c>
      <c r="Z1426" s="59" t="str">
        <f t="shared" si="202"/>
        <v/>
      </c>
      <c r="AA1426" s="60" t="str">
        <f>IF($B1426="", "", IF(COUNTIF('Intro &amp; Setup'!$AY$23:$AY$38, $B1426)&gt;0, "BH", TEXT($B1426, "ddd")))</f>
        <v/>
      </c>
      <c r="AB1426" s="61" t="str">
        <f t="shared" si="203"/>
        <v/>
      </c>
      <c r="AD1426" s="23" t="str">
        <f t="shared" si="204"/>
        <v/>
      </c>
      <c r="AE1426" s="23" t="str">
        <f t="shared" si="205"/>
        <v/>
      </c>
      <c r="AG1426" s="23" t="str">
        <f t="shared" si="206"/>
        <v/>
      </c>
    </row>
    <row r="1427" spans="1:33" x14ac:dyDescent="0.25">
      <c r="A1427" s="5"/>
      <c r="B1427" s="115"/>
      <c r="C1427" s="116"/>
      <c r="D1427" s="117"/>
      <c r="E1427" s="118"/>
      <c r="F1427" s="118"/>
      <c r="G1427" s="119"/>
      <c r="H1427" s="120"/>
      <c r="I1427" s="120"/>
      <c r="J1427" s="121"/>
      <c r="K1427" s="5"/>
      <c r="L1427" s="133" t="str">
        <f t="shared" si="198"/>
        <v/>
      </c>
      <c r="M1427" s="5"/>
      <c r="N1427" s="23" t="str">
        <f>IF($L1427="", "", COUNTIF($L$11:$L$2510, "&gt;"&amp;$L1427)+1+COUNTIF($L$11:$L1427, $L1427)-1)</f>
        <v/>
      </c>
      <c r="O1427" s="5"/>
      <c r="R1427" s="23" t="str">
        <f t="shared" si="199"/>
        <v/>
      </c>
      <c r="T1427" s="20" t="str">
        <f t="shared" si="200"/>
        <v/>
      </c>
      <c r="X1427" s="23" t="str">
        <f t="shared" si="201"/>
        <v/>
      </c>
      <c r="Z1427" s="59" t="str">
        <f t="shared" si="202"/>
        <v/>
      </c>
      <c r="AA1427" s="60" t="str">
        <f>IF($B1427="", "", IF(COUNTIF('Intro &amp; Setup'!$AY$23:$AY$38, $B1427)&gt;0, "BH", TEXT($B1427, "ddd")))</f>
        <v/>
      </c>
      <c r="AB1427" s="61" t="str">
        <f t="shared" si="203"/>
        <v/>
      </c>
      <c r="AD1427" s="23" t="str">
        <f t="shared" si="204"/>
        <v/>
      </c>
      <c r="AE1427" s="23" t="str">
        <f t="shared" si="205"/>
        <v/>
      </c>
      <c r="AG1427" s="23" t="str">
        <f t="shared" si="206"/>
        <v/>
      </c>
    </row>
    <row r="1428" spans="1:33" x14ac:dyDescent="0.25">
      <c r="A1428" s="5"/>
      <c r="B1428" s="115"/>
      <c r="C1428" s="116"/>
      <c r="D1428" s="117"/>
      <c r="E1428" s="118"/>
      <c r="F1428" s="118"/>
      <c r="G1428" s="119"/>
      <c r="H1428" s="120"/>
      <c r="I1428" s="120"/>
      <c r="J1428" s="121"/>
      <c r="K1428" s="5"/>
      <c r="L1428" s="133" t="str">
        <f t="shared" si="198"/>
        <v/>
      </c>
      <c r="M1428" s="5"/>
      <c r="N1428" s="23" t="str">
        <f>IF($L1428="", "", COUNTIF($L$11:$L$2510, "&gt;"&amp;$L1428)+1+COUNTIF($L$11:$L1428, $L1428)-1)</f>
        <v/>
      </c>
      <c r="O1428" s="5"/>
      <c r="R1428" s="23" t="str">
        <f t="shared" si="199"/>
        <v/>
      </c>
      <c r="T1428" s="20" t="str">
        <f t="shared" si="200"/>
        <v/>
      </c>
      <c r="X1428" s="23" t="str">
        <f t="shared" si="201"/>
        <v/>
      </c>
      <c r="Z1428" s="59" t="str">
        <f t="shared" si="202"/>
        <v/>
      </c>
      <c r="AA1428" s="60" t="str">
        <f>IF($B1428="", "", IF(COUNTIF('Intro &amp; Setup'!$AY$23:$AY$38, $B1428)&gt;0, "BH", TEXT($B1428, "ddd")))</f>
        <v/>
      </c>
      <c r="AB1428" s="61" t="str">
        <f t="shared" si="203"/>
        <v/>
      </c>
      <c r="AD1428" s="23" t="str">
        <f t="shared" si="204"/>
        <v/>
      </c>
      <c r="AE1428" s="23" t="str">
        <f t="shared" si="205"/>
        <v/>
      </c>
      <c r="AG1428" s="23" t="str">
        <f t="shared" si="206"/>
        <v/>
      </c>
    </row>
    <row r="1429" spans="1:33" x14ac:dyDescent="0.25">
      <c r="A1429" s="5"/>
      <c r="B1429" s="115"/>
      <c r="C1429" s="116"/>
      <c r="D1429" s="117"/>
      <c r="E1429" s="118"/>
      <c r="F1429" s="118"/>
      <c r="G1429" s="119"/>
      <c r="H1429" s="120"/>
      <c r="I1429" s="120"/>
      <c r="J1429" s="121"/>
      <c r="K1429" s="5"/>
      <c r="L1429" s="133" t="str">
        <f t="shared" si="198"/>
        <v/>
      </c>
      <c r="M1429" s="5"/>
      <c r="N1429" s="23" t="str">
        <f>IF($L1429="", "", COUNTIF($L$11:$L$2510, "&gt;"&amp;$L1429)+1+COUNTIF($L$11:$L1429, $L1429)-1)</f>
        <v/>
      </c>
      <c r="O1429" s="5"/>
      <c r="R1429" s="23" t="str">
        <f t="shared" si="199"/>
        <v/>
      </c>
      <c r="T1429" s="20" t="str">
        <f t="shared" si="200"/>
        <v/>
      </c>
      <c r="X1429" s="23" t="str">
        <f t="shared" si="201"/>
        <v/>
      </c>
      <c r="Z1429" s="59" t="str">
        <f t="shared" si="202"/>
        <v/>
      </c>
      <c r="AA1429" s="60" t="str">
        <f>IF($B1429="", "", IF(COUNTIF('Intro &amp; Setup'!$AY$23:$AY$38, $B1429)&gt;0, "BH", TEXT($B1429, "ddd")))</f>
        <v/>
      </c>
      <c r="AB1429" s="61" t="str">
        <f t="shared" si="203"/>
        <v/>
      </c>
      <c r="AD1429" s="23" t="str">
        <f t="shared" si="204"/>
        <v/>
      </c>
      <c r="AE1429" s="23" t="str">
        <f t="shared" si="205"/>
        <v/>
      </c>
      <c r="AG1429" s="23" t="str">
        <f t="shared" si="206"/>
        <v/>
      </c>
    </row>
    <row r="1430" spans="1:33" x14ac:dyDescent="0.25">
      <c r="A1430" s="5"/>
      <c r="B1430" s="115"/>
      <c r="C1430" s="116"/>
      <c r="D1430" s="117"/>
      <c r="E1430" s="118"/>
      <c r="F1430" s="118"/>
      <c r="G1430" s="119"/>
      <c r="H1430" s="120"/>
      <c r="I1430" s="120"/>
      <c r="J1430" s="121"/>
      <c r="K1430" s="5"/>
      <c r="L1430" s="133" t="str">
        <f t="shared" si="198"/>
        <v/>
      </c>
      <c r="M1430" s="5"/>
      <c r="N1430" s="23" t="str">
        <f>IF($L1430="", "", COUNTIF($L$11:$L$2510, "&gt;"&amp;$L1430)+1+COUNTIF($L$11:$L1430, $L1430)-1)</f>
        <v/>
      </c>
      <c r="O1430" s="5"/>
      <c r="R1430" s="23" t="str">
        <f t="shared" si="199"/>
        <v/>
      </c>
      <c r="T1430" s="20" t="str">
        <f t="shared" si="200"/>
        <v/>
      </c>
      <c r="X1430" s="23" t="str">
        <f t="shared" si="201"/>
        <v/>
      </c>
      <c r="Z1430" s="59" t="str">
        <f t="shared" si="202"/>
        <v/>
      </c>
      <c r="AA1430" s="60" t="str">
        <f>IF($B1430="", "", IF(COUNTIF('Intro &amp; Setup'!$AY$23:$AY$38, $B1430)&gt;0, "BH", TEXT($B1430, "ddd")))</f>
        <v/>
      </c>
      <c r="AB1430" s="61" t="str">
        <f t="shared" si="203"/>
        <v/>
      </c>
      <c r="AD1430" s="23" t="str">
        <f t="shared" si="204"/>
        <v/>
      </c>
      <c r="AE1430" s="23" t="str">
        <f t="shared" si="205"/>
        <v/>
      </c>
      <c r="AG1430" s="23" t="str">
        <f t="shared" si="206"/>
        <v/>
      </c>
    </row>
    <row r="1431" spans="1:33" x14ac:dyDescent="0.25">
      <c r="A1431" s="5"/>
      <c r="B1431" s="115"/>
      <c r="C1431" s="116"/>
      <c r="D1431" s="117"/>
      <c r="E1431" s="118"/>
      <c r="F1431" s="118"/>
      <c r="G1431" s="119"/>
      <c r="H1431" s="120"/>
      <c r="I1431" s="120"/>
      <c r="J1431" s="121"/>
      <c r="K1431" s="5"/>
      <c r="L1431" s="133" t="str">
        <f t="shared" si="198"/>
        <v/>
      </c>
      <c r="M1431" s="5"/>
      <c r="N1431" s="23" t="str">
        <f>IF($L1431="", "", COUNTIF($L$11:$L$2510, "&gt;"&amp;$L1431)+1+COUNTIF($L$11:$L1431, $L1431)-1)</f>
        <v/>
      </c>
      <c r="O1431" s="5"/>
      <c r="R1431" s="23" t="str">
        <f t="shared" si="199"/>
        <v/>
      </c>
      <c r="T1431" s="20" t="str">
        <f t="shared" si="200"/>
        <v/>
      </c>
      <c r="X1431" s="23" t="str">
        <f t="shared" si="201"/>
        <v/>
      </c>
      <c r="Z1431" s="59" t="str">
        <f t="shared" si="202"/>
        <v/>
      </c>
      <c r="AA1431" s="60" t="str">
        <f>IF($B1431="", "", IF(COUNTIF('Intro &amp; Setup'!$AY$23:$AY$38, $B1431)&gt;0, "BH", TEXT($B1431, "ddd")))</f>
        <v/>
      </c>
      <c r="AB1431" s="61" t="str">
        <f t="shared" si="203"/>
        <v/>
      </c>
      <c r="AD1431" s="23" t="str">
        <f t="shared" si="204"/>
        <v/>
      </c>
      <c r="AE1431" s="23" t="str">
        <f t="shared" si="205"/>
        <v/>
      </c>
      <c r="AG1431" s="23" t="str">
        <f t="shared" si="206"/>
        <v/>
      </c>
    </row>
    <row r="1432" spans="1:33" x14ac:dyDescent="0.25">
      <c r="A1432" s="5"/>
      <c r="B1432" s="115"/>
      <c r="C1432" s="116"/>
      <c r="D1432" s="117"/>
      <c r="E1432" s="118"/>
      <c r="F1432" s="118"/>
      <c r="G1432" s="119"/>
      <c r="H1432" s="120"/>
      <c r="I1432" s="120"/>
      <c r="J1432" s="121"/>
      <c r="K1432" s="5"/>
      <c r="L1432" s="133" t="str">
        <f t="shared" si="198"/>
        <v/>
      </c>
      <c r="M1432" s="5"/>
      <c r="N1432" s="23" t="str">
        <f>IF($L1432="", "", COUNTIF($L$11:$L$2510, "&gt;"&amp;$L1432)+1+COUNTIF($L$11:$L1432, $L1432)-1)</f>
        <v/>
      </c>
      <c r="O1432" s="5"/>
      <c r="R1432" s="23" t="str">
        <f t="shared" si="199"/>
        <v/>
      </c>
      <c r="T1432" s="20" t="str">
        <f t="shared" si="200"/>
        <v/>
      </c>
      <c r="X1432" s="23" t="str">
        <f t="shared" si="201"/>
        <v/>
      </c>
      <c r="Z1432" s="59" t="str">
        <f t="shared" si="202"/>
        <v/>
      </c>
      <c r="AA1432" s="60" t="str">
        <f>IF($B1432="", "", IF(COUNTIF('Intro &amp; Setup'!$AY$23:$AY$38, $B1432)&gt;0, "BH", TEXT($B1432, "ddd")))</f>
        <v/>
      </c>
      <c r="AB1432" s="61" t="str">
        <f t="shared" si="203"/>
        <v/>
      </c>
      <c r="AD1432" s="23" t="str">
        <f t="shared" si="204"/>
        <v/>
      </c>
      <c r="AE1432" s="23" t="str">
        <f t="shared" si="205"/>
        <v/>
      </c>
      <c r="AG1432" s="23" t="str">
        <f t="shared" si="206"/>
        <v/>
      </c>
    </row>
    <row r="1433" spans="1:33" x14ac:dyDescent="0.25">
      <c r="A1433" s="5"/>
      <c r="B1433" s="115"/>
      <c r="C1433" s="116"/>
      <c r="D1433" s="117"/>
      <c r="E1433" s="118"/>
      <c r="F1433" s="118"/>
      <c r="G1433" s="119"/>
      <c r="H1433" s="120"/>
      <c r="I1433" s="120"/>
      <c r="J1433" s="121"/>
      <c r="K1433" s="5"/>
      <c r="L1433" s="133" t="str">
        <f t="shared" si="198"/>
        <v/>
      </c>
      <c r="M1433" s="5"/>
      <c r="N1433" s="23" t="str">
        <f>IF($L1433="", "", COUNTIF($L$11:$L$2510, "&gt;"&amp;$L1433)+1+COUNTIF($L$11:$L1433, $L1433)-1)</f>
        <v/>
      </c>
      <c r="O1433" s="5"/>
      <c r="R1433" s="23" t="str">
        <f t="shared" si="199"/>
        <v/>
      </c>
      <c r="T1433" s="20" t="str">
        <f t="shared" si="200"/>
        <v/>
      </c>
      <c r="X1433" s="23" t="str">
        <f t="shared" si="201"/>
        <v/>
      </c>
      <c r="Z1433" s="59" t="str">
        <f t="shared" si="202"/>
        <v/>
      </c>
      <c r="AA1433" s="60" t="str">
        <f>IF($B1433="", "", IF(COUNTIF('Intro &amp; Setup'!$AY$23:$AY$38, $B1433)&gt;0, "BH", TEXT($B1433, "ddd")))</f>
        <v/>
      </c>
      <c r="AB1433" s="61" t="str">
        <f t="shared" si="203"/>
        <v/>
      </c>
      <c r="AD1433" s="23" t="str">
        <f t="shared" si="204"/>
        <v/>
      </c>
      <c r="AE1433" s="23" t="str">
        <f t="shared" si="205"/>
        <v/>
      </c>
      <c r="AG1433" s="23" t="str">
        <f t="shared" si="206"/>
        <v/>
      </c>
    </row>
    <row r="1434" spans="1:33" x14ac:dyDescent="0.25">
      <c r="A1434" s="5"/>
      <c r="B1434" s="115"/>
      <c r="C1434" s="116"/>
      <c r="D1434" s="117"/>
      <c r="E1434" s="118"/>
      <c r="F1434" s="118"/>
      <c r="G1434" s="119"/>
      <c r="H1434" s="120"/>
      <c r="I1434" s="120"/>
      <c r="J1434" s="121"/>
      <c r="K1434" s="5"/>
      <c r="L1434" s="133" t="str">
        <f t="shared" si="198"/>
        <v/>
      </c>
      <c r="M1434" s="5"/>
      <c r="N1434" s="23" t="str">
        <f>IF($L1434="", "", COUNTIF($L$11:$L$2510, "&gt;"&amp;$L1434)+1+COUNTIF($L$11:$L1434, $L1434)-1)</f>
        <v/>
      </c>
      <c r="O1434" s="5"/>
      <c r="R1434" s="23" t="str">
        <f t="shared" si="199"/>
        <v/>
      </c>
      <c r="T1434" s="20" t="str">
        <f t="shared" si="200"/>
        <v/>
      </c>
      <c r="X1434" s="23" t="str">
        <f t="shared" si="201"/>
        <v/>
      </c>
      <c r="Z1434" s="59" t="str">
        <f t="shared" si="202"/>
        <v/>
      </c>
      <c r="AA1434" s="60" t="str">
        <f>IF($B1434="", "", IF(COUNTIF('Intro &amp; Setup'!$AY$23:$AY$38, $B1434)&gt;0, "BH", TEXT($B1434, "ddd")))</f>
        <v/>
      </c>
      <c r="AB1434" s="61" t="str">
        <f t="shared" si="203"/>
        <v/>
      </c>
      <c r="AD1434" s="23" t="str">
        <f t="shared" si="204"/>
        <v/>
      </c>
      <c r="AE1434" s="23" t="str">
        <f t="shared" si="205"/>
        <v/>
      </c>
      <c r="AG1434" s="23" t="str">
        <f t="shared" si="206"/>
        <v/>
      </c>
    </row>
    <row r="1435" spans="1:33" x14ac:dyDescent="0.25">
      <c r="A1435" s="5"/>
      <c r="B1435" s="115"/>
      <c r="C1435" s="116"/>
      <c r="D1435" s="117"/>
      <c r="E1435" s="118"/>
      <c r="F1435" s="118"/>
      <c r="G1435" s="119"/>
      <c r="H1435" s="120"/>
      <c r="I1435" s="120"/>
      <c r="J1435" s="121"/>
      <c r="K1435" s="5"/>
      <c r="L1435" s="133" t="str">
        <f t="shared" si="198"/>
        <v/>
      </c>
      <c r="M1435" s="5"/>
      <c r="N1435" s="23" t="str">
        <f>IF($L1435="", "", COUNTIF($L$11:$L$2510, "&gt;"&amp;$L1435)+1+COUNTIF($L$11:$L1435, $L1435)-1)</f>
        <v/>
      </c>
      <c r="O1435" s="5"/>
      <c r="R1435" s="23" t="str">
        <f t="shared" si="199"/>
        <v/>
      </c>
      <c r="T1435" s="20" t="str">
        <f t="shared" si="200"/>
        <v/>
      </c>
      <c r="X1435" s="23" t="str">
        <f t="shared" si="201"/>
        <v/>
      </c>
      <c r="Z1435" s="59" t="str">
        <f t="shared" si="202"/>
        <v/>
      </c>
      <c r="AA1435" s="60" t="str">
        <f>IF($B1435="", "", IF(COUNTIF('Intro &amp; Setup'!$AY$23:$AY$38, $B1435)&gt;0, "BH", TEXT($B1435, "ddd")))</f>
        <v/>
      </c>
      <c r="AB1435" s="61" t="str">
        <f t="shared" si="203"/>
        <v/>
      </c>
      <c r="AD1435" s="23" t="str">
        <f t="shared" si="204"/>
        <v/>
      </c>
      <c r="AE1435" s="23" t="str">
        <f t="shared" si="205"/>
        <v/>
      </c>
      <c r="AG1435" s="23" t="str">
        <f t="shared" si="206"/>
        <v/>
      </c>
    </row>
    <row r="1436" spans="1:33" x14ac:dyDescent="0.25">
      <c r="A1436" s="5"/>
      <c r="B1436" s="115"/>
      <c r="C1436" s="116"/>
      <c r="D1436" s="117"/>
      <c r="E1436" s="118"/>
      <c r="F1436" s="118"/>
      <c r="G1436" s="119"/>
      <c r="H1436" s="120"/>
      <c r="I1436" s="120"/>
      <c r="J1436" s="121"/>
      <c r="K1436" s="5"/>
      <c r="L1436" s="133" t="str">
        <f t="shared" si="198"/>
        <v/>
      </c>
      <c r="M1436" s="5"/>
      <c r="N1436" s="23" t="str">
        <f>IF($L1436="", "", COUNTIF($L$11:$L$2510, "&gt;"&amp;$L1436)+1+COUNTIF($L$11:$L1436, $L1436)-1)</f>
        <v/>
      </c>
      <c r="O1436" s="5"/>
      <c r="R1436" s="23" t="str">
        <f t="shared" si="199"/>
        <v/>
      </c>
      <c r="T1436" s="20" t="str">
        <f t="shared" si="200"/>
        <v/>
      </c>
      <c r="X1436" s="23" t="str">
        <f t="shared" si="201"/>
        <v/>
      </c>
      <c r="Z1436" s="59" t="str">
        <f t="shared" si="202"/>
        <v/>
      </c>
      <c r="AA1436" s="60" t="str">
        <f>IF($B1436="", "", IF(COUNTIF('Intro &amp; Setup'!$AY$23:$AY$38, $B1436)&gt;0, "BH", TEXT($B1436, "ddd")))</f>
        <v/>
      </c>
      <c r="AB1436" s="61" t="str">
        <f t="shared" si="203"/>
        <v/>
      </c>
      <c r="AD1436" s="23" t="str">
        <f t="shared" si="204"/>
        <v/>
      </c>
      <c r="AE1436" s="23" t="str">
        <f t="shared" si="205"/>
        <v/>
      </c>
      <c r="AG1436" s="23" t="str">
        <f t="shared" si="206"/>
        <v/>
      </c>
    </row>
    <row r="1437" spans="1:33" x14ac:dyDescent="0.25">
      <c r="A1437" s="5"/>
      <c r="B1437" s="115"/>
      <c r="C1437" s="116"/>
      <c r="D1437" s="117"/>
      <c r="E1437" s="118"/>
      <c r="F1437" s="118"/>
      <c r="G1437" s="119"/>
      <c r="H1437" s="120"/>
      <c r="I1437" s="120"/>
      <c r="J1437" s="121"/>
      <c r="K1437" s="5"/>
      <c r="L1437" s="133" t="str">
        <f t="shared" si="198"/>
        <v/>
      </c>
      <c r="M1437" s="5"/>
      <c r="N1437" s="23" t="str">
        <f>IF($L1437="", "", COUNTIF($L$11:$L$2510, "&gt;"&amp;$L1437)+1+COUNTIF($L$11:$L1437, $L1437)-1)</f>
        <v/>
      </c>
      <c r="O1437" s="5"/>
      <c r="R1437" s="23" t="str">
        <f t="shared" si="199"/>
        <v/>
      </c>
      <c r="T1437" s="20" t="str">
        <f t="shared" si="200"/>
        <v/>
      </c>
      <c r="X1437" s="23" t="str">
        <f t="shared" si="201"/>
        <v/>
      </c>
      <c r="Z1437" s="59" t="str">
        <f t="shared" si="202"/>
        <v/>
      </c>
      <c r="AA1437" s="60" t="str">
        <f>IF($B1437="", "", IF(COUNTIF('Intro &amp; Setup'!$AY$23:$AY$38, $B1437)&gt;0, "BH", TEXT($B1437, "ddd")))</f>
        <v/>
      </c>
      <c r="AB1437" s="61" t="str">
        <f t="shared" si="203"/>
        <v/>
      </c>
      <c r="AD1437" s="23" t="str">
        <f t="shared" si="204"/>
        <v/>
      </c>
      <c r="AE1437" s="23" t="str">
        <f t="shared" si="205"/>
        <v/>
      </c>
      <c r="AG1437" s="23" t="str">
        <f t="shared" si="206"/>
        <v/>
      </c>
    </row>
    <row r="1438" spans="1:33" x14ac:dyDescent="0.25">
      <c r="A1438" s="5"/>
      <c r="B1438" s="115"/>
      <c r="C1438" s="116"/>
      <c r="D1438" s="117"/>
      <c r="E1438" s="118"/>
      <c r="F1438" s="118"/>
      <c r="G1438" s="119"/>
      <c r="H1438" s="120"/>
      <c r="I1438" s="120"/>
      <c r="J1438" s="121"/>
      <c r="K1438" s="5"/>
      <c r="L1438" s="133" t="str">
        <f t="shared" si="198"/>
        <v/>
      </c>
      <c r="M1438" s="5"/>
      <c r="N1438" s="23" t="str">
        <f>IF($L1438="", "", COUNTIF($L$11:$L$2510, "&gt;"&amp;$L1438)+1+COUNTIF($L$11:$L1438, $L1438)-1)</f>
        <v/>
      </c>
      <c r="O1438" s="5"/>
      <c r="R1438" s="23" t="str">
        <f t="shared" si="199"/>
        <v/>
      </c>
      <c r="T1438" s="20" t="str">
        <f t="shared" si="200"/>
        <v/>
      </c>
      <c r="X1438" s="23" t="str">
        <f t="shared" si="201"/>
        <v/>
      </c>
      <c r="Z1438" s="59" t="str">
        <f t="shared" si="202"/>
        <v/>
      </c>
      <c r="AA1438" s="60" t="str">
        <f>IF($B1438="", "", IF(COUNTIF('Intro &amp; Setup'!$AY$23:$AY$38, $B1438)&gt;0, "BH", TEXT($B1438, "ddd")))</f>
        <v/>
      </c>
      <c r="AB1438" s="61" t="str">
        <f t="shared" si="203"/>
        <v/>
      </c>
      <c r="AD1438" s="23" t="str">
        <f t="shared" si="204"/>
        <v/>
      </c>
      <c r="AE1438" s="23" t="str">
        <f t="shared" si="205"/>
        <v/>
      </c>
      <c r="AG1438" s="23" t="str">
        <f t="shared" si="206"/>
        <v/>
      </c>
    </row>
    <row r="1439" spans="1:33" x14ac:dyDescent="0.25">
      <c r="A1439" s="5"/>
      <c r="B1439" s="115"/>
      <c r="C1439" s="116"/>
      <c r="D1439" s="117"/>
      <c r="E1439" s="118"/>
      <c r="F1439" s="118"/>
      <c r="G1439" s="119"/>
      <c r="H1439" s="120"/>
      <c r="I1439" s="120"/>
      <c r="J1439" s="121"/>
      <c r="K1439" s="5"/>
      <c r="L1439" s="133" t="str">
        <f t="shared" si="198"/>
        <v/>
      </c>
      <c r="M1439" s="5"/>
      <c r="N1439" s="23" t="str">
        <f>IF($L1439="", "", COUNTIF($L$11:$L$2510, "&gt;"&amp;$L1439)+1+COUNTIF($L$11:$L1439, $L1439)-1)</f>
        <v/>
      </c>
      <c r="O1439" s="5"/>
      <c r="R1439" s="23" t="str">
        <f t="shared" si="199"/>
        <v/>
      </c>
      <c r="T1439" s="20" t="str">
        <f t="shared" si="200"/>
        <v/>
      </c>
      <c r="X1439" s="23" t="str">
        <f t="shared" si="201"/>
        <v/>
      </c>
      <c r="Z1439" s="59" t="str">
        <f t="shared" si="202"/>
        <v/>
      </c>
      <c r="AA1439" s="60" t="str">
        <f>IF($B1439="", "", IF(COUNTIF('Intro &amp; Setup'!$AY$23:$AY$38, $B1439)&gt;0, "BH", TEXT($B1439, "ddd")))</f>
        <v/>
      </c>
      <c r="AB1439" s="61" t="str">
        <f t="shared" si="203"/>
        <v/>
      </c>
      <c r="AD1439" s="23" t="str">
        <f t="shared" si="204"/>
        <v/>
      </c>
      <c r="AE1439" s="23" t="str">
        <f t="shared" si="205"/>
        <v/>
      </c>
      <c r="AG1439" s="23" t="str">
        <f t="shared" si="206"/>
        <v/>
      </c>
    </row>
    <row r="1440" spans="1:33" x14ac:dyDescent="0.25">
      <c r="A1440" s="5"/>
      <c r="B1440" s="115"/>
      <c r="C1440" s="116"/>
      <c r="D1440" s="117"/>
      <c r="E1440" s="118"/>
      <c r="F1440" s="118"/>
      <c r="G1440" s="119"/>
      <c r="H1440" s="120"/>
      <c r="I1440" s="120"/>
      <c r="J1440" s="121"/>
      <c r="K1440" s="5"/>
      <c r="L1440" s="133" t="str">
        <f t="shared" si="198"/>
        <v/>
      </c>
      <c r="M1440" s="5"/>
      <c r="N1440" s="23" t="str">
        <f>IF($L1440="", "", COUNTIF($L$11:$L$2510, "&gt;"&amp;$L1440)+1+COUNTIF($L$11:$L1440, $L1440)-1)</f>
        <v/>
      </c>
      <c r="O1440" s="5"/>
      <c r="R1440" s="23" t="str">
        <f t="shared" si="199"/>
        <v/>
      </c>
      <c r="T1440" s="20" t="str">
        <f t="shared" si="200"/>
        <v/>
      </c>
      <c r="X1440" s="23" t="str">
        <f t="shared" si="201"/>
        <v/>
      </c>
      <c r="Z1440" s="59" t="str">
        <f t="shared" si="202"/>
        <v/>
      </c>
      <c r="AA1440" s="60" t="str">
        <f>IF($B1440="", "", IF(COUNTIF('Intro &amp; Setup'!$AY$23:$AY$38, $B1440)&gt;0, "BH", TEXT($B1440, "ddd")))</f>
        <v/>
      </c>
      <c r="AB1440" s="61" t="str">
        <f t="shared" si="203"/>
        <v/>
      </c>
      <c r="AD1440" s="23" t="str">
        <f t="shared" si="204"/>
        <v/>
      </c>
      <c r="AE1440" s="23" t="str">
        <f t="shared" si="205"/>
        <v/>
      </c>
      <c r="AG1440" s="23" t="str">
        <f t="shared" si="206"/>
        <v/>
      </c>
    </row>
    <row r="1441" spans="1:33" x14ac:dyDescent="0.25">
      <c r="A1441" s="5"/>
      <c r="B1441" s="115"/>
      <c r="C1441" s="116"/>
      <c r="D1441" s="117"/>
      <c r="E1441" s="118"/>
      <c r="F1441" s="118"/>
      <c r="G1441" s="119"/>
      <c r="H1441" s="120"/>
      <c r="I1441" s="120"/>
      <c r="J1441" s="121"/>
      <c r="K1441" s="5"/>
      <c r="L1441" s="133" t="str">
        <f t="shared" si="198"/>
        <v/>
      </c>
      <c r="M1441" s="5"/>
      <c r="N1441" s="23" t="str">
        <f>IF($L1441="", "", COUNTIF($L$11:$L$2510, "&gt;"&amp;$L1441)+1+COUNTIF($L$11:$L1441, $L1441)-1)</f>
        <v/>
      </c>
      <c r="O1441" s="5"/>
      <c r="R1441" s="23" t="str">
        <f t="shared" si="199"/>
        <v/>
      </c>
      <c r="T1441" s="20" t="str">
        <f t="shared" si="200"/>
        <v/>
      </c>
      <c r="X1441" s="23" t="str">
        <f t="shared" si="201"/>
        <v/>
      </c>
      <c r="Z1441" s="59" t="str">
        <f t="shared" si="202"/>
        <v/>
      </c>
      <c r="AA1441" s="60" t="str">
        <f>IF($B1441="", "", IF(COUNTIF('Intro &amp; Setup'!$AY$23:$AY$38, $B1441)&gt;0, "BH", TEXT($B1441, "ddd")))</f>
        <v/>
      </c>
      <c r="AB1441" s="61" t="str">
        <f t="shared" si="203"/>
        <v/>
      </c>
      <c r="AD1441" s="23" t="str">
        <f t="shared" si="204"/>
        <v/>
      </c>
      <c r="AE1441" s="23" t="str">
        <f t="shared" si="205"/>
        <v/>
      </c>
      <c r="AG1441" s="23" t="str">
        <f t="shared" si="206"/>
        <v/>
      </c>
    </row>
    <row r="1442" spans="1:33" x14ac:dyDescent="0.25">
      <c r="A1442" s="5"/>
      <c r="B1442" s="115"/>
      <c r="C1442" s="116"/>
      <c r="D1442" s="117"/>
      <c r="E1442" s="118"/>
      <c r="F1442" s="118"/>
      <c r="G1442" s="119"/>
      <c r="H1442" s="120"/>
      <c r="I1442" s="120"/>
      <c r="J1442" s="121"/>
      <c r="K1442" s="5"/>
      <c r="L1442" s="133" t="str">
        <f t="shared" si="198"/>
        <v/>
      </c>
      <c r="M1442" s="5"/>
      <c r="N1442" s="23" t="str">
        <f>IF($L1442="", "", COUNTIF($L$11:$L$2510, "&gt;"&amp;$L1442)+1+COUNTIF($L$11:$L1442, $L1442)-1)</f>
        <v/>
      </c>
      <c r="O1442" s="5"/>
      <c r="R1442" s="23" t="str">
        <f t="shared" si="199"/>
        <v/>
      </c>
      <c r="T1442" s="20" t="str">
        <f t="shared" si="200"/>
        <v/>
      </c>
      <c r="X1442" s="23" t="str">
        <f t="shared" si="201"/>
        <v/>
      </c>
      <c r="Z1442" s="59" t="str">
        <f t="shared" si="202"/>
        <v/>
      </c>
      <c r="AA1442" s="60" t="str">
        <f>IF($B1442="", "", IF(COUNTIF('Intro &amp; Setup'!$AY$23:$AY$38, $B1442)&gt;0, "BH", TEXT($B1442, "ddd")))</f>
        <v/>
      </c>
      <c r="AB1442" s="61" t="str">
        <f t="shared" si="203"/>
        <v/>
      </c>
      <c r="AD1442" s="23" t="str">
        <f t="shared" si="204"/>
        <v/>
      </c>
      <c r="AE1442" s="23" t="str">
        <f t="shared" si="205"/>
        <v/>
      </c>
      <c r="AG1442" s="23" t="str">
        <f t="shared" si="206"/>
        <v/>
      </c>
    </row>
    <row r="1443" spans="1:33" x14ac:dyDescent="0.25">
      <c r="A1443" s="5"/>
      <c r="B1443" s="115"/>
      <c r="C1443" s="116"/>
      <c r="D1443" s="117"/>
      <c r="E1443" s="118"/>
      <c r="F1443" s="118"/>
      <c r="G1443" s="119"/>
      <c r="H1443" s="120"/>
      <c r="I1443" s="120"/>
      <c r="J1443" s="121"/>
      <c r="K1443" s="5"/>
      <c r="L1443" s="133" t="str">
        <f t="shared" si="198"/>
        <v/>
      </c>
      <c r="M1443" s="5"/>
      <c r="N1443" s="23" t="str">
        <f>IF($L1443="", "", COUNTIF($L$11:$L$2510, "&gt;"&amp;$L1443)+1+COUNTIF($L$11:$L1443, $L1443)-1)</f>
        <v/>
      </c>
      <c r="O1443" s="5"/>
      <c r="R1443" s="23" t="str">
        <f t="shared" si="199"/>
        <v/>
      </c>
      <c r="T1443" s="20" t="str">
        <f t="shared" si="200"/>
        <v/>
      </c>
      <c r="X1443" s="23" t="str">
        <f t="shared" si="201"/>
        <v/>
      </c>
      <c r="Z1443" s="59" t="str">
        <f t="shared" si="202"/>
        <v/>
      </c>
      <c r="AA1443" s="60" t="str">
        <f>IF($B1443="", "", IF(COUNTIF('Intro &amp; Setup'!$AY$23:$AY$38, $B1443)&gt;0, "BH", TEXT($B1443, "ddd")))</f>
        <v/>
      </c>
      <c r="AB1443" s="61" t="str">
        <f t="shared" si="203"/>
        <v/>
      </c>
      <c r="AD1443" s="23" t="str">
        <f t="shared" si="204"/>
        <v/>
      </c>
      <c r="AE1443" s="23" t="str">
        <f t="shared" si="205"/>
        <v/>
      </c>
      <c r="AG1443" s="23" t="str">
        <f t="shared" si="206"/>
        <v/>
      </c>
    </row>
    <row r="1444" spans="1:33" x14ac:dyDescent="0.25">
      <c r="A1444" s="5"/>
      <c r="B1444" s="115"/>
      <c r="C1444" s="116"/>
      <c r="D1444" s="117"/>
      <c r="E1444" s="118"/>
      <c r="F1444" s="118"/>
      <c r="G1444" s="119"/>
      <c r="H1444" s="120"/>
      <c r="I1444" s="120"/>
      <c r="J1444" s="121"/>
      <c r="K1444" s="5"/>
      <c r="L1444" s="133" t="str">
        <f t="shared" si="198"/>
        <v/>
      </c>
      <c r="M1444" s="5"/>
      <c r="N1444" s="23" t="str">
        <f>IF($L1444="", "", COUNTIF($L$11:$L$2510, "&gt;"&amp;$L1444)+1+COUNTIF($L$11:$L1444, $L1444)-1)</f>
        <v/>
      </c>
      <c r="O1444" s="5"/>
      <c r="R1444" s="23" t="str">
        <f t="shared" si="199"/>
        <v/>
      </c>
      <c r="T1444" s="20" t="str">
        <f t="shared" si="200"/>
        <v/>
      </c>
      <c r="X1444" s="23" t="str">
        <f t="shared" si="201"/>
        <v/>
      </c>
      <c r="Z1444" s="59" t="str">
        <f t="shared" si="202"/>
        <v/>
      </c>
      <c r="AA1444" s="60" t="str">
        <f>IF($B1444="", "", IF(COUNTIF('Intro &amp; Setup'!$AY$23:$AY$38, $B1444)&gt;0, "BH", TEXT($B1444, "ddd")))</f>
        <v/>
      </c>
      <c r="AB1444" s="61" t="str">
        <f t="shared" si="203"/>
        <v/>
      </c>
      <c r="AD1444" s="23" t="str">
        <f t="shared" si="204"/>
        <v/>
      </c>
      <c r="AE1444" s="23" t="str">
        <f t="shared" si="205"/>
        <v/>
      </c>
      <c r="AG1444" s="23" t="str">
        <f t="shared" si="206"/>
        <v/>
      </c>
    </row>
    <row r="1445" spans="1:33" x14ac:dyDescent="0.25">
      <c r="A1445" s="5"/>
      <c r="B1445" s="115"/>
      <c r="C1445" s="116"/>
      <c r="D1445" s="117"/>
      <c r="E1445" s="118"/>
      <c r="F1445" s="118"/>
      <c r="G1445" s="119"/>
      <c r="H1445" s="120"/>
      <c r="I1445" s="120"/>
      <c r="J1445" s="121"/>
      <c r="K1445" s="5"/>
      <c r="L1445" s="133" t="str">
        <f t="shared" si="198"/>
        <v/>
      </c>
      <c r="M1445" s="5"/>
      <c r="N1445" s="23" t="str">
        <f>IF($L1445="", "", COUNTIF($L$11:$L$2510, "&gt;"&amp;$L1445)+1+COUNTIF($L$11:$L1445, $L1445)-1)</f>
        <v/>
      </c>
      <c r="O1445" s="5"/>
      <c r="R1445" s="23" t="str">
        <f t="shared" si="199"/>
        <v/>
      </c>
      <c r="T1445" s="20" t="str">
        <f t="shared" si="200"/>
        <v/>
      </c>
      <c r="X1445" s="23" t="str">
        <f t="shared" si="201"/>
        <v/>
      </c>
      <c r="Z1445" s="59" t="str">
        <f t="shared" si="202"/>
        <v/>
      </c>
      <c r="AA1445" s="60" t="str">
        <f>IF($B1445="", "", IF(COUNTIF('Intro &amp; Setup'!$AY$23:$AY$38, $B1445)&gt;0, "BH", TEXT($B1445, "ddd")))</f>
        <v/>
      </c>
      <c r="AB1445" s="61" t="str">
        <f t="shared" si="203"/>
        <v/>
      </c>
      <c r="AD1445" s="23" t="str">
        <f t="shared" si="204"/>
        <v/>
      </c>
      <c r="AE1445" s="23" t="str">
        <f t="shared" si="205"/>
        <v/>
      </c>
      <c r="AG1445" s="23" t="str">
        <f t="shared" si="206"/>
        <v/>
      </c>
    </row>
    <row r="1446" spans="1:33" x14ac:dyDescent="0.25">
      <c r="A1446" s="5"/>
      <c r="B1446" s="115"/>
      <c r="C1446" s="116"/>
      <c r="D1446" s="117"/>
      <c r="E1446" s="118"/>
      <c r="F1446" s="118"/>
      <c r="G1446" s="119"/>
      <c r="H1446" s="120"/>
      <c r="I1446" s="120"/>
      <c r="J1446" s="121"/>
      <c r="K1446" s="5"/>
      <c r="L1446" s="133" t="str">
        <f t="shared" si="198"/>
        <v/>
      </c>
      <c r="M1446" s="5"/>
      <c r="N1446" s="23" t="str">
        <f>IF($L1446="", "", COUNTIF($L$11:$L$2510, "&gt;"&amp;$L1446)+1+COUNTIF($L$11:$L1446, $L1446)-1)</f>
        <v/>
      </c>
      <c r="O1446" s="5"/>
      <c r="R1446" s="23" t="str">
        <f t="shared" si="199"/>
        <v/>
      </c>
      <c r="T1446" s="20" t="str">
        <f t="shared" si="200"/>
        <v/>
      </c>
      <c r="X1446" s="23" t="str">
        <f t="shared" si="201"/>
        <v/>
      </c>
      <c r="Z1446" s="59" t="str">
        <f t="shared" si="202"/>
        <v/>
      </c>
      <c r="AA1446" s="60" t="str">
        <f>IF($B1446="", "", IF(COUNTIF('Intro &amp; Setup'!$AY$23:$AY$38, $B1446)&gt;0, "BH", TEXT($B1446, "ddd")))</f>
        <v/>
      </c>
      <c r="AB1446" s="61" t="str">
        <f t="shared" si="203"/>
        <v/>
      </c>
      <c r="AD1446" s="23" t="str">
        <f t="shared" si="204"/>
        <v/>
      </c>
      <c r="AE1446" s="23" t="str">
        <f t="shared" si="205"/>
        <v/>
      </c>
      <c r="AG1446" s="23" t="str">
        <f t="shared" si="206"/>
        <v/>
      </c>
    </row>
    <row r="1447" spans="1:33" x14ac:dyDescent="0.25">
      <c r="A1447" s="5"/>
      <c r="B1447" s="115"/>
      <c r="C1447" s="116"/>
      <c r="D1447" s="117"/>
      <c r="E1447" s="118"/>
      <c r="F1447" s="118"/>
      <c r="G1447" s="119"/>
      <c r="H1447" s="120"/>
      <c r="I1447" s="120"/>
      <c r="J1447" s="121"/>
      <c r="K1447" s="5"/>
      <c r="L1447" s="133" t="str">
        <f t="shared" si="198"/>
        <v/>
      </c>
      <c r="M1447" s="5"/>
      <c r="N1447" s="23" t="str">
        <f>IF($L1447="", "", COUNTIF($L$11:$L$2510, "&gt;"&amp;$L1447)+1+COUNTIF($L$11:$L1447, $L1447)-1)</f>
        <v/>
      </c>
      <c r="O1447" s="5"/>
      <c r="R1447" s="23" t="str">
        <f t="shared" si="199"/>
        <v/>
      </c>
      <c r="T1447" s="20" t="str">
        <f t="shared" si="200"/>
        <v/>
      </c>
      <c r="X1447" s="23" t="str">
        <f t="shared" si="201"/>
        <v/>
      </c>
      <c r="Z1447" s="59" t="str">
        <f t="shared" si="202"/>
        <v/>
      </c>
      <c r="AA1447" s="60" t="str">
        <f>IF($B1447="", "", IF(COUNTIF('Intro &amp; Setup'!$AY$23:$AY$38, $B1447)&gt;0, "BH", TEXT($B1447, "ddd")))</f>
        <v/>
      </c>
      <c r="AB1447" s="61" t="str">
        <f t="shared" si="203"/>
        <v/>
      </c>
      <c r="AD1447" s="23" t="str">
        <f t="shared" si="204"/>
        <v/>
      </c>
      <c r="AE1447" s="23" t="str">
        <f t="shared" si="205"/>
        <v/>
      </c>
      <c r="AG1447" s="23" t="str">
        <f t="shared" si="206"/>
        <v/>
      </c>
    </row>
    <row r="1448" spans="1:33" x14ac:dyDescent="0.25">
      <c r="A1448" s="5"/>
      <c r="B1448" s="115"/>
      <c r="C1448" s="116"/>
      <c r="D1448" s="117"/>
      <c r="E1448" s="118"/>
      <c r="F1448" s="118"/>
      <c r="G1448" s="119"/>
      <c r="H1448" s="120"/>
      <c r="I1448" s="120"/>
      <c r="J1448" s="121"/>
      <c r="K1448" s="5"/>
      <c r="L1448" s="133" t="str">
        <f t="shared" si="198"/>
        <v/>
      </c>
      <c r="M1448" s="5"/>
      <c r="N1448" s="23" t="str">
        <f>IF($L1448="", "", COUNTIF($L$11:$L$2510, "&gt;"&amp;$L1448)+1+COUNTIF($L$11:$L1448, $L1448)-1)</f>
        <v/>
      </c>
      <c r="O1448" s="5"/>
      <c r="R1448" s="23" t="str">
        <f t="shared" si="199"/>
        <v/>
      </c>
      <c r="T1448" s="20" t="str">
        <f t="shared" si="200"/>
        <v/>
      </c>
      <c r="X1448" s="23" t="str">
        <f t="shared" si="201"/>
        <v/>
      </c>
      <c r="Z1448" s="59" t="str">
        <f t="shared" si="202"/>
        <v/>
      </c>
      <c r="AA1448" s="60" t="str">
        <f>IF($B1448="", "", IF(COUNTIF('Intro &amp; Setup'!$AY$23:$AY$38, $B1448)&gt;0, "BH", TEXT($B1448, "ddd")))</f>
        <v/>
      </c>
      <c r="AB1448" s="61" t="str">
        <f t="shared" si="203"/>
        <v/>
      </c>
      <c r="AD1448" s="23" t="str">
        <f t="shared" si="204"/>
        <v/>
      </c>
      <c r="AE1448" s="23" t="str">
        <f t="shared" si="205"/>
        <v/>
      </c>
      <c r="AG1448" s="23" t="str">
        <f t="shared" si="206"/>
        <v/>
      </c>
    </row>
    <row r="1449" spans="1:33" x14ac:dyDescent="0.25">
      <c r="A1449" s="5"/>
      <c r="B1449" s="115"/>
      <c r="C1449" s="116"/>
      <c r="D1449" s="117"/>
      <c r="E1449" s="118"/>
      <c r="F1449" s="118"/>
      <c r="G1449" s="119"/>
      <c r="H1449" s="120"/>
      <c r="I1449" s="120"/>
      <c r="J1449" s="121"/>
      <c r="K1449" s="5"/>
      <c r="L1449" s="133" t="str">
        <f t="shared" si="198"/>
        <v/>
      </c>
      <c r="M1449" s="5"/>
      <c r="N1449" s="23" t="str">
        <f>IF($L1449="", "", COUNTIF($L$11:$L$2510, "&gt;"&amp;$L1449)+1+COUNTIF($L$11:$L1449, $L1449)-1)</f>
        <v/>
      </c>
      <c r="O1449" s="5"/>
      <c r="R1449" s="23" t="str">
        <f t="shared" si="199"/>
        <v/>
      </c>
      <c r="T1449" s="20" t="str">
        <f t="shared" si="200"/>
        <v/>
      </c>
      <c r="X1449" s="23" t="str">
        <f t="shared" si="201"/>
        <v/>
      </c>
      <c r="Z1449" s="59" t="str">
        <f t="shared" si="202"/>
        <v/>
      </c>
      <c r="AA1449" s="60" t="str">
        <f>IF($B1449="", "", IF(COUNTIF('Intro &amp; Setup'!$AY$23:$AY$38, $B1449)&gt;0, "BH", TEXT($B1449, "ddd")))</f>
        <v/>
      </c>
      <c r="AB1449" s="61" t="str">
        <f t="shared" si="203"/>
        <v/>
      </c>
      <c r="AD1449" s="23" t="str">
        <f t="shared" si="204"/>
        <v/>
      </c>
      <c r="AE1449" s="23" t="str">
        <f t="shared" si="205"/>
        <v/>
      </c>
      <c r="AG1449" s="23" t="str">
        <f t="shared" si="206"/>
        <v/>
      </c>
    </row>
    <row r="1450" spans="1:33" x14ac:dyDescent="0.25">
      <c r="A1450" s="5"/>
      <c r="B1450" s="115"/>
      <c r="C1450" s="116"/>
      <c r="D1450" s="117"/>
      <c r="E1450" s="118"/>
      <c r="F1450" s="118"/>
      <c r="G1450" s="119"/>
      <c r="H1450" s="120"/>
      <c r="I1450" s="120"/>
      <c r="J1450" s="121"/>
      <c r="K1450" s="5"/>
      <c r="L1450" s="133" t="str">
        <f t="shared" si="198"/>
        <v/>
      </c>
      <c r="M1450" s="5"/>
      <c r="N1450" s="23" t="str">
        <f>IF($L1450="", "", COUNTIF($L$11:$L$2510, "&gt;"&amp;$L1450)+1+COUNTIF($L$11:$L1450, $L1450)-1)</f>
        <v/>
      </c>
      <c r="O1450" s="5"/>
      <c r="R1450" s="23" t="str">
        <f t="shared" si="199"/>
        <v/>
      </c>
      <c r="T1450" s="20" t="str">
        <f t="shared" si="200"/>
        <v/>
      </c>
      <c r="X1450" s="23" t="str">
        <f t="shared" si="201"/>
        <v/>
      </c>
      <c r="Z1450" s="59" t="str">
        <f t="shared" si="202"/>
        <v/>
      </c>
      <c r="AA1450" s="60" t="str">
        <f>IF($B1450="", "", IF(COUNTIF('Intro &amp; Setup'!$AY$23:$AY$38, $B1450)&gt;0, "BH", TEXT($B1450, "ddd")))</f>
        <v/>
      </c>
      <c r="AB1450" s="61" t="str">
        <f t="shared" si="203"/>
        <v/>
      </c>
      <c r="AD1450" s="23" t="str">
        <f t="shared" si="204"/>
        <v/>
      </c>
      <c r="AE1450" s="23" t="str">
        <f t="shared" si="205"/>
        <v/>
      </c>
      <c r="AG1450" s="23" t="str">
        <f t="shared" si="206"/>
        <v/>
      </c>
    </row>
    <row r="1451" spans="1:33" x14ac:dyDescent="0.25">
      <c r="A1451" s="5"/>
      <c r="B1451" s="115"/>
      <c r="C1451" s="116"/>
      <c r="D1451" s="117"/>
      <c r="E1451" s="118"/>
      <c r="F1451" s="118"/>
      <c r="G1451" s="119"/>
      <c r="H1451" s="120"/>
      <c r="I1451" s="120"/>
      <c r="J1451" s="121"/>
      <c r="K1451" s="5"/>
      <c r="L1451" s="133" t="str">
        <f t="shared" si="198"/>
        <v/>
      </c>
      <c r="M1451" s="5"/>
      <c r="N1451" s="23" t="str">
        <f>IF($L1451="", "", COUNTIF($L$11:$L$2510, "&gt;"&amp;$L1451)+1+COUNTIF($L$11:$L1451, $L1451)-1)</f>
        <v/>
      </c>
      <c r="O1451" s="5"/>
      <c r="R1451" s="23" t="str">
        <f t="shared" si="199"/>
        <v/>
      </c>
      <c r="T1451" s="20" t="str">
        <f t="shared" si="200"/>
        <v/>
      </c>
      <c r="X1451" s="23" t="str">
        <f t="shared" si="201"/>
        <v/>
      </c>
      <c r="Z1451" s="59" t="str">
        <f t="shared" si="202"/>
        <v/>
      </c>
      <c r="AA1451" s="60" t="str">
        <f>IF($B1451="", "", IF(COUNTIF('Intro &amp; Setup'!$AY$23:$AY$38, $B1451)&gt;0, "BH", TEXT($B1451, "ddd")))</f>
        <v/>
      </c>
      <c r="AB1451" s="61" t="str">
        <f t="shared" si="203"/>
        <v/>
      </c>
      <c r="AD1451" s="23" t="str">
        <f t="shared" si="204"/>
        <v/>
      </c>
      <c r="AE1451" s="23" t="str">
        <f t="shared" si="205"/>
        <v/>
      </c>
      <c r="AG1451" s="23" t="str">
        <f t="shared" si="206"/>
        <v/>
      </c>
    </row>
    <row r="1452" spans="1:33" x14ac:dyDescent="0.25">
      <c r="A1452" s="5"/>
      <c r="B1452" s="115"/>
      <c r="C1452" s="116"/>
      <c r="D1452" s="117"/>
      <c r="E1452" s="118"/>
      <c r="F1452" s="118"/>
      <c r="G1452" s="119"/>
      <c r="H1452" s="120"/>
      <c r="I1452" s="120"/>
      <c r="J1452" s="121"/>
      <c r="K1452" s="5"/>
      <c r="L1452" s="133" t="str">
        <f t="shared" si="198"/>
        <v/>
      </c>
      <c r="M1452" s="5"/>
      <c r="N1452" s="23" t="str">
        <f>IF($L1452="", "", COUNTIF($L$11:$L$2510, "&gt;"&amp;$L1452)+1+COUNTIF($L$11:$L1452, $L1452)-1)</f>
        <v/>
      </c>
      <c r="O1452" s="5"/>
      <c r="R1452" s="23" t="str">
        <f t="shared" si="199"/>
        <v/>
      </c>
      <c r="T1452" s="20" t="str">
        <f t="shared" si="200"/>
        <v/>
      </c>
      <c r="X1452" s="23" t="str">
        <f t="shared" si="201"/>
        <v/>
      </c>
      <c r="Z1452" s="59" t="str">
        <f t="shared" si="202"/>
        <v/>
      </c>
      <c r="AA1452" s="60" t="str">
        <f>IF($B1452="", "", IF(COUNTIF('Intro &amp; Setup'!$AY$23:$AY$38, $B1452)&gt;0, "BH", TEXT($B1452, "ddd")))</f>
        <v/>
      </c>
      <c r="AB1452" s="61" t="str">
        <f t="shared" si="203"/>
        <v/>
      </c>
      <c r="AD1452" s="23" t="str">
        <f t="shared" si="204"/>
        <v/>
      </c>
      <c r="AE1452" s="23" t="str">
        <f t="shared" si="205"/>
        <v/>
      </c>
      <c r="AG1452" s="23" t="str">
        <f t="shared" si="206"/>
        <v/>
      </c>
    </row>
    <row r="1453" spans="1:33" x14ac:dyDescent="0.25">
      <c r="A1453" s="5"/>
      <c r="B1453" s="115"/>
      <c r="C1453" s="116"/>
      <c r="D1453" s="117"/>
      <c r="E1453" s="118"/>
      <c r="F1453" s="118"/>
      <c r="G1453" s="119"/>
      <c r="H1453" s="120"/>
      <c r="I1453" s="120"/>
      <c r="J1453" s="121"/>
      <c r="K1453" s="5"/>
      <c r="L1453" s="133" t="str">
        <f t="shared" si="198"/>
        <v/>
      </c>
      <c r="M1453" s="5"/>
      <c r="N1453" s="23" t="str">
        <f>IF($L1453="", "", COUNTIF($L$11:$L$2510, "&gt;"&amp;$L1453)+1+COUNTIF($L$11:$L1453, $L1453)-1)</f>
        <v/>
      </c>
      <c r="O1453" s="5"/>
      <c r="R1453" s="23" t="str">
        <f t="shared" si="199"/>
        <v/>
      </c>
      <c r="T1453" s="20" t="str">
        <f t="shared" si="200"/>
        <v/>
      </c>
      <c r="X1453" s="23" t="str">
        <f t="shared" si="201"/>
        <v/>
      </c>
      <c r="Z1453" s="59" t="str">
        <f t="shared" si="202"/>
        <v/>
      </c>
      <c r="AA1453" s="60" t="str">
        <f>IF($B1453="", "", IF(COUNTIF('Intro &amp; Setup'!$AY$23:$AY$38, $B1453)&gt;0, "BH", TEXT($B1453, "ddd")))</f>
        <v/>
      </c>
      <c r="AB1453" s="61" t="str">
        <f t="shared" si="203"/>
        <v/>
      </c>
      <c r="AD1453" s="23" t="str">
        <f t="shared" si="204"/>
        <v/>
      </c>
      <c r="AE1453" s="23" t="str">
        <f t="shared" si="205"/>
        <v/>
      </c>
      <c r="AG1453" s="23" t="str">
        <f t="shared" si="206"/>
        <v/>
      </c>
    </row>
    <row r="1454" spans="1:33" x14ac:dyDescent="0.25">
      <c r="A1454" s="5"/>
      <c r="B1454" s="115"/>
      <c r="C1454" s="116"/>
      <c r="D1454" s="117"/>
      <c r="E1454" s="118"/>
      <c r="F1454" s="118"/>
      <c r="G1454" s="119"/>
      <c r="H1454" s="120"/>
      <c r="I1454" s="120"/>
      <c r="J1454" s="121"/>
      <c r="K1454" s="5"/>
      <c r="L1454" s="133" t="str">
        <f t="shared" si="198"/>
        <v/>
      </c>
      <c r="M1454" s="5"/>
      <c r="N1454" s="23" t="str">
        <f>IF($L1454="", "", COUNTIF($L$11:$L$2510, "&gt;"&amp;$L1454)+1+COUNTIF($L$11:$L1454, $L1454)-1)</f>
        <v/>
      </c>
      <c r="O1454" s="5"/>
      <c r="R1454" s="23" t="str">
        <f t="shared" si="199"/>
        <v/>
      </c>
      <c r="T1454" s="20" t="str">
        <f t="shared" si="200"/>
        <v/>
      </c>
      <c r="X1454" s="23" t="str">
        <f t="shared" si="201"/>
        <v/>
      </c>
      <c r="Z1454" s="59" t="str">
        <f t="shared" si="202"/>
        <v/>
      </c>
      <c r="AA1454" s="60" t="str">
        <f>IF($B1454="", "", IF(COUNTIF('Intro &amp; Setup'!$AY$23:$AY$38, $B1454)&gt;0, "BH", TEXT($B1454, "ddd")))</f>
        <v/>
      </c>
      <c r="AB1454" s="61" t="str">
        <f t="shared" si="203"/>
        <v/>
      </c>
      <c r="AD1454" s="23" t="str">
        <f t="shared" si="204"/>
        <v/>
      </c>
      <c r="AE1454" s="23" t="str">
        <f t="shared" si="205"/>
        <v/>
      </c>
      <c r="AG1454" s="23" t="str">
        <f t="shared" si="206"/>
        <v/>
      </c>
    </row>
    <row r="1455" spans="1:33" x14ac:dyDescent="0.25">
      <c r="A1455" s="5"/>
      <c r="B1455" s="115"/>
      <c r="C1455" s="116"/>
      <c r="D1455" s="117"/>
      <c r="E1455" s="118"/>
      <c r="F1455" s="118"/>
      <c r="G1455" s="119"/>
      <c r="H1455" s="120"/>
      <c r="I1455" s="120"/>
      <c r="J1455" s="121"/>
      <c r="K1455" s="5"/>
      <c r="L1455" s="133" t="str">
        <f t="shared" si="198"/>
        <v/>
      </c>
      <c r="M1455" s="5"/>
      <c r="N1455" s="23" t="str">
        <f>IF($L1455="", "", COUNTIF($L$11:$L$2510, "&gt;"&amp;$L1455)+1+COUNTIF($L$11:$L1455, $L1455)-1)</f>
        <v/>
      </c>
      <c r="O1455" s="5"/>
      <c r="R1455" s="23" t="str">
        <f t="shared" si="199"/>
        <v/>
      </c>
      <c r="T1455" s="20" t="str">
        <f t="shared" si="200"/>
        <v/>
      </c>
      <c r="X1455" s="23" t="str">
        <f t="shared" si="201"/>
        <v/>
      </c>
      <c r="Z1455" s="59" t="str">
        <f t="shared" si="202"/>
        <v/>
      </c>
      <c r="AA1455" s="60" t="str">
        <f>IF($B1455="", "", IF(COUNTIF('Intro &amp; Setup'!$AY$23:$AY$38, $B1455)&gt;0, "BH", TEXT($B1455, "ddd")))</f>
        <v/>
      </c>
      <c r="AB1455" s="61" t="str">
        <f t="shared" si="203"/>
        <v/>
      </c>
      <c r="AD1455" s="23" t="str">
        <f t="shared" si="204"/>
        <v/>
      </c>
      <c r="AE1455" s="23" t="str">
        <f t="shared" si="205"/>
        <v/>
      </c>
      <c r="AG1455" s="23" t="str">
        <f t="shared" si="206"/>
        <v/>
      </c>
    </row>
    <row r="1456" spans="1:33" x14ac:dyDescent="0.25">
      <c r="A1456" s="5"/>
      <c r="B1456" s="115"/>
      <c r="C1456" s="116"/>
      <c r="D1456" s="117"/>
      <c r="E1456" s="118"/>
      <c r="F1456" s="118"/>
      <c r="G1456" s="119"/>
      <c r="H1456" s="120"/>
      <c r="I1456" s="120"/>
      <c r="J1456" s="121"/>
      <c r="K1456" s="5"/>
      <c r="L1456" s="133" t="str">
        <f t="shared" si="198"/>
        <v/>
      </c>
      <c r="M1456" s="5"/>
      <c r="N1456" s="23" t="str">
        <f>IF($L1456="", "", COUNTIF($L$11:$L$2510, "&gt;"&amp;$L1456)+1+COUNTIF($L$11:$L1456, $L1456)-1)</f>
        <v/>
      </c>
      <c r="O1456" s="5"/>
      <c r="R1456" s="23" t="str">
        <f t="shared" si="199"/>
        <v/>
      </c>
      <c r="T1456" s="20" t="str">
        <f t="shared" si="200"/>
        <v/>
      </c>
      <c r="X1456" s="23" t="str">
        <f t="shared" si="201"/>
        <v/>
      </c>
      <c r="Z1456" s="59" t="str">
        <f t="shared" si="202"/>
        <v/>
      </c>
      <c r="AA1456" s="60" t="str">
        <f>IF($B1456="", "", IF(COUNTIF('Intro &amp; Setup'!$AY$23:$AY$38, $B1456)&gt;0, "BH", TEXT($B1456, "ddd")))</f>
        <v/>
      </c>
      <c r="AB1456" s="61" t="str">
        <f t="shared" si="203"/>
        <v/>
      </c>
      <c r="AD1456" s="23" t="str">
        <f t="shared" si="204"/>
        <v/>
      </c>
      <c r="AE1456" s="23" t="str">
        <f t="shared" si="205"/>
        <v/>
      </c>
      <c r="AG1456" s="23" t="str">
        <f t="shared" si="206"/>
        <v/>
      </c>
    </row>
    <row r="1457" spans="1:33" x14ac:dyDescent="0.25">
      <c r="A1457" s="5"/>
      <c r="B1457" s="115"/>
      <c r="C1457" s="116"/>
      <c r="D1457" s="117"/>
      <c r="E1457" s="118"/>
      <c r="F1457" s="118"/>
      <c r="G1457" s="119"/>
      <c r="H1457" s="120"/>
      <c r="I1457" s="120"/>
      <c r="J1457" s="121"/>
      <c r="K1457" s="5"/>
      <c r="L1457" s="133" t="str">
        <f t="shared" si="198"/>
        <v/>
      </c>
      <c r="M1457" s="5"/>
      <c r="N1457" s="23" t="str">
        <f>IF($L1457="", "", COUNTIF($L$11:$L$2510, "&gt;"&amp;$L1457)+1+COUNTIF($L$11:$L1457, $L1457)-1)</f>
        <v/>
      </c>
      <c r="O1457" s="5"/>
      <c r="R1457" s="23" t="str">
        <f t="shared" si="199"/>
        <v/>
      </c>
      <c r="T1457" s="20" t="str">
        <f t="shared" si="200"/>
        <v/>
      </c>
      <c r="X1457" s="23" t="str">
        <f t="shared" si="201"/>
        <v/>
      </c>
      <c r="Z1457" s="59" t="str">
        <f t="shared" si="202"/>
        <v/>
      </c>
      <c r="AA1457" s="60" t="str">
        <f>IF($B1457="", "", IF(COUNTIF('Intro &amp; Setup'!$AY$23:$AY$38, $B1457)&gt;0, "BH", TEXT($B1457, "ddd")))</f>
        <v/>
      </c>
      <c r="AB1457" s="61" t="str">
        <f t="shared" si="203"/>
        <v/>
      </c>
      <c r="AD1457" s="23" t="str">
        <f t="shared" si="204"/>
        <v/>
      </c>
      <c r="AE1457" s="23" t="str">
        <f t="shared" si="205"/>
        <v/>
      </c>
      <c r="AG1457" s="23" t="str">
        <f t="shared" si="206"/>
        <v/>
      </c>
    </row>
    <row r="1458" spans="1:33" x14ac:dyDescent="0.25">
      <c r="A1458" s="5"/>
      <c r="B1458" s="115"/>
      <c r="C1458" s="116"/>
      <c r="D1458" s="117"/>
      <c r="E1458" s="118"/>
      <c r="F1458" s="118"/>
      <c r="G1458" s="119"/>
      <c r="H1458" s="120"/>
      <c r="I1458" s="120"/>
      <c r="J1458" s="121"/>
      <c r="K1458" s="5"/>
      <c r="L1458" s="133" t="str">
        <f t="shared" si="198"/>
        <v/>
      </c>
      <c r="M1458" s="5"/>
      <c r="N1458" s="23" t="str">
        <f>IF($L1458="", "", COUNTIF($L$11:$L$2510, "&gt;"&amp;$L1458)+1+COUNTIF($L$11:$L1458, $L1458)-1)</f>
        <v/>
      </c>
      <c r="O1458" s="5"/>
      <c r="R1458" s="23" t="str">
        <f t="shared" si="199"/>
        <v/>
      </c>
      <c r="T1458" s="20" t="str">
        <f t="shared" si="200"/>
        <v/>
      </c>
      <c r="X1458" s="23" t="str">
        <f t="shared" si="201"/>
        <v/>
      </c>
      <c r="Z1458" s="59" t="str">
        <f t="shared" si="202"/>
        <v/>
      </c>
      <c r="AA1458" s="60" t="str">
        <f>IF($B1458="", "", IF(COUNTIF('Intro &amp; Setup'!$AY$23:$AY$38, $B1458)&gt;0, "BH", TEXT($B1458, "ddd")))</f>
        <v/>
      </c>
      <c r="AB1458" s="61" t="str">
        <f t="shared" si="203"/>
        <v/>
      </c>
      <c r="AD1458" s="23" t="str">
        <f t="shared" si="204"/>
        <v/>
      </c>
      <c r="AE1458" s="23" t="str">
        <f t="shared" si="205"/>
        <v/>
      </c>
      <c r="AG1458" s="23" t="str">
        <f t="shared" si="206"/>
        <v/>
      </c>
    </row>
    <row r="1459" spans="1:33" x14ac:dyDescent="0.25">
      <c r="A1459" s="5"/>
      <c r="B1459" s="115"/>
      <c r="C1459" s="116"/>
      <c r="D1459" s="117"/>
      <c r="E1459" s="118"/>
      <c r="F1459" s="118"/>
      <c r="G1459" s="119"/>
      <c r="H1459" s="120"/>
      <c r="I1459" s="120"/>
      <c r="J1459" s="121"/>
      <c r="K1459" s="5"/>
      <c r="L1459" s="133" t="str">
        <f t="shared" si="198"/>
        <v/>
      </c>
      <c r="M1459" s="5"/>
      <c r="N1459" s="23" t="str">
        <f>IF($L1459="", "", COUNTIF($L$11:$L$2510, "&gt;"&amp;$L1459)+1+COUNTIF($L$11:$L1459, $L1459)-1)</f>
        <v/>
      </c>
      <c r="O1459" s="5"/>
      <c r="R1459" s="23" t="str">
        <f t="shared" si="199"/>
        <v/>
      </c>
      <c r="T1459" s="20" t="str">
        <f t="shared" si="200"/>
        <v/>
      </c>
      <c r="X1459" s="23" t="str">
        <f t="shared" si="201"/>
        <v/>
      </c>
      <c r="Z1459" s="59" t="str">
        <f t="shared" si="202"/>
        <v/>
      </c>
      <c r="AA1459" s="60" t="str">
        <f>IF($B1459="", "", IF(COUNTIF('Intro &amp; Setup'!$AY$23:$AY$38, $B1459)&gt;0, "BH", TEXT($B1459, "ddd")))</f>
        <v/>
      </c>
      <c r="AB1459" s="61" t="str">
        <f t="shared" si="203"/>
        <v/>
      </c>
      <c r="AD1459" s="23" t="str">
        <f t="shared" si="204"/>
        <v/>
      </c>
      <c r="AE1459" s="23" t="str">
        <f t="shared" si="205"/>
        <v/>
      </c>
      <c r="AG1459" s="23" t="str">
        <f t="shared" si="206"/>
        <v/>
      </c>
    </row>
    <row r="1460" spans="1:33" x14ac:dyDescent="0.25">
      <c r="A1460" s="5"/>
      <c r="B1460" s="115"/>
      <c r="C1460" s="116"/>
      <c r="D1460" s="117"/>
      <c r="E1460" s="118"/>
      <c r="F1460" s="118"/>
      <c r="G1460" s="119"/>
      <c r="H1460" s="120"/>
      <c r="I1460" s="120"/>
      <c r="J1460" s="121"/>
      <c r="K1460" s="5"/>
      <c r="L1460" s="133" t="str">
        <f t="shared" si="198"/>
        <v/>
      </c>
      <c r="M1460" s="5"/>
      <c r="N1460" s="23" t="str">
        <f>IF($L1460="", "", COUNTIF($L$11:$L$2510, "&gt;"&amp;$L1460)+1+COUNTIF($L$11:$L1460, $L1460)-1)</f>
        <v/>
      </c>
      <c r="O1460" s="5"/>
      <c r="R1460" s="23" t="str">
        <f t="shared" si="199"/>
        <v/>
      </c>
      <c r="T1460" s="20" t="str">
        <f t="shared" si="200"/>
        <v/>
      </c>
      <c r="X1460" s="23" t="str">
        <f t="shared" si="201"/>
        <v/>
      </c>
      <c r="Z1460" s="59" t="str">
        <f t="shared" si="202"/>
        <v/>
      </c>
      <c r="AA1460" s="60" t="str">
        <f>IF($B1460="", "", IF(COUNTIF('Intro &amp; Setup'!$AY$23:$AY$38, $B1460)&gt;0, "BH", TEXT($B1460, "ddd")))</f>
        <v/>
      </c>
      <c r="AB1460" s="61" t="str">
        <f t="shared" si="203"/>
        <v/>
      </c>
      <c r="AD1460" s="23" t="str">
        <f t="shared" si="204"/>
        <v/>
      </c>
      <c r="AE1460" s="23" t="str">
        <f t="shared" si="205"/>
        <v/>
      </c>
      <c r="AG1460" s="23" t="str">
        <f t="shared" si="206"/>
        <v/>
      </c>
    </row>
    <row r="1461" spans="1:33" x14ac:dyDescent="0.25">
      <c r="A1461" s="5"/>
      <c r="B1461" s="115"/>
      <c r="C1461" s="116"/>
      <c r="D1461" s="117"/>
      <c r="E1461" s="118"/>
      <c r="F1461" s="118"/>
      <c r="G1461" s="119"/>
      <c r="H1461" s="120"/>
      <c r="I1461" s="120"/>
      <c r="J1461" s="121"/>
      <c r="K1461" s="5"/>
      <c r="L1461" s="133" t="str">
        <f t="shared" si="198"/>
        <v/>
      </c>
      <c r="M1461" s="5"/>
      <c r="N1461" s="23" t="str">
        <f>IF($L1461="", "", COUNTIF($L$11:$L$2510, "&gt;"&amp;$L1461)+1+COUNTIF($L$11:$L1461, $L1461)-1)</f>
        <v/>
      </c>
      <c r="O1461" s="5"/>
      <c r="R1461" s="23" t="str">
        <f t="shared" si="199"/>
        <v/>
      </c>
      <c r="T1461" s="20" t="str">
        <f t="shared" si="200"/>
        <v/>
      </c>
      <c r="X1461" s="23" t="str">
        <f t="shared" si="201"/>
        <v/>
      </c>
      <c r="Z1461" s="59" t="str">
        <f t="shared" si="202"/>
        <v/>
      </c>
      <c r="AA1461" s="60" t="str">
        <f>IF($B1461="", "", IF(COUNTIF('Intro &amp; Setup'!$AY$23:$AY$38, $B1461)&gt;0, "BH", TEXT($B1461, "ddd")))</f>
        <v/>
      </c>
      <c r="AB1461" s="61" t="str">
        <f t="shared" si="203"/>
        <v/>
      </c>
      <c r="AD1461" s="23" t="str">
        <f t="shared" si="204"/>
        <v/>
      </c>
      <c r="AE1461" s="23" t="str">
        <f t="shared" si="205"/>
        <v/>
      </c>
      <c r="AG1461" s="23" t="str">
        <f t="shared" si="206"/>
        <v/>
      </c>
    </row>
    <row r="1462" spans="1:33" x14ac:dyDescent="0.25">
      <c r="A1462" s="5"/>
      <c r="B1462" s="115"/>
      <c r="C1462" s="116"/>
      <c r="D1462" s="117"/>
      <c r="E1462" s="118"/>
      <c r="F1462" s="118"/>
      <c r="G1462" s="119"/>
      <c r="H1462" s="120"/>
      <c r="I1462" s="120"/>
      <c r="J1462" s="121"/>
      <c r="K1462" s="5"/>
      <c r="L1462" s="133" t="str">
        <f t="shared" si="198"/>
        <v/>
      </c>
      <c r="M1462" s="5"/>
      <c r="N1462" s="23" t="str">
        <f>IF($L1462="", "", COUNTIF($L$11:$L$2510, "&gt;"&amp;$L1462)+1+COUNTIF($L$11:$L1462, $L1462)-1)</f>
        <v/>
      </c>
      <c r="O1462" s="5"/>
      <c r="R1462" s="23" t="str">
        <f t="shared" si="199"/>
        <v/>
      </c>
      <c r="T1462" s="20" t="str">
        <f t="shared" si="200"/>
        <v/>
      </c>
      <c r="X1462" s="23" t="str">
        <f t="shared" si="201"/>
        <v/>
      </c>
      <c r="Z1462" s="59" t="str">
        <f t="shared" si="202"/>
        <v/>
      </c>
      <c r="AA1462" s="60" t="str">
        <f>IF($B1462="", "", IF(COUNTIF('Intro &amp; Setup'!$AY$23:$AY$38, $B1462)&gt;0, "BH", TEXT($B1462, "ddd")))</f>
        <v/>
      </c>
      <c r="AB1462" s="61" t="str">
        <f t="shared" si="203"/>
        <v/>
      </c>
      <c r="AD1462" s="23" t="str">
        <f t="shared" si="204"/>
        <v/>
      </c>
      <c r="AE1462" s="23" t="str">
        <f t="shared" si="205"/>
        <v/>
      </c>
      <c r="AG1462" s="23" t="str">
        <f t="shared" si="206"/>
        <v/>
      </c>
    </row>
    <row r="1463" spans="1:33" x14ac:dyDescent="0.25">
      <c r="A1463" s="5"/>
      <c r="B1463" s="115"/>
      <c r="C1463" s="116"/>
      <c r="D1463" s="117"/>
      <c r="E1463" s="118"/>
      <c r="F1463" s="118"/>
      <c r="G1463" s="119"/>
      <c r="H1463" s="120"/>
      <c r="I1463" s="120"/>
      <c r="J1463" s="121"/>
      <c r="K1463" s="5"/>
      <c r="L1463" s="133" t="str">
        <f t="shared" si="198"/>
        <v/>
      </c>
      <c r="M1463" s="5"/>
      <c r="N1463" s="23" t="str">
        <f>IF($L1463="", "", COUNTIF($L$11:$L$2510, "&gt;"&amp;$L1463)+1+COUNTIF($L$11:$L1463, $L1463)-1)</f>
        <v/>
      </c>
      <c r="O1463" s="5"/>
      <c r="R1463" s="23" t="str">
        <f t="shared" si="199"/>
        <v/>
      </c>
      <c r="T1463" s="20" t="str">
        <f t="shared" si="200"/>
        <v/>
      </c>
      <c r="X1463" s="23" t="str">
        <f t="shared" si="201"/>
        <v/>
      </c>
      <c r="Z1463" s="59" t="str">
        <f t="shared" si="202"/>
        <v/>
      </c>
      <c r="AA1463" s="60" t="str">
        <f>IF($B1463="", "", IF(COUNTIF('Intro &amp; Setup'!$AY$23:$AY$38, $B1463)&gt;0, "BH", TEXT($B1463, "ddd")))</f>
        <v/>
      </c>
      <c r="AB1463" s="61" t="str">
        <f t="shared" si="203"/>
        <v/>
      </c>
      <c r="AD1463" s="23" t="str">
        <f t="shared" si="204"/>
        <v/>
      </c>
      <c r="AE1463" s="23" t="str">
        <f t="shared" si="205"/>
        <v/>
      </c>
      <c r="AG1463" s="23" t="str">
        <f t="shared" si="206"/>
        <v/>
      </c>
    </row>
    <row r="1464" spans="1:33" x14ac:dyDescent="0.25">
      <c r="A1464" s="5"/>
      <c r="B1464" s="115"/>
      <c r="C1464" s="116"/>
      <c r="D1464" s="117"/>
      <c r="E1464" s="118"/>
      <c r="F1464" s="118"/>
      <c r="G1464" s="119"/>
      <c r="H1464" s="120"/>
      <c r="I1464" s="120"/>
      <c r="J1464" s="121"/>
      <c r="K1464" s="5"/>
      <c r="L1464" s="133" t="str">
        <f t="shared" si="198"/>
        <v/>
      </c>
      <c r="M1464" s="5"/>
      <c r="N1464" s="23" t="str">
        <f>IF($L1464="", "", COUNTIF($L$11:$L$2510, "&gt;"&amp;$L1464)+1+COUNTIF($L$11:$L1464, $L1464)-1)</f>
        <v/>
      </c>
      <c r="O1464" s="5"/>
      <c r="R1464" s="23" t="str">
        <f t="shared" si="199"/>
        <v/>
      </c>
      <c r="T1464" s="20" t="str">
        <f t="shared" si="200"/>
        <v/>
      </c>
      <c r="X1464" s="23" t="str">
        <f t="shared" si="201"/>
        <v/>
      </c>
      <c r="Z1464" s="59" t="str">
        <f t="shared" si="202"/>
        <v/>
      </c>
      <c r="AA1464" s="60" t="str">
        <f>IF($B1464="", "", IF(COUNTIF('Intro &amp; Setup'!$AY$23:$AY$38, $B1464)&gt;0, "BH", TEXT($B1464, "ddd")))</f>
        <v/>
      </c>
      <c r="AB1464" s="61" t="str">
        <f t="shared" si="203"/>
        <v/>
      </c>
      <c r="AD1464" s="23" t="str">
        <f t="shared" si="204"/>
        <v/>
      </c>
      <c r="AE1464" s="23" t="str">
        <f t="shared" si="205"/>
        <v/>
      </c>
      <c r="AG1464" s="23" t="str">
        <f t="shared" si="206"/>
        <v/>
      </c>
    </row>
    <row r="1465" spans="1:33" x14ac:dyDescent="0.25">
      <c r="A1465" s="5"/>
      <c r="B1465" s="115"/>
      <c r="C1465" s="116"/>
      <c r="D1465" s="117"/>
      <c r="E1465" s="118"/>
      <c r="F1465" s="118"/>
      <c r="G1465" s="119"/>
      <c r="H1465" s="120"/>
      <c r="I1465" s="120"/>
      <c r="J1465" s="121"/>
      <c r="K1465" s="5"/>
      <c r="L1465" s="133" t="str">
        <f t="shared" si="198"/>
        <v/>
      </c>
      <c r="M1465" s="5"/>
      <c r="N1465" s="23" t="str">
        <f>IF($L1465="", "", COUNTIF($L$11:$L$2510, "&gt;"&amp;$L1465)+1+COUNTIF($L$11:$L1465, $L1465)-1)</f>
        <v/>
      </c>
      <c r="O1465" s="5"/>
      <c r="R1465" s="23" t="str">
        <f t="shared" si="199"/>
        <v/>
      </c>
      <c r="T1465" s="20" t="str">
        <f t="shared" si="200"/>
        <v/>
      </c>
      <c r="X1465" s="23" t="str">
        <f t="shared" si="201"/>
        <v/>
      </c>
      <c r="Z1465" s="59" t="str">
        <f t="shared" si="202"/>
        <v/>
      </c>
      <c r="AA1465" s="60" t="str">
        <f>IF($B1465="", "", IF(COUNTIF('Intro &amp; Setup'!$AY$23:$AY$38, $B1465)&gt;0, "BH", TEXT($B1465, "ddd")))</f>
        <v/>
      </c>
      <c r="AB1465" s="61" t="str">
        <f t="shared" si="203"/>
        <v/>
      </c>
      <c r="AD1465" s="23" t="str">
        <f t="shared" si="204"/>
        <v/>
      </c>
      <c r="AE1465" s="23" t="str">
        <f t="shared" si="205"/>
        <v/>
      </c>
      <c r="AG1465" s="23" t="str">
        <f t="shared" si="206"/>
        <v/>
      </c>
    </row>
    <row r="1466" spans="1:33" x14ac:dyDescent="0.25">
      <c r="A1466" s="5"/>
      <c r="B1466" s="115"/>
      <c r="C1466" s="116"/>
      <c r="D1466" s="117"/>
      <c r="E1466" s="118"/>
      <c r="F1466" s="118"/>
      <c r="G1466" s="119"/>
      <c r="H1466" s="120"/>
      <c r="I1466" s="120"/>
      <c r="J1466" s="121"/>
      <c r="K1466" s="5"/>
      <c r="L1466" s="133" t="str">
        <f t="shared" si="198"/>
        <v/>
      </c>
      <c r="M1466" s="5"/>
      <c r="N1466" s="23" t="str">
        <f>IF($L1466="", "", COUNTIF($L$11:$L$2510, "&gt;"&amp;$L1466)+1+COUNTIF($L$11:$L1466, $L1466)-1)</f>
        <v/>
      </c>
      <c r="O1466" s="5"/>
      <c r="R1466" s="23" t="str">
        <f t="shared" si="199"/>
        <v/>
      </c>
      <c r="T1466" s="20" t="str">
        <f t="shared" si="200"/>
        <v/>
      </c>
      <c r="X1466" s="23" t="str">
        <f t="shared" si="201"/>
        <v/>
      </c>
      <c r="Z1466" s="59" t="str">
        <f t="shared" si="202"/>
        <v/>
      </c>
      <c r="AA1466" s="60" t="str">
        <f>IF($B1466="", "", IF(COUNTIF('Intro &amp; Setup'!$AY$23:$AY$38, $B1466)&gt;0, "BH", TEXT($B1466, "ddd")))</f>
        <v/>
      </c>
      <c r="AB1466" s="61" t="str">
        <f t="shared" si="203"/>
        <v/>
      </c>
      <c r="AD1466" s="23" t="str">
        <f t="shared" si="204"/>
        <v/>
      </c>
      <c r="AE1466" s="23" t="str">
        <f t="shared" si="205"/>
        <v/>
      </c>
      <c r="AG1466" s="23" t="str">
        <f t="shared" si="206"/>
        <v/>
      </c>
    </row>
    <row r="1467" spans="1:33" x14ac:dyDescent="0.25">
      <c r="A1467" s="5"/>
      <c r="B1467" s="115"/>
      <c r="C1467" s="116"/>
      <c r="D1467" s="117"/>
      <c r="E1467" s="118"/>
      <c r="F1467" s="118"/>
      <c r="G1467" s="119"/>
      <c r="H1467" s="120"/>
      <c r="I1467" s="120"/>
      <c r="J1467" s="121"/>
      <c r="K1467" s="5"/>
      <c r="L1467" s="133" t="str">
        <f t="shared" si="198"/>
        <v/>
      </c>
      <c r="M1467" s="5"/>
      <c r="N1467" s="23" t="str">
        <f>IF($L1467="", "", COUNTIF($L$11:$L$2510, "&gt;"&amp;$L1467)+1+COUNTIF($L$11:$L1467, $L1467)-1)</f>
        <v/>
      </c>
      <c r="O1467" s="5"/>
      <c r="R1467" s="23" t="str">
        <f t="shared" si="199"/>
        <v/>
      </c>
      <c r="T1467" s="20" t="str">
        <f t="shared" si="200"/>
        <v/>
      </c>
      <c r="X1467" s="23" t="str">
        <f t="shared" si="201"/>
        <v/>
      </c>
      <c r="Z1467" s="59" t="str">
        <f t="shared" si="202"/>
        <v/>
      </c>
      <c r="AA1467" s="60" t="str">
        <f>IF($B1467="", "", IF(COUNTIF('Intro &amp; Setup'!$AY$23:$AY$38, $B1467)&gt;0, "BH", TEXT($B1467, "ddd")))</f>
        <v/>
      </c>
      <c r="AB1467" s="61" t="str">
        <f t="shared" si="203"/>
        <v/>
      </c>
      <c r="AD1467" s="23" t="str">
        <f t="shared" si="204"/>
        <v/>
      </c>
      <c r="AE1467" s="23" t="str">
        <f t="shared" si="205"/>
        <v/>
      </c>
      <c r="AG1467" s="23" t="str">
        <f t="shared" si="206"/>
        <v/>
      </c>
    </row>
    <row r="1468" spans="1:33" x14ac:dyDescent="0.25">
      <c r="A1468" s="5"/>
      <c r="B1468" s="115"/>
      <c r="C1468" s="116"/>
      <c r="D1468" s="117"/>
      <c r="E1468" s="118"/>
      <c r="F1468" s="118"/>
      <c r="G1468" s="119"/>
      <c r="H1468" s="120"/>
      <c r="I1468" s="120"/>
      <c r="J1468" s="121"/>
      <c r="K1468" s="5"/>
      <c r="L1468" s="133" t="str">
        <f t="shared" si="198"/>
        <v/>
      </c>
      <c r="M1468" s="5"/>
      <c r="N1468" s="23" t="str">
        <f>IF($L1468="", "", COUNTIF($L$11:$L$2510, "&gt;"&amp;$L1468)+1+COUNTIF($L$11:$L1468, $L1468)-1)</f>
        <v/>
      </c>
      <c r="O1468" s="5"/>
      <c r="R1468" s="23" t="str">
        <f t="shared" si="199"/>
        <v/>
      </c>
      <c r="T1468" s="20" t="str">
        <f t="shared" si="200"/>
        <v/>
      </c>
      <c r="X1468" s="23" t="str">
        <f t="shared" si="201"/>
        <v/>
      </c>
      <c r="Z1468" s="59" t="str">
        <f t="shared" si="202"/>
        <v/>
      </c>
      <c r="AA1468" s="60" t="str">
        <f>IF($B1468="", "", IF(COUNTIF('Intro &amp; Setup'!$AY$23:$AY$38, $B1468)&gt;0, "BH", TEXT($B1468, "ddd")))</f>
        <v/>
      </c>
      <c r="AB1468" s="61" t="str">
        <f t="shared" si="203"/>
        <v/>
      </c>
      <c r="AD1468" s="23" t="str">
        <f t="shared" si="204"/>
        <v/>
      </c>
      <c r="AE1468" s="23" t="str">
        <f t="shared" si="205"/>
        <v/>
      </c>
      <c r="AG1468" s="23" t="str">
        <f t="shared" si="206"/>
        <v/>
      </c>
    </row>
    <row r="1469" spans="1:33" x14ac:dyDescent="0.25">
      <c r="A1469" s="5"/>
      <c r="B1469" s="115"/>
      <c r="C1469" s="116"/>
      <c r="D1469" s="117"/>
      <c r="E1469" s="118"/>
      <c r="F1469" s="118"/>
      <c r="G1469" s="119"/>
      <c r="H1469" s="120"/>
      <c r="I1469" s="120"/>
      <c r="J1469" s="121"/>
      <c r="K1469" s="5"/>
      <c r="L1469" s="133" t="str">
        <f t="shared" si="198"/>
        <v/>
      </c>
      <c r="M1469" s="5"/>
      <c r="N1469" s="23" t="str">
        <f>IF($L1469="", "", COUNTIF($L$11:$L$2510, "&gt;"&amp;$L1469)+1+COUNTIF($L$11:$L1469, $L1469)-1)</f>
        <v/>
      </c>
      <c r="O1469" s="5"/>
      <c r="R1469" s="23" t="str">
        <f t="shared" si="199"/>
        <v/>
      </c>
      <c r="T1469" s="20" t="str">
        <f t="shared" si="200"/>
        <v/>
      </c>
      <c r="X1469" s="23" t="str">
        <f t="shared" si="201"/>
        <v/>
      </c>
      <c r="Z1469" s="59" t="str">
        <f t="shared" si="202"/>
        <v/>
      </c>
      <c r="AA1469" s="60" t="str">
        <f>IF($B1469="", "", IF(COUNTIF('Intro &amp; Setup'!$AY$23:$AY$38, $B1469)&gt;0, "BH", TEXT($B1469, "ddd")))</f>
        <v/>
      </c>
      <c r="AB1469" s="61" t="str">
        <f t="shared" si="203"/>
        <v/>
      </c>
      <c r="AD1469" s="23" t="str">
        <f t="shared" si="204"/>
        <v/>
      </c>
      <c r="AE1469" s="23" t="str">
        <f t="shared" si="205"/>
        <v/>
      </c>
      <c r="AG1469" s="23" t="str">
        <f t="shared" si="206"/>
        <v/>
      </c>
    </row>
    <row r="1470" spans="1:33" x14ac:dyDescent="0.25">
      <c r="A1470" s="5"/>
      <c r="B1470" s="115"/>
      <c r="C1470" s="116"/>
      <c r="D1470" s="117"/>
      <c r="E1470" s="118"/>
      <c r="F1470" s="118"/>
      <c r="G1470" s="119"/>
      <c r="H1470" s="120"/>
      <c r="I1470" s="120"/>
      <c r="J1470" s="121"/>
      <c r="K1470" s="5"/>
      <c r="L1470" s="133" t="str">
        <f t="shared" si="198"/>
        <v/>
      </c>
      <c r="M1470" s="5"/>
      <c r="N1470" s="23" t="str">
        <f>IF($L1470="", "", COUNTIF($L$11:$L$2510, "&gt;"&amp;$L1470)+1+COUNTIF($L$11:$L1470, $L1470)-1)</f>
        <v/>
      </c>
      <c r="O1470" s="5"/>
      <c r="R1470" s="23" t="str">
        <f t="shared" si="199"/>
        <v/>
      </c>
      <c r="T1470" s="20" t="str">
        <f t="shared" si="200"/>
        <v/>
      </c>
      <c r="X1470" s="23" t="str">
        <f t="shared" si="201"/>
        <v/>
      </c>
      <c r="Z1470" s="59" t="str">
        <f t="shared" si="202"/>
        <v/>
      </c>
      <c r="AA1470" s="60" t="str">
        <f>IF($B1470="", "", IF(COUNTIF('Intro &amp; Setup'!$AY$23:$AY$38, $B1470)&gt;0, "BH", TEXT($B1470, "ddd")))</f>
        <v/>
      </c>
      <c r="AB1470" s="61" t="str">
        <f t="shared" si="203"/>
        <v/>
      </c>
      <c r="AD1470" s="23" t="str">
        <f t="shared" si="204"/>
        <v/>
      </c>
      <c r="AE1470" s="23" t="str">
        <f t="shared" si="205"/>
        <v/>
      </c>
      <c r="AG1470" s="23" t="str">
        <f t="shared" si="206"/>
        <v/>
      </c>
    </row>
    <row r="1471" spans="1:33" x14ac:dyDescent="0.25">
      <c r="A1471" s="5"/>
      <c r="B1471" s="115"/>
      <c r="C1471" s="116"/>
      <c r="D1471" s="117"/>
      <c r="E1471" s="118"/>
      <c r="F1471" s="118"/>
      <c r="G1471" s="119"/>
      <c r="H1471" s="120"/>
      <c r="I1471" s="120"/>
      <c r="J1471" s="121"/>
      <c r="K1471" s="5"/>
      <c r="L1471" s="133" t="str">
        <f t="shared" si="198"/>
        <v/>
      </c>
      <c r="M1471" s="5"/>
      <c r="N1471" s="23" t="str">
        <f>IF($L1471="", "", COUNTIF($L$11:$L$2510, "&gt;"&amp;$L1471)+1+COUNTIF($L$11:$L1471, $L1471)-1)</f>
        <v/>
      </c>
      <c r="O1471" s="5"/>
      <c r="R1471" s="23" t="str">
        <f t="shared" si="199"/>
        <v/>
      </c>
      <c r="T1471" s="20" t="str">
        <f t="shared" si="200"/>
        <v/>
      </c>
      <c r="X1471" s="23" t="str">
        <f t="shared" si="201"/>
        <v/>
      </c>
      <c r="Z1471" s="59" t="str">
        <f t="shared" si="202"/>
        <v/>
      </c>
      <c r="AA1471" s="60" t="str">
        <f>IF($B1471="", "", IF(COUNTIF('Intro &amp; Setup'!$AY$23:$AY$38, $B1471)&gt;0, "BH", TEXT($B1471, "ddd")))</f>
        <v/>
      </c>
      <c r="AB1471" s="61" t="str">
        <f t="shared" si="203"/>
        <v/>
      </c>
      <c r="AD1471" s="23" t="str">
        <f t="shared" si="204"/>
        <v/>
      </c>
      <c r="AE1471" s="23" t="str">
        <f t="shared" si="205"/>
        <v/>
      </c>
      <c r="AG1471" s="23" t="str">
        <f t="shared" si="206"/>
        <v/>
      </c>
    </row>
    <row r="1472" spans="1:33" x14ac:dyDescent="0.25">
      <c r="A1472" s="5"/>
      <c r="B1472" s="115"/>
      <c r="C1472" s="116"/>
      <c r="D1472" s="117"/>
      <c r="E1472" s="118"/>
      <c r="F1472" s="118"/>
      <c r="G1472" s="119"/>
      <c r="H1472" s="120"/>
      <c r="I1472" s="120"/>
      <c r="J1472" s="121"/>
      <c r="K1472" s="5"/>
      <c r="L1472" s="133" t="str">
        <f t="shared" si="198"/>
        <v/>
      </c>
      <c r="M1472" s="5"/>
      <c r="N1472" s="23" t="str">
        <f>IF($L1472="", "", COUNTIF($L$11:$L$2510, "&gt;"&amp;$L1472)+1+COUNTIF($L$11:$L1472, $L1472)-1)</f>
        <v/>
      </c>
      <c r="O1472" s="5"/>
      <c r="R1472" s="23" t="str">
        <f t="shared" si="199"/>
        <v/>
      </c>
      <c r="T1472" s="20" t="str">
        <f t="shared" si="200"/>
        <v/>
      </c>
      <c r="X1472" s="23" t="str">
        <f t="shared" si="201"/>
        <v/>
      </c>
      <c r="Z1472" s="59" t="str">
        <f t="shared" si="202"/>
        <v/>
      </c>
      <c r="AA1472" s="60" t="str">
        <f>IF($B1472="", "", IF(COUNTIF('Intro &amp; Setup'!$AY$23:$AY$38, $B1472)&gt;0, "BH", TEXT($B1472, "ddd")))</f>
        <v/>
      </c>
      <c r="AB1472" s="61" t="str">
        <f t="shared" si="203"/>
        <v/>
      </c>
      <c r="AD1472" s="23" t="str">
        <f t="shared" si="204"/>
        <v/>
      </c>
      <c r="AE1472" s="23" t="str">
        <f t="shared" si="205"/>
        <v/>
      </c>
      <c r="AG1472" s="23" t="str">
        <f t="shared" si="206"/>
        <v/>
      </c>
    </row>
    <row r="1473" spans="1:33" x14ac:dyDescent="0.25">
      <c r="A1473" s="5"/>
      <c r="B1473" s="115"/>
      <c r="C1473" s="116"/>
      <c r="D1473" s="117"/>
      <c r="E1473" s="118"/>
      <c r="F1473" s="118"/>
      <c r="G1473" s="119"/>
      <c r="H1473" s="120"/>
      <c r="I1473" s="120"/>
      <c r="J1473" s="121"/>
      <c r="K1473" s="5"/>
      <c r="L1473" s="133" t="str">
        <f t="shared" si="198"/>
        <v/>
      </c>
      <c r="M1473" s="5"/>
      <c r="N1473" s="23" t="str">
        <f>IF($L1473="", "", COUNTIF($L$11:$L$2510, "&gt;"&amp;$L1473)+1+COUNTIF($L$11:$L1473, $L1473)-1)</f>
        <v/>
      </c>
      <c r="O1473" s="5"/>
      <c r="R1473" s="23" t="str">
        <f t="shared" si="199"/>
        <v/>
      </c>
      <c r="T1473" s="20" t="str">
        <f t="shared" si="200"/>
        <v/>
      </c>
      <c r="X1473" s="23" t="str">
        <f t="shared" si="201"/>
        <v/>
      </c>
      <c r="Z1473" s="59" t="str">
        <f t="shared" si="202"/>
        <v/>
      </c>
      <c r="AA1473" s="60" t="str">
        <f>IF($B1473="", "", IF(COUNTIF('Intro &amp; Setup'!$AY$23:$AY$38, $B1473)&gt;0, "BH", TEXT($B1473, "ddd")))</f>
        <v/>
      </c>
      <c r="AB1473" s="61" t="str">
        <f t="shared" si="203"/>
        <v/>
      </c>
      <c r="AD1473" s="23" t="str">
        <f t="shared" si="204"/>
        <v/>
      </c>
      <c r="AE1473" s="23" t="str">
        <f t="shared" si="205"/>
        <v/>
      </c>
      <c r="AG1473" s="23" t="str">
        <f t="shared" si="206"/>
        <v/>
      </c>
    </row>
    <row r="1474" spans="1:33" x14ac:dyDescent="0.25">
      <c r="A1474" s="5"/>
      <c r="B1474" s="115"/>
      <c r="C1474" s="116"/>
      <c r="D1474" s="117"/>
      <c r="E1474" s="118"/>
      <c r="F1474" s="118"/>
      <c r="G1474" s="119"/>
      <c r="H1474" s="120"/>
      <c r="I1474" s="120"/>
      <c r="J1474" s="121"/>
      <c r="K1474" s="5"/>
      <c r="L1474" s="133" t="str">
        <f t="shared" si="198"/>
        <v/>
      </c>
      <c r="M1474" s="5"/>
      <c r="N1474" s="23" t="str">
        <f>IF($L1474="", "", COUNTIF($L$11:$L$2510, "&gt;"&amp;$L1474)+1+COUNTIF($L$11:$L1474, $L1474)-1)</f>
        <v/>
      </c>
      <c r="O1474" s="5"/>
      <c r="R1474" s="23" t="str">
        <f t="shared" si="199"/>
        <v/>
      </c>
      <c r="T1474" s="20" t="str">
        <f t="shared" si="200"/>
        <v/>
      </c>
      <c r="X1474" s="23" t="str">
        <f t="shared" si="201"/>
        <v/>
      </c>
      <c r="Z1474" s="59" t="str">
        <f t="shared" si="202"/>
        <v/>
      </c>
      <c r="AA1474" s="60" t="str">
        <f>IF($B1474="", "", IF(COUNTIF('Intro &amp; Setup'!$AY$23:$AY$38, $B1474)&gt;0, "BH", TEXT($B1474, "ddd")))</f>
        <v/>
      </c>
      <c r="AB1474" s="61" t="str">
        <f t="shared" si="203"/>
        <v/>
      </c>
      <c r="AD1474" s="23" t="str">
        <f t="shared" si="204"/>
        <v/>
      </c>
      <c r="AE1474" s="23" t="str">
        <f t="shared" si="205"/>
        <v/>
      </c>
      <c r="AG1474" s="23" t="str">
        <f t="shared" si="206"/>
        <v/>
      </c>
    </row>
    <row r="1475" spans="1:33" x14ac:dyDescent="0.25">
      <c r="A1475" s="5"/>
      <c r="B1475" s="115"/>
      <c r="C1475" s="116"/>
      <c r="D1475" s="117"/>
      <c r="E1475" s="118"/>
      <c r="F1475" s="118"/>
      <c r="G1475" s="119"/>
      <c r="H1475" s="120"/>
      <c r="I1475" s="120"/>
      <c r="J1475" s="121"/>
      <c r="K1475" s="5"/>
      <c r="L1475" s="133" t="str">
        <f t="shared" si="198"/>
        <v/>
      </c>
      <c r="M1475" s="5"/>
      <c r="N1475" s="23" t="str">
        <f>IF($L1475="", "", COUNTIF($L$11:$L$2510, "&gt;"&amp;$L1475)+1+COUNTIF($L$11:$L1475, $L1475)-1)</f>
        <v/>
      </c>
      <c r="O1475" s="5"/>
      <c r="R1475" s="23" t="str">
        <f t="shared" si="199"/>
        <v/>
      </c>
      <c r="T1475" s="20" t="str">
        <f t="shared" si="200"/>
        <v/>
      </c>
      <c r="X1475" s="23" t="str">
        <f t="shared" si="201"/>
        <v/>
      </c>
      <c r="Z1475" s="59" t="str">
        <f t="shared" si="202"/>
        <v/>
      </c>
      <c r="AA1475" s="60" t="str">
        <f>IF($B1475="", "", IF(COUNTIF('Intro &amp; Setup'!$AY$23:$AY$38, $B1475)&gt;0, "BH", TEXT($B1475, "ddd")))</f>
        <v/>
      </c>
      <c r="AB1475" s="61" t="str">
        <f t="shared" si="203"/>
        <v/>
      </c>
      <c r="AD1475" s="23" t="str">
        <f t="shared" si="204"/>
        <v/>
      </c>
      <c r="AE1475" s="23" t="str">
        <f t="shared" si="205"/>
        <v/>
      </c>
      <c r="AG1475" s="23" t="str">
        <f t="shared" si="206"/>
        <v/>
      </c>
    </row>
    <row r="1476" spans="1:33" x14ac:dyDescent="0.25">
      <c r="A1476" s="5"/>
      <c r="B1476" s="115"/>
      <c r="C1476" s="116"/>
      <c r="D1476" s="117"/>
      <c r="E1476" s="118"/>
      <c r="F1476" s="118"/>
      <c r="G1476" s="119"/>
      <c r="H1476" s="120"/>
      <c r="I1476" s="120"/>
      <c r="J1476" s="121"/>
      <c r="K1476" s="5"/>
      <c r="L1476" s="133" t="str">
        <f t="shared" si="198"/>
        <v/>
      </c>
      <c r="M1476" s="5"/>
      <c r="N1476" s="23" t="str">
        <f>IF($L1476="", "", COUNTIF($L$11:$L$2510, "&gt;"&amp;$L1476)+1+COUNTIF($L$11:$L1476, $L1476)-1)</f>
        <v/>
      </c>
      <c r="O1476" s="5"/>
      <c r="R1476" s="23" t="str">
        <f t="shared" si="199"/>
        <v/>
      </c>
      <c r="T1476" s="20" t="str">
        <f t="shared" si="200"/>
        <v/>
      </c>
      <c r="X1476" s="23" t="str">
        <f t="shared" si="201"/>
        <v/>
      </c>
      <c r="Z1476" s="59" t="str">
        <f t="shared" si="202"/>
        <v/>
      </c>
      <c r="AA1476" s="60" t="str">
        <f>IF($B1476="", "", IF(COUNTIF('Intro &amp; Setup'!$AY$23:$AY$38, $B1476)&gt;0, "BH", TEXT($B1476, "ddd")))</f>
        <v/>
      </c>
      <c r="AB1476" s="61" t="str">
        <f t="shared" si="203"/>
        <v/>
      </c>
      <c r="AD1476" s="23" t="str">
        <f t="shared" si="204"/>
        <v/>
      </c>
      <c r="AE1476" s="23" t="str">
        <f t="shared" si="205"/>
        <v/>
      </c>
      <c r="AG1476" s="23" t="str">
        <f t="shared" si="206"/>
        <v/>
      </c>
    </row>
    <row r="1477" spans="1:33" x14ac:dyDescent="0.25">
      <c r="A1477" s="5"/>
      <c r="B1477" s="115"/>
      <c r="C1477" s="116"/>
      <c r="D1477" s="117"/>
      <c r="E1477" s="118"/>
      <c r="F1477" s="118"/>
      <c r="G1477" s="119"/>
      <c r="H1477" s="120"/>
      <c r="I1477" s="120"/>
      <c r="J1477" s="121"/>
      <c r="K1477" s="5"/>
      <c r="L1477" s="133" t="str">
        <f t="shared" si="198"/>
        <v/>
      </c>
      <c r="M1477" s="5"/>
      <c r="N1477" s="23" t="str">
        <f>IF($L1477="", "", COUNTIF($L$11:$L$2510, "&gt;"&amp;$L1477)+1+COUNTIF($L$11:$L1477, $L1477)-1)</f>
        <v/>
      </c>
      <c r="O1477" s="5"/>
      <c r="R1477" s="23" t="str">
        <f t="shared" si="199"/>
        <v/>
      </c>
      <c r="T1477" s="20" t="str">
        <f t="shared" si="200"/>
        <v/>
      </c>
      <c r="X1477" s="23" t="str">
        <f t="shared" si="201"/>
        <v/>
      </c>
      <c r="Z1477" s="59" t="str">
        <f t="shared" si="202"/>
        <v/>
      </c>
      <c r="AA1477" s="60" t="str">
        <f>IF($B1477="", "", IF(COUNTIF('Intro &amp; Setup'!$AY$23:$AY$38, $B1477)&gt;0, "BH", TEXT($B1477, "ddd")))</f>
        <v/>
      </c>
      <c r="AB1477" s="61" t="str">
        <f t="shared" si="203"/>
        <v/>
      </c>
      <c r="AD1477" s="23" t="str">
        <f t="shared" si="204"/>
        <v/>
      </c>
      <c r="AE1477" s="23" t="str">
        <f t="shared" si="205"/>
        <v/>
      </c>
      <c r="AG1477" s="23" t="str">
        <f t="shared" si="206"/>
        <v/>
      </c>
    </row>
    <row r="1478" spans="1:33" x14ac:dyDescent="0.25">
      <c r="A1478" s="5"/>
      <c r="B1478" s="115"/>
      <c r="C1478" s="116"/>
      <c r="D1478" s="117"/>
      <c r="E1478" s="118"/>
      <c r="F1478" s="118"/>
      <c r="G1478" s="119"/>
      <c r="H1478" s="120"/>
      <c r="I1478" s="120"/>
      <c r="J1478" s="121"/>
      <c r="K1478" s="5"/>
      <c r="L1478" s="133" t="str">
        <f t="shared" si="198"/>
        <v/>
      </c>
      <c r="M1478" s="5"/>
      <c r="N1478" s="23" t="str">
        <f>IF($L1478="", "", COUNTIF($L$11:$L$2510, "&gt;"&amp;$L1478)+1+COUNTIF($L$11:$L1478, $L1478)-1)</f>
        <v/>
      </c>
      <c r="O1478" s="5"/>
      <c r="R1478" s="23" t="str">
        <f t="shared" si="199"/>
        <v/>
      </c>
      <c r="T1478" s="20" t="str">
        <f t="shared" si="200"/>
        <v/>
      </c>
      <c r="X1478" s="23" t="str">
        <f t="shared" si="201"/>
        <v/>
      </c>
      <c r="Z1478" s="59" t="str">
        <f t="shared" si="202"/>
        <v/>
      </c>
      <c r="AA1478" s="60" t="str">
        <f>IF($B1478="", "", IF(COUNTIF('Intro &amp; Setup'!$AY$23:$AY$38, $B1478)&gt;0, "BH", TEXT($B1478, "ddd")))</f>
        <v/>
      </c>
      <c r="AB1478" s="61" t="str">
        <f t="shared" si="203"/>
        <v/>
      </c>
      <c r="AD1478" s="23" t="str">
        <f t="shared" si="204"/>
        <v/>
      </c>
      <c r="AE1478" s="23" t="str">
        <f t="shared" si="205"/>
        <v/>
      </c>
      <c r="AG1478" s="23" t="str">
        <f t="shared" si="206"/>
        <v/>
      </c>
    </row>
    <row r="1479" spans="1:33" x14ac:dyDescent="0.25">
      <c r="A1479" s="5"/>
      <c r="B1479" s="115"/>
      <c r="C1479" s="116"/>
      <c r="D1479" s="117"/>
      <c r="E1479" s="118"/>
      <c r="F1479" s="118"/>
      <c r="G1479" s="119"/>
      <c r="H1479" s="120"/>
      <c r="I1479" s="120"/>
      <c r="J1479" s="121"/>
      <c r="K1479" s="5"/>
      <c r="L1479" s="133" t="str">
        <f t="shared" si="198"/>
        <v/>
      </c>
      <c r="M1479" s="5"/>
      <c r="N1479" s="23" t="str">
        <f>IF($L1479="", "", COUNTIF($L$11:$L$2510, "&gt;"&amp;$L1479)+1+COUNTIF($L$11:$L1479, $L1479)-1)</f>
        <v/>
      </c>
      <c r="O1479" s="5"/>
      <c r="R1479" s="23" t="str">
        <f t="shared" si="199"/>
        <v/>
      </c>
      <c r="T1479" s="20" t="str">
        <f t="shared" si="200"/>
        <v/>
      </c>
      <c r="X1479" s="23" t="str">
        <f t="shared" si="201"/>
        <v/>
      </c>
      <c r="Z1479" s="59" t="str">
        <f t="shared" si="202"/>
        <v/>
      </c>
      <c r="AA1479" s="60" t="str">
        <f>IF($B1479="", "", IF(COUNTIF('Intro &amp; Setup'!$AY$23:$AY$38, $B1479)&gt;0, "BH", TEXT($B1479, "ddd")))</f>
        <v/>
      </c>
      <c r="AB1479" s="61" t="str">
        <f t="shared" si="203"/>
        <v/>
      </c>
      <c r="AD1479" s="23" t="str">
        <f t="shared" si="204"/>
        <v/>
      </c>
      <c r="AE1479" s="23" t="str">
        <f t="shared" si="205"/>
        <v/>
      </c>
      <c r="AG1479" s="23" t="str">
        <f t="shared" si="206"/>
        <v/>
      </c>
    </row>
    <row r="1480" spans="1:33" x14ac:dyDescent="0.25">
      <c r="A1480" s="5"/>
      <c r="B1480" s="115"/>
      <c r="C1480" s="116"/>
      <c r="D1480" s="117"/>
      <c r="E1480" s="118"/>
      <c r="F1480" s="118"/>
      <c r="G1480" s="119"/>
      <c r="H1480" s="120"/>
      <c r="I1480" s="120"/>
      <c r="J1480" s="121"/>
      <c r="K1480" s="5"/>
      <c r="L1480" s="133" t="str">
        <f t="shared" si="198"/>
        <v/>
      </c>
      <c r="M1480" s="5"/>
      <c r="N1480" s="23" t="str">
        <f>IF($L1480="", "", COUNTIF($L$11:$L$2510, "&gt;"&amp;$L1480)+1+COUNTIF($L$11:$L1480, $L1480)-1)</f>
        <v/>
      </c>
      <c r="O1480" s="5"/>
      <c r="R1480" s="23" t="str">
        <f t="shared" si="199"/>
        <v/>
      </c>
      <c r="T1480" s="20" t="str">
        <f t="shared" si="200"/>
        <v/>
      </c>
      <c r="X1480" s="23" t="str">
        <f t="shared" si="201"/>
        <v/>
      </c>
      <c r="Z1480" s="59" t="str">
        <f t="shared" si="202"/>
        <v/>
      </c>
      <c r="AA1480" s="60" t="str">
        <f>IF($B1480="", "", IF(COUNTIF('Intro &amp; Setup'!$AY$23:$AY$38, $B1480)&gt;0, "BH", TEXT($B1480, "ddd")))</f>
        <v/>
      </c>
      <c r="AB1480" s="61" t="str">
        <f t="shared" si="203"/>
        <v/>
      </c>
      <c r="AD1480" s="23" t="str">
        <f t="shared" si="204"/>
        <v/>
      </c>
      <c r="AE1480" s="23" t="str">
        <f t="shared" si="205"/>
        <v/>
      </c>
      <c r="AG1480" s="23" t="str">
        <f t="shared" si="206"/>
        <v/>
      </c>
    </row>
    <row r="1481" spans="1:33" x14ac:dyDescent="0.25">
      <c r="A1481" s="5"/>
      <c r="B1481" s="115"/>
      <c r="C1481" s="116"/>
      <c r="D1481" s="117"/>
      <c r="E1481" s="118"/>
      <c r="F1481" s="118"/>
      <c r="G1481" s="119"/>
      <c r="H1481" s="120"/>
      <c r="I1481" s="120"/>
      <c r="J1481" s="121"/>
      <c r="K1481" s="5"/>
      <c r="L1481" s="133" t="str">
        <f t="shared" si="198"/>
        <v/>
      </c>
      <c r="M1481" s="5"/>
      <c r="N1481" s="23" t="str">
        <f>IF($L1481="", "", COUNTIF($L$11:$L$2510, "&gt;"&amp;$L1481)+1+COUNTIF($L$11:$L1481, $L1481)-1)</f>
        <v/>
      </c>
      <c r="O1481" s="5"/>
      <c r="R1481" s="23" t="str">
        <f t="shared" si="199"/>
        <v/>
      </c>
      <c r="T1481" s="20" t="str">
        <f t="shared" si="200"/>
        <v/>
      </c>
      <c r="X1481" s="23" t="str">
        <f t="shared" si="201"/>
        <v/>
      </c>
      <c r="Z1481" s="59" t="str">
        <f t="shared" si="202"/>
        <v/>
      </c>
      <c r="AA1481" s="60" t="str">
        <f>IF($B1481="", "", IF(COUNTIF('Intro &amp; Setup'!$AY$23:$AY$38, $B1481)&gt;0, "BH", TEXT($B1481, "ddd")))</f>
        <v/>
      </c>
      <c r="AB1481" s="61" t="str">
        <f t="shared" si="203"/>
        <v/>
      </c>
      <c r="AD1481" s="23" t="str">
        <f t="shared" si="204"/>
        <v/>
      </c>
      <c r="AE1481" s="23" t="str">
        <f t="shared" si="205"/>
        <v/>
      </c>
      <c r="AG1481" s="23" t="str">
        <f t="shared" si="206"/>
        <v/>
      </c>
    </row>
    <row r="1482" spans="1:33" x14ac:dyDescent="0.25">
      <c r="A1482" s="5"/>
      <c r="B1482" s="115"/>
      <c r="C1482" s="116"/>
      <c r="D1482" s="117"/>
      <c r="E1482" s="118"/>
      <c r="F1482" s="118"/>
      <c r="G1482" s="119"/>
      <c r="H1482" s="120"/>
      <c r="I1482" s="120"/>
      <c r="J1482" s="121"/>
      <c r="K1482" s="5"/>
      <c r="L1482" s="133" t="str">
        <f t="shared" si="198"/>
        <v/>
      </c>
      <c r="M1482" s="5"/>
      <c r="N1482" s="23" t="str">
        <f>IF($L1482="", "", COUNTIF($L$11:$L$2510, "&gt;"&amp;$L1482)+1+COUNTIF($L$11:$L1482, $L1482)-1)</f>
        <v/>
      </c>
      <c r="O1482" s="5"/>
      <c r="R1482" s="23" t="str">
        <f t="shared" si="199"/>
        <v/>
      </c>
      <c r="T1482" s="20" t="str">
        <f t="shared" si="200"/>
        <v/>
      </c>
      <c r="X1482" s="23" t="str">
        <f t="shared" si="201"/>
        <v/>
      </c>
      <c r="Z1482" s="59" t="str">
        <f t="shared" si="202"/>
        <v/>
      </c>
      <c r="AA1482" s="60" t="str">
        <f>IF($B1482="", "", IF(COUNTIF('Intro &amp; Setup'!$AY$23:$AY$38, $B1482)&gt;0, "BH", TEXT($B1482, "ddd")))</f>
        <v/>
      </c>
      <c r="AB1482" s="61" t="str">
        <f t="shared" si="203"/>
        <v/>
      </c>
      <c r="AD1482" s="23" t="str">
        <f t="shared" si="204"/>
        <v/>
      </c>
      <c r="AE1482" s="23" t="str">
        <f t="shared" si="205"/>
        <v/>
      </c>
      <c r="AG1482" s="23" t="str">
        <f t="shared" si="206"/>
        <v/>
      </c>
    </row>
    <row r="1483" spans="1:33" x14ac:dyDescent="0.25">
      <c r="A1483" s="5"/>
      <c r="B1483" s="115"/>
      <c r="C1483" s="116"/>
      <c r="D1483" s="117"/>
      <c r="E1483" s="118"/>
      <c r="F1483" s="118"/>
      <c r="G1483" s="119"/>
      <c r="H1483" s="120"/>
      <c r="I1483" s="120"/>
      <c r="J1483" s="121"/>
      <c r="K1483" s="5"/>
      <c r="L1483" s="133" t="str">
        <f t="shared" si="198"/>
        <v/>
      </c>
      <c r="M1483" s="5"/>
      <c r="N1483" s="23" t="str">
        <f>IF($L1483="", "", COUNTIF($L$11:$L$2510, "&gt;"&amp;$L1483)+1+COUNTIF($L$11:$L1483, $L1483)-1)</f>
        <v/>
      </c>
      <c r="O1483" s="5"/>
      <c r="R1483" s="23" t="str">
        <f t="shared" si="199"/>
        <v/>
      </c>
      <c r="T1483" s="20" t="str">
        <f t="shared" si="200"/>
        <v/>
      </c>
      <c r="X1483" s="23" t="str">
        <f t="shared" si="201"/>
        <v/>
      </c>
      <c r="Z1483" s="59" t="str">
        <f t="shared" si="202"/>
        <v/>
      </c>
      <c r="AA1483" s="60" t="str">
        <f>IF($B1483="", "", IF(COUNTIF('Intro &amp; Setup'!$AY$23:$AY$38, $B1483)&gt;0, "BH", TEXT($B1483, "ddd")))</f>
        <v/>
      </c>
      <c r="AB1483" s="61" t="str">
        <f t="shared" si="203"/>
        <v/>
      </c>
      <c r="AD1483" s="23" t="str">
        <f t="shared" si="204"/>
        <v/>
      </c>
      <c r="AE1483" s="23" t="str">
        <f t="shared" si="205"/>
        <v/>
      </c>
      <c r="AG1483" s="23" t="str">
        <f t="shared" si="206"/>
        <v/>
      </c>
    </row>
    <row r="1484" spans="1:33" x14ac:dyDescent="0.25">
      <c r="A1484" s="5"/>
      <c r="B1484" s="115"/>
      <c r="C1484" s="116"/>
      <c r="D1484" s="117"/>
      <c r="E1484" s="118"/>
      <c r="F1484" s="118"/>
      <c r="G1484" s="119"/>
      <c r="H1484" s="120"/>
      <c r="I1484" s="120"/>
      <c r="J1484" s="121"/>
      <c r="K1484" s="5"/>
      <c r="L1484" s="133" t="str">
        <f t="shared" ref="L1484:L1547" si="207">IFERROR(($I1484+$J1484)/$H1484, "")</f>
        <v/>
      </c>
      <c r="M1484" s="5"/>
      <c r="N1484" s="23" t="str">
        <f>IF($L1484="", "", COUNTIF($L$11:$L$2510, "&gt;"&amp;$L1484)+1+COUNTIF($L$11:$L1484, $L1484)-1)</f>
        <v/>
      </c>
      <c r="O1484" s="5"/>
      <c r="R1484" s="23" t="str">
        <f t="shared" ref="R1484:R1547" si="208">IF($T1484="", "", IF(COUNTIF($T$11:$T$2510, $T1484)&gt;1, "X", ""))</f>
        <v/>
      </c>
      <c r="T1484" s="20" t="str">
        <f t="shared" ref="T1484:T1547" si="209">IF(AND($B1484="", $C1484="", $D1484=""), "", CONCATENATE(TEXT($B1484, "dd mmm yyyy"), " - ", TEXT($C1484, "hh:mm"), " - ", $D1484))</f>
        <v/>
      </c>
      <c r="X1484" s="23" t="str">
        <f t="shared" ref="X1484:X1547" si="210">IF($E1484="", "", IF(COUNTIF($V$11:$V$20, $E1484)=0, "X", ""))</f>
        <v/>
      </c>
      <c r="Z1484" s="59" t="str">
        <f t="shared" ref="Z1484:Z1547" si="211">IF($B1484="", "", TEXT($B1484, "mmm yyyy"))</f>
        <v/>
      </c>
      <c r="AA1484" s="60" t="str">
        <f>IF($B1484="", "", IF(COUNTIF('Intro &amp; Setup'!$AY$23:$AY$38, $B1484)&gt;0, "BH", TEXT($B1484, "ddd")))</f>
        <v/>
      </c>
      <c r="AB1484" s="61" t="str">
        <f t="shared" ref="AB1484:AB1547" si="212">IF($C1484="", "", REPLACE(TEXT($C1484, "hh:mm"), 4, 2, "00"))</f>
        <v/>
      </c>
      <c r="AD1484" s="23" t="str">
        <f t="shared" ref="AD1484:AD1547" si="213">IF(OR($AB1484="", $E1484=""), "", CONCATENATE($AB1484, " - ", $E1484))</f>
        <v/>
      </c>
      <c r="AE1484" s="23" t="str">
        <f t="shared" ref="AE1484:AE1547" si="214">IF(OR($AA1484="", $E1484=""), "", CONCATENATE($AA1484, " - ", $E1484))</f>
        <v/>
      </c>
      <c r="AG1484" s="23" t="str">
        <f t="shared" ref="AG1484:AG1547" si="215">IF($B1484="", "", IF(OR($B1484&lt;$Z$2, $B1484&gt;$Z$3), "X", ""))</f>
        <v/>
      </c>
    </row>
    <row r="1485" spans="1:33" x14ac:dyDescent="0.25">
      <c r="A1485" s="5"/>
      <c r="B1485" s="115"/>
      <c r="C1485" s="116"/>
      <c r="D1485" s="117"/>
      <c r="E1485" s="118"/>
      <c r="F1485" s="118"/>
      <c r="G1485" s="119"/>
      <c r="H1485" s="120"/>
      <c r="I1485" s="120"/>
      <c r="J1485" s="121"/>
      <c r="K1485" s="5"/>
      <c r="L1485" s="133" t="str">
        <f t="shared" si="207"/>
        <v/>
      </c>
      <c r="M1485" s="5"/>
      <c r="N1485" s="23" t="str">
        <f>IF($L1485="", "", COUNTIF($L$11:$L$2510, "&gt;"&amp;$L1485)+1+COUNTIF($L$11:$L1485, $L1485)-1)</f>
        <v/>
      </c>
      <c r="O1485" s="5"/>
      <c r="R1485" s="23" t="str">
        <f t="shared" si="208"/>
        <v/>
      </c>
      <c r="T1485" s="20" t="str">
        <f t="shared" si="209"/>
        <v/>
      </c>
      <c r="X1485" s="23" t="str">
        <f t="shared" si="210"/>
        <v/>
      </c>
      <c r="Z1485" s="59" t="str">
        <f t="shared" si="211"/>
        <v/>
      </c>
      <c r="AA1485" s="60" t="str">
        <f>IF($B1485="", "", IF(COUNTIF('Intro &amp; Setup'!$AY$23:$AY$38, $B1485)&gt;0, "BH", TEXT($B1485, "ddd")))</f>
        <v/>
      </c>
      <c r="AB1485" s="61" t="str">
        <f t="shared" si="212"/>
        <v/>
      </c>
      <c r="AD1485" s="23" t="str">
        <f t="shared" si="213"/>
        <v/>
      </c>
      <c r="AE1485" s="23" t="str">
        <f t="shared" si="214"/>
        <v/>
      </c>
      <c r="AG1485" s="23" t="str">
        <f t="shared" si="215"/>
        <v/>
      </c>
    </row>
    <row r="1486" spans="1:33" x14ac:dyDescent="0.25">
      <c r="A1486" s="5"/>
      <c r="B1486" s="115"/>
      <c r="C1486" s="116"/>
      <c r="D1486" s="117"/>
      <c r="E1486" s="118"/>
      <c r="F1486" s="118"/>
      <c r="G1486" s="119"/>
      <c r="H1486" s="120"/>
      <c r="I1486" s="120"/>
      <c r="J1486" s="121"/>
      <c r="K1486" s="5"/>
      <c r="L1486" s="133" t="str">
        <f t="shared" si="207"/>
        <v/>
      </c>
      <c r="M1486" s="5"/>
      <c r="N1486" s="23" t="str">
        <f>IF($L1486="", "", COUNTIF($L$11:$L$2510, "&gt;"&amp;$L1486)+1+COUNTIF($L$11:$L1486, $L1486)-1)</f>
        <v/>
      </c>
      <c r="O1486" s="5"/>
      <c r="R1486" s="23" t="str">
        <f t="shared" si="208"/>
        <v/>
      </c>
      <c r="T1486" s="20" t="str">
        <f t="shared" si="209"/>
        <v/>
      </c>
      <c r="X1486" s="23" t="str">
        <f t="shared" si="210"/>
        <v/>
      </c>
      <c r="Z1486" s="59" t="str">
        <f t="shared" si="211"/>
        <v/>
      </c>
      <c r="AA1486" s="60" t="str">
        <f>IF($B1486="", "", IF(COUNTIF('Intro &amp; Setup'!$AY$23:$AY$38, $B1486)&gt;0, "BH", TEXT($B1486, "ddd")))</f>
        <v/>
      </c>
      <c r="AB1486" s="61" t="str">
        <f t="shared" si="212"/>
        <v/>
      </c>
      <c r="AD1486" s="23" t="str">
        <f t="shared" si="213"/>
        <v/>
      </c>
      <c r="AE1486" s="23" t="str">
        <f t="shared" si="214"/>
        <v/>
      </c>
      <c r="AG1486" s="23" t="str">
        <f t="shared" si="215"/>
        <v/>
      </c>
    </row>
    <row r="1487" spans="1:33" x14ac:dyDescent="0.25">
      <c r="A1487" s="5"/>
      <c r="B1487" s="115"/>
      <c r="C1487" s="116"/>
      <c r="D1487" s="117"/>
      <c r="E1487" s="118"/>
      <c r="F1487" s="118"/>
      <c r="G1487" s="119"/>
      <c r="H1487" s="120"/>
      <c r="I1487" s="120"/>
      <c r="J1487" s="121"/>
      <c r="K1487" s="5"/>
      <c r="L1487" s="133" t="str">
        <f t="shared" si="207"/>
        <v/>
      </c>
      <c r="M1487" s="5"/>
      <c r="N1487" s="23" t="str">
        <f>IF($L1487="", "", COUNTIF($L$11:$L$2510, "&gt;"&amp;$L1487)+1+COUNTIF($L$11:$L1487, $L1487)-1)</f>
        <v/>
      </c>
      <c r="O1487" s="5"/>
      <c r="R1487" s="23" t="str">
        <f t="shared" si="208"/>
        <v/>
      </c>
      <c r="T1487" s="20" t="str">
        <f t="shared" si="209"/>
        <v/>
      </c>
      <c r="X1487" s="23" t="str">
        <f t="shared" si="210"/>
        <v/>
      </c>
      <c r="Z1487" s="59" t="str">
        <f t="shared" si="211"/>
        <v/>
      </c>
      <c r="AA1487" s="60" t="str">
        <f>IF($B1487="", "", IF(COUNTIF('Intro &amp; Setup'!$AY$23:$AY$38, $B1487)&gt;0, "BH", TEXT($B1487, "ddd")))</f>
        <v/>
      </c>
      <c r="AB1487" s="61" t="str">
        <f t="shared" si="212"/>
        <v/>
      </c>
      <c r="AD1487" s="23" t="str">
        <f t="shared" si="213"/>
        <v/>
      </c>
      <c r="AE1487" s="23" t="str">
        <f t="shared" si="214"/>
        <v/>
      </c>
      <c r="AG1487" s="23" t="str">
        <f t="shared" si="215"/>
        <v/>
      </c>
    </row>
    <row r="1488" spans="1:33" x14ac:dyDescent="0.25">
      <c r="A1488" s="5"/>
      <c r="B1488" s="115"/>
      <c r="C1488" s="116"/>
      <c r="D1488" s="117"/>
      <c r="E1488" s="118"/>
      <c r="F1488" s="118"/>
      <c r="G1488" s="119"/>
      <c r="H1488" s="120"/>
      <c r="I1488" s="120"/>
      <c r="J1488" s="121"/>
      <c r="K1488" s="5"/>
      <c r="L1488" s="133" t="str">
        <f t="shared" si="207"/>
        <v/>
      </c>
      <c r="M1488" s="5"/>
      <c r="N1488" s="23" t="str">
        <f>IF($L1488="", "", COUNTIF($L$11:$L$2510, "&gt;"&amp;$L1488)+1+COUNTIF($L$11:$L1488, $L1488)-1)</f>
        <v/>
      </c>
      <c r="O1488" s="5"/>
      <c r="R1488" s="23" t="str">
        <f t="shared" si="208"/>
        <v/>
      </c>
      <c r="T1488" s="20" t="str">
        <f t="shared" si="209"/>
        <v/>
      </c>
      <c r="X1488" s="23" t="str">
        <f t="shared" si="210"/>
        <v/>
      </c>
      <c r="Z1488" s="59" t="str">
        <f t="shared" si="211"/>
        <v/>
      </c>
      <c r="AA1488" s="60" t="str">
        <f>IF($B1488="", "", IF(COUNTIF('Intro &amp; Setup'!$AY$23:$AY$38, $B1488)&gt;0, "BH", TEXT($B1488, "ddd")))</f>
        <v/>
      </c>
      <c r="AB1488" s="61" t="str">
        <f t="shared" si="212"/>
        <v/>
      </c>
      <c r="AD1488" s="23" t="str">
        <f t="shared" si="213"/>
        <v/>
      </c>
      <c r="AE1488" s="23" t="str">
        <f t="shared" si="214"/>
        <v/>
      </c>
      <c r="AG1488" s="23" t="str">
        <f t="shared" si="215"/>
        <v/>
      </c>
    </row>
    <row r="1489" spans="1:33" x14ac:dyDescent="0.25">
      <c r="A1489" s="5"/>
      <c r="B1489" s="115"/>
      <c r="C1489" s="116"/>
      <c r="D1489" s="117"/>
      <c r="E1489" s="118"/>
      <c r="F1489" s="118"/>
      <c r="G1489" s="119"/>
      <c r="H1489" s="120"/>
      <c r="I1489" s="120"/>
      <c r="J1489" s="121"/>
      <c r="K1489" s="5"/>
      <c r="L1489" s="133" t="str">
        <f t="shared" si="207"/>
        <v/>
      </c>
      <c r="M1489" s="5"/>
      <c r="N1489" s="23" t="str">
        <f>IF($L1489="", "", COUNTIF($L$11:$L$2510, "&gt;"&amp;$L1489)+1+COUNTIF($L$11:$L1489, $L1489)-1)</f>
        <v/>
      </c>
      <c r="O1489" s="5"/>
      <c r="R1489" s="23" t="str">
        <f t="shared" si="208"/>
        <v/>
      </c>
      <c r="T1489" s="20" t="str">
        <f t="shared" si="209"/>
        <v/>
      </c>
      <c r="X1489" s="23" t="str">
        <f t="shared" si="210"/>
        <v/>
      </c>
      <c r="Z1489" s="59" t="str">
        <f t="shared" si="211"/>
        <v/>
      </c>
      <c r="AA1489" s="60" t="str">
        <f>IF($B1489="", "", IF(COUNTIF('Intro &amp; Setup'!$AY$23:$AY$38, $B1489)&gt;0, "BH", TEXT($B1489, "ddd")))</f>
        <v/>
      </c>
      <c r="AB1489" s="61" t="str">
        <f t="shared" si="212"/>
        <v/>
      </c>
      <c r="AD1489" s="23" t="str">
        <f t="shared" si="213"/>
        <v/>
      </c>
      <c r="AE1489" s="23" t="str">
        <f t="shared" si="214"/>
        <v/>
      </c>
      <c r="AG1489" s="23" t="str">
        <f t="shared" si="215"/>
        <v/>
      </c>
    </row>
    <row r="1490" spans="1:33" x14ac:dyDescent="0.25">
      <c r="A1490" s="5"/>
      <c r="B1490" s="115"/>
      <c r="C1490" s="116"/>
      <c r="D1490" s="117"/>
      <c r="E1490" s="118"/>
      <c r="F1490" s="118"/>
      <c r="G1490" s="119"/>
      <c r="H1490" s="120"/>
      <c r="I1490" s="120"/>
      <c r="J1490" s="121"/>
      <c r="K1490" s="5"/>
      <c r="L1490" s="133" t="str">
        <f t="shared" si="207"/>
        <v/>
      </c>
      <c r="M1490" s="5"/>
      <c r="N1490" s="23" t="str">
        <f>IF($L1490="", "", COUNTIF($L$11:$L$2510, "&gt;"&amp;$L1490)+1+COUNTIF($L$11:$L1490, $L1490)-1)</f>
        <v/>
      </c>
      <c r="O1490" s="5"/>
      <c r="R1490" s="23" t="str">
        <f t="shared" si="208"/>
        <v/>
      </c>
      <c r="T1490" s="20" t="str">
        <f t="shared" si="209"/>
        <v/>
      </c>
      <c r="X1490" s="23" t="str">
        <f t="shared" si="210"/>
        <v/>
      </c>
      <c r="Z1490" s="59" t="str">
        <f t="shared" si="211"/>
        <v/>
      </c>
      <c r="AA1490" s="60" t="str">
        <f>IF($B1490="", "", IF(COUNTIF('Intro &amp; Setup'!$AY$23:$AY$38, $B1490)&gt;0, "BH", TEXT($B1490, "ddd")))</f>
        <v/>
      </c>
      <c r="AB1490" s="61" t="str">
        <f t="shared" si="212"/>
        <v/>
      </c>
      <c r="AD1490" s="23" t="str">
        <f t="shared" si="213"/>
        <v/>
      </c>
      <c r="AE1490" s="23" t="str">
        <f t="shared" si="214"/>
        <v/>
      </c>
      <c r="AG1490" s="23" t="str">
        <f t="shared" si="215"/>
        <v/>
      </c>
    </row>
    <row r="1491" spans="1:33" x14ac:dyDescent="0.25">
      <c r="A1491" s="5"/>
      <c r="B1491" s="115"/>
      <c r="C1491" s="116"/>
      <c r="D1491" s="117"/>
      <c r="E1491" s="118"/>
      <c r="F1491" s="118"/>
      <c r="G1491" s="119"/>
      <c r="H1491" s="120"/>
      <c r="I1491" s="120"/>
      <c r="J1491" s="121"/>
      <c r="K1491" s="5"/>
      <c r="L1491" s="133" t="str">
        <f t="shared" si="207"/>
        <v/>
      </c>
      <c r="M1491" s="5"/>
      <c r="N1491" s="23" t="str">
        <f>IF($L1491="", "", COUNTIF($L$11:$L$2510, "&gt;"&amp;$L1491)+1+COUNTIF($L$11:$L1491, $L1491)-1)</f>
        <v/>
      </c>
      <c r="O1491" s="5"/>
      <c r="R1491" s="23" t="str">
        <f t="shared" si="208"/>
        <v/>
      </c>
      <c r="T1491" s="20" t="str">
        <f t="shared" si="209"/>
        <v/>
      </c>
      <c r="X1491" s="23" t="str">
        <f t="shared" si="210"/>
        <v/>
      </c>
      <c r="Z1491" s="59" t="str">
        <f t="shared" si="211"/>
        <v/>
      </c>
      <c r="AA1491" s="60" t="str">
        <f>IF($B1491="", "", IF(COUNTIF('Intro &amp; Setup'!$AY$23:$AY$38, $B1491)&gt;0, "BH", TEXT($B1491, "ddd")))</f>
        <v/>
      </c>
      <c r="AB1491" s="61" t="str">
        <f t="shared" si="212"/>
        <v/>
      </c>
      <c r="AD1491" s="23" t="str">
        <f t="shared" si="213"/>
        <v/>
      </c>
      <c r="AE1491" s="23" t="str">
        <f t="shared" si="214"/>
        <v/>
      </c>
      <c r="AG1491" s="23" t="str">
        <f t="shared" si="215"/>
        <v/>
      </c>
    </row>
    <row r="1492" spans="1:33" x14ac:dyDescent="0.25">
      <c r="A1492" s="5"/>
      <c r="B1492" s="115"/>
      <c r="C1492" s="116"/>
      <c r="D1492" s="117"/>
      <c r="E1492" s="118"/>
      <c r="F1492" s="118"/>
      <c r="G1492" s="119"/>
      <c r="H1492" s="120"/>
      <c r="I1492" s="120"/>
      <c r="J1492" s="121"/>
      <c r="K1492" s="5"/>
      <c r="L1492" s="133" t="str">
        <f t="shared" si="207"/>
        <v/>
      </c>
      <c r="M1492" s="5"/>
      <c r="N1492" s="23" t="str">
        <f>IF($L1492="", "", COUNTIF($L$11:$L$2510, "&gt;"&amp;$L1492)+1+COUNTIF($L$11:$L1492, $L1492)-1)</f>
        <v/>
      </c>
      <c r="O1492" s="5"/>
      <c r="R1492" s="23" t="str">
        <f t="shared" si="208"/>
        <v/>
      </c>
      <c r="T1492" s="20" t="str">
        <f t="shared" si="209"/>
        <v/>
      </c>
      <c r="X1492" s="23" t="str">
        <f t="shared" si="210"/>
        <v/>
      </c>
      <c r="Z1492" s="59" t="str">
        <f t="shared" si="211"/>
        <v/>
      </c>
      <c r="AA1492" s="60" t="str">
        <f>IF($B1492="", "", IF(COUNTIF('Intro &amp; Setup'!$AY$23:$AY$38, $B1492)&gt;0, "BH", TEXT($B1492, "ddd")))</f>
        <v/>
      </c>
      <c r="AB1492" s="61" t="str">
        <f t="shared" si="212"/>
        <v/>
      </c>
      <c r="AD1492" s="23" t="str">
        <f t="shared" si="213"/>
        <v/>
      </c>
      <c r="AE1492" s="23" t="str">
        <f t="shared" si="214"/>
        <v/>
      </c>
      <c r="AG1492" s="23" t="str">
        <f t="shared" si="215"/>
        <v/>
      </c>
    </row>
    <row r="1493" spans="1:33" x14ac:dyDescent="0.25">
      <c r="A1493" s="5"/>
      <c r="B1493" s="115"/>
      <c r="C1493" s="116"/>
      <c r="D1493" s="117"/>
      <c r="E1493" s="118"/>
      <c r="F1493" s="118"/>
      <c r="G1493" s="119"/>
      <c r="H1493" s="120"/>
      <c r="I1493" s="120"/>
      <c r="J1493" s="121"/>
      <c r="K1493" s="5"/>
      <c r="L1493" s="133" t="str">
        <f t="shared" si="207"/>
        <v/>
      </c>
      <c r="M1493" s="5"/>
      <c r="N1493" s="23" t="str">
        <f>IF($L1493="", "", COUNTIF($L$11:$L$2510, "&gt;"&amp;$L1493)+1+COUNTIF($L$11:$L1493, $L1493)-1)</f>
        <v/>
      </c>
      <c r="O1493" s="5"/>
      <c r="R1493" s="23" t="str">
        <f t="shared" si="208"/>
        <v/>
      </c>
      <c r="T1493" s="20" t="str">
        <f t="shared" si="209"/>
        <v/>
      </c>
      <c r="X1493" s="23" t="str">
        <f t="shared" si="210"/>
        <v/>
      </c>
      <c r="Z1493" s="59" t="str">
        <f t="shared" si="211"/>
        <v/>
      </c>
      <c r="AA1493" s="60" t="str">
        <f>IF($B1493="", "", IF(COUNTIF('Intro &amp; Setup'!$AY$23:$AY$38, $B1493)&gt;0, "BH", TEXT($B1493, "ddd")))</f>
        <v/>
      </c>
      <c r="AB1493" s="61" t="str">
        <f t="shared" si="212"/>
        <v/>
      </c>
      <c r="AD1493" s="23" t="str">
        <f t="shared" si="213"/>
        <v/>
      </c>
      <c r="AE1493" s="23" t="str">
        <f t="shared" si="214"/>
        <v/>
      </c>
      <c r="AG1493" s="23" t="str">
        <f t="shared" si="215"/>
        <v/>
      </c>
    </row>
    <row r="1494" spans="1:33" x14ac:dyDescent="0.25">
      <c r="A1494" s="5"/>
      <c r="B1494" s="115"/>
      <c r="C1494" s="116"/>
      <c r="D1494" s="117"/>
      <c r="E1494" s="118"/>
      <c r="F1494" s="118"/>
      <c r="G1494" s="119"/>
      <c r="H1494" s="120"/>
      <c r="I1494" s="120"/>
      <c r="J1494" s="121"/>
      <c r="K1494" s="5"/>
      <c r="L1494" s="133" t="str">
        <f t="shared" si="207"/>
        <v/>
      </c>
      <c r="M1494" s="5"/>
      <c r="N1494" s="23" t="str">
        <f>IF($L1494="", "", COUNTIF($L$11:$L$2510, "&gt;"&amp;$L1494)+1+COUNTIF($L$11:$L1494, $L1494)-1)</f>
        <v/>
      </c>
      <c r="O1494" s="5"/>
      <c r="R1494" s="23" t="str">
        <f t="shared" si="208"/>
        <v/>
      </c>
      <c r="T1494" s="20" t="str">
        <f t="shared" si="209"/>
        <v/>
      </c>
      <c r="X1494" s="23" t="str">
        <f t="shared" si="210"/>
        <v/>
      </c>
      <c r="Z1494" s="59" t="str">
        <f t="shared" si="211"/>
        <v/>
      </c>
      <c r="AA1494" s="60" t="str">
        <f>IF($B1494="", "", IF(COUNTIF('Intro &amp; Setup'!$AY$23:$AY$38, $B1494)&gt;0, "BH", TEXT($B1494, "ddd")))</f>
        <v/>
      </c>
      <c r="AB1494" s="61" t="str">
        <f t="shared" si="212"/>
        <v/>
      </c>
      <c r="AD1494" s="23" t="str">
        <f t="shared" si="213"/>
        <v/>
      </c>
      <c r="AE1494" s="23" t="str">
        <f t="shared" si="214"/>
        <v/>
      </c>
      <c r="AG1494" s="23" t="str">
        <f t="shared" si="215"/>
        <v/>
      </c>
    </row>
    <row r="1495" spans="1:33" x14ac:dyDescent="0.25">
      <c r="A1495" s="5"/>
      <c r="B1495" s="115"/>
      <c r="C1495" s="116"/>
      <c r="D1495" s="117"/>
      <c r="E1495" s="118"/>
      <c r="F1495" s="118"/>
      <c r="G1495" s="119"/>
      <c r="H1495" s="120"/>
      <c r="I1495" s="120"/>
      <c r="J1495" s="121"/>
      <c r="K1495" s="5"/>
      <c r="L1495" s="133" t="str">
        <f t="shared" si="207"/>
        <v/>
      </c>
      <c r="M1495" s="5"/>
      <c r="N1495" s="23" t="str">
        <f>IF($L1495="", "", COUNTIF($L$11:$L$2510, "&gt;"&amp;$L1495)+1+COUNTIF($L$11:$L1495, $L1495)-1)</f>
        <v/>
      </c>
      <c r="O1495" s="5"/>
      <c r="R1495" s="23" t="str">
        <f t="shared" si="208"/>
        <v/>
      </c>
      <c r="T1495" s="20" t="str">
        <f t="shared" si="209"/>
        <v/>
      </c>
      <c r="X1495" s="23" t="str">
        <f t="shared" si="210"/>
        <v/>
      </c>
      <c r="Z1495" s="59" t="str">
        <f t="shared" si="211"/>
        <v/>
      </c>
      <c r="AA1495" s="60" t="str">
        <f>IF($B1495="", "", IF(COUNTIF('Intro &amp; Setup'!$AY$23:$AY$38, $B1495)&gt;0, "BH", TEXT($B1495, "ddd")))</f>
        <v/>
      </c>
      <c r="AB1495" s="61" t="str">
        <f t="shared" si="212"/>
        <v/>
      </c>
      <c r="AD1495" s="23" t="str">
        <f t="shared" si="213"/>
        <v/>
      </c>
      <c r="AE1495" s="23" t="str">
        <f t="shared" si="214"/>
        <v/>
      </c>
      <c r="AG1495" s="23" t="str">
        <f t="shared" si="215"/>
        <v/>
      </c>
    </row>
    <row r="1496" spans="1:33" x14ac:dyDescent="0.25">
      <c r="A1496" s="5"/>
      <c r="B1496" s="115"/>
      <c r="C1496" s="116"/>
      <c r="D1496" s="117"/>
      <c r="E1496" s="118"/>
      <c r="F1496" s="118"/>
      <c r="G1496" s="119"/>
      <c r="H1496" s="120"/>
      <c r="I1496" s="120"/>
      <c r="J1496" s="121"/>
      <c r="K1496" s="5"/>
      <c r="L1496" s="133" t="str">
        <f t="shared" si="207"/>
        <v/>
      </c>
      <c r="M1496" s="5"/>
      <c r="N1496" s="23" t="str">
        <f>IF($L1496="", "", COUNTIF($L$11:$L$2510, "&gt;"&amp;$L1496)+1+COUNTIF($L$11:$L1496, $L1496)-1)</f>
        <v/>
      </c>
      <c r="O1496" s="5"/>
      <c r="R1496" s="23" t="str">
        <f t="shared" si="208"/>
        <v/>
      </c>
      <c r="T1496" s="20" t="str">
        <f t="shared" si="209"/>
        <v/>
      </c>
      <c r="X1496" s="23" t="str">
        <f t="shared" si="210"/>
        <v/>
      </c>
      <c r="Z1496" s="59" t="str">
        <f t="shared" si="211"/>
        <v/>
      </c>
      <c r="AA1496" s="60" t="str">
        <f>IF($B1496="", "", IF(COUNTIF('Intro &amp; Setup'!$AY$23:$AY$38, $B1496)&gt;0, "BH", TEXT($B1496, "ddd")))</f>
        <v/>
      </c>
      <c r="AB1496" s="61" t="str">
        <f t="shared" si="212"/>
        <v/>
      </c>
      <c r="AD1496" s="23" t="str">
        <f t="shared" si="213"/>
        <v/>
      </c>
      <c r="AE1496" s="23" t="str">
        <f t="shared" si="214"/>
        <v/>
      </c>
      <c r="AG1496" s="23" t="str">
        <f t="shared" si="215"/>
        <v/>
      </c>
    </row>
    <row r="1497" spans="1:33" x14ac:dyDescent="0.25">
      <c r="A1497" s="5"/>
      <c r="B1497" s="115"/>
      <c r="C1497" s="116"/>
      <c r="D1497" s="117"/>
      <c r="E1497" s="118"/>
      <c r="F1497" s="118"/>
      <c r="G1497" s="119"/>
      <c r="H1497" s="120"/>
      <c r="I1497" s="120"/>
      <c r="J1497" s="121"/>
      <c r="K1497" s="5"/>
      <c r="L1497" s="133" t="str">
        <f t="shared" si="207"/>
        <v/>
      </c>
      <c r="M1497" s="5"/>
      <c r="N1497" s="23" t="str">
        <f>IF($L1497="", "", COUNTIF($L$11:$L$2510, "&gt;"&amp;$L1497)+1+COUNTIF($L$11:$L1497, $L1497)-1)</f>
        <v/>
      </c>
      <c r="O1497" s="5"/>
      <c r="R1497" s="23" t="str">
        <f t="shared" si="208"/>
        <v/>
      </c>
      <c r="T1497" s="20" t="str">
        <f t="shared" si="209"/>
        <v/>
      </c>
      <c r="X1497" s="23" t="str">
        <f t="shared" si="210"/>
        <v/>
      </c>
      <c r="Z1497" s="59" t="str">
        <f t="shared" si="211"/>
        <v/>
      </c>
      <c r="AA1497" s="60" t="str">
        <f>IF($B1497="", "", IF(COUNTIF('Intro &amp; Setup'!$AY$23:$AY$38, $B1497)&gt;0, "BH", TEXT($B1497, "ddd")))</f>
        <v/>
      </c>
      <c r="AB1497" s="61" t="str">
        <f t="shared" si="212"/>
        <v/>
      </c>
      <c r="AD1497" s="23" t="str">
        <f t="shared" si="213"/>
        <v/>
      </c>
      <c r="AE1497" s="23" t="str">
        <f t="shared" si="214"/>
        <v/>
      </c>
      <c r="AG1497" s="23" t="str">
        <f t="shared" si="215"/>
        <v/>
      </c>
    </row>
    <row r="1498" spans="1:33" x14ac:dyDescent="0.25">
      <c r="A1498" s="5"/>
      <c r="B1498" s="115"/>
      <c r="C1498" s="116"/>
      <c r="D1498" s="117"/>
      <c r="E1498" s="118"/>
      <c r="F1498" s="118"/>
      <c r="G1498" s="119"/>
      <c r="H1498" s="120"/>
      <c r="I1498" s="120"/>
      <c r="J1498" s="121"/>
      <c r="K1498" s="5"/>
      <c r="L1498" s="133" t="str">
        <f t="shared" si="207"/>
        <v/>
      </c>
      <c r="M1498" s="5"/>
      <c r="N1498" s="23" t="str">
        <f>IF($L1498="", "", COUNTIF($L$11:$L$2510, "&gt;"&amp;$L1498)+1+COUNTIF($L$11:$L1498, $L1498)-1)</f>
        <v/>
      </c>
      <c r="O1498" s="5"/>
      <c r="R1498" s="23" t="str">
        <f t="shared" si="208"/>
        <v/>
      </c>
      <c r="T1498" s="20" t="str">
        <f t="shared" si="209"/>
        <v/>
      </c>
      <c r="X1498" s="23" t="str">
        <f t="shared" si="210"/>
        <v/>
      </c>
      <c r="Z1498" s="59" t="str">
        <f t="shared" si="211"/>
        <v/>
      </c>
      <c r="AA1498" s="60" t="str">
        <f>IF($B1498="", "", IF(COUNTIF('Intro &amp; Setup'!$AY$23:$AY$38, $B1498)&gt;0, "BH", TEXT($B1498, "ddd")))</f>
        <v/>
      </c>
      <c r="AB1498" s="61" t="str">
        <f t="shared" si="212"/>
        <v/>
      </c>
      <c r="AD1498" s="23" t="str">
        <f t="shared" si="213"/>
        <v/>
      </c>
      <c r="AE1498" s="23" t="str">
        <f t="shared" si="214"/>
        <v/>
      </c>
      <c r="AG1498" s="23" t="str">
        <f t="shared" si="215"/>
        <v/>
      </c>
    </row>
    <row r="1499" spans="1:33" x14ac:dyDescent="0.25">
      <c r="A1499" s="5"/>
      <c r="B1499" s="115"/>
      <c r="C1499" s="116"/>
      <c r="D1499" s="117"/>
      <c r="E1499" s="118"/>
      <c r="F1499" s="118"/>
      <c r="G1499" s="119"/>
      <c r="H1499" s="120"/>
      <c r="I1499" s="120"/>
      <c r="J1499" s="121"/>
      <c r="K1499" s="5"/>
      <c r="L1499" s="133" t="str">
        <f t="shared" si="207"/>
        <v/>
      </c>
      <c r="M1499" s="5"/>
      <c r="N1499" s="23" t="str">
        <f>IF($L1499="", "", COUNTIF($L$11:$L$2510, "&gt;"&amp;$L1499)+1+COUNTIF($L$11:$L1499, $L1499)-1)</f>
        <v/>
      </c>
      <c r="O1499" s="5"/>
      <c r="R1499" s="23" t="str">
        <f t="shared" si="208"/>
        <v/>
      </c>
      <c r="T1499" s="20" t="str">
        <f t="shared" si="209"/>
        <v/>
      </c>
      <c r="X1499" s="23" t="str">
        <f t="shared" si="210"/>
        <v/>
      </c>
      <c r="Z1499" s="59" t="str">
        <f t="shared" si="211"/>
        <v/>
      </c>
      <c r="AA1499" s="60" t="str">
        <f>IF($B1499="", "", IF(COUNTIF('Intro &amp; Setup'!$AY$23:$AY$38, $B1499)&gt;0, "BH", TEXT($B1499, "ddd")))</f>
        <v/>
      </c>
      <c r="AB1499" s="61" t="str">
        <f t="shared" si="212"/>
        <v/>
      </c>
      <c r="AD1499" s="23" t="str">
        <f t="shared" si="213"/>
        <v/>
      </c>
      <c r="AE1499" s="23" t="str">
        <f t="shared" si="214"/>
        <v/>
      </c>
      <c r="AG1499" s="23" t="str">
        <f t="shared" si="215"/>
        <v/>
      </c>
    </row>
    <row r="1500" spans="1:33" x14ac:dyDescent="0.25">
      <c r="A1500" s="5"/>
      <c r="B1500" s="115"/>
      <c r="C1500" s="116"/>
      <c r="D1500" s="117"/>
      <c r="E1500" s="118"/>
      <c r="F1500" s="118"/>
      <c r="G1500" s="119"/>
      <c r="H1500" s="120"/>
      <c r="I1500" s="120"/>
      <c r="J1500" s="121"/>
      <c r="K1500" s="5"/>
      <c r="L1500" s="133" t="str">
        <f t="shared" si="207"/>
        <v/>
      </c>
      <c r="M1500" s="5"/>
      <c r="N1500" s="23" t="str">
        <f>IF($L1500="", "", COUNTIF($L$11:$L$2510, "&gt;"&amp;$L1500)+1+COUNTIF($L$11:$L1500, $L1500)-1)</f>
        <v/>
      </c>
      <c r="O1500" s="5"/>
      <c r="R1500" s="23" t="str">
        <f t="shared" si="208"/>
        <v/>
      </c>
      <c r="T1500" s="20" t="str">
        <f t="shared" si="209"/>
        <v/>
      </c>
      <c r="X1500" s="23" t="str">
        <f t="shared" si="210"/>
        <v/>
      </c>
      <c r="Z1500" s="59" t="str">
        <f t="shared" si="211"/>
        <v/>
      </c>
      <c r="AA1500" s="60" t="str">
        <f>IF($B1500="", "", IF(COUNTIF('Intro &amp; Setup'!$AY$23:$AY$38, $B1500)&gt;0, "BH", TEXT($B1500, "ddd")))</f>
        <v/>
      </c>
      <c r="AB1500" s="61" t="str">
        <f t="shared" si="212"/>
        <v/>
      </c>
      <c r="AD1500" s="23" t="str">
        <f t="shared" si="213"/>
        <v/>
      </c>
      <c r="AE1500" s="23" t="str">
        <f t="shared" si="214"/>
        <v/>
      </c>
      <c r="AG1500" s="23" t="str">
        <f t="shared" si="215"/>
        <v/>
      </c>
    </row>
    <row r="1501" spans="1:33" x14ac:dyDescent="0.25">
      <c r="A1501" s="5"/>
      <c r="B1501" s="115"/>
      <c r="C1501" s="116"/>
      <c r="D1501" s="117"/>
      <c r="E1501" s="118"/>
      <c r="F1501" s="118"/>
      <c r="G1501" s="119"/>
      <c r="H1501" s="120"/>
      <c r="I1501" s="120"/>
      <c r="J1501" s="121"/>
      <c r="K1501" s="5"/>
      <c r="L1501" s="133" t="str">
        <f t="shared" si="207"/>
        <v/>
      </c>
      <c r="M1501" s="5"/>
      <c r="N1501" s="23" t="str">
        <f>IF($L1501="", "", COUNTIF($L$11:$L$2510, "&gt;"&amp;$L1501)+1+COUNTIF($L$11:$L1501, $L1501)-1)</f>
        <v/>
      </c>
      <c r="O1501" s="5"/>
      <c r="R1501" s="23" t="str">
        <f t="shared" si="208"/>
        <v/>
      </c>
      <c r="T1501" s="20" t="str">
        <f t="shared" si="209"/>
        <v/>
      </c>
      <c r="X1501" s="23" t="str">
        <f t="shared" si="210"/>
        <v/>
      </c>
      <c r="Z1501" s="59" t="str">
        <f t="shared" si="211"/>
        <v/>
      </c>
      <c r="AA1501" s="60" t="str">
        <f>IF($B1501="", "", IF(COUNTIF('Intro &amp; Setup'!$AY$23:$AY$38, $B1501)&gt;0, "BH", TEXT($B1501, "ddd")))</f>
        <v/>
      </c>
      <c r="AB1501" s="61" t="str">
        <f t="shared" si="212"/>
        <v/>
      </c>
      <c r="AD1501" s="23" t="str">
        <f t="shared" si="213"/>
        <v/>
      </c>
      <c r="AE1501" s="23" t="str">
        <f t="shared" si="214"/>
        <v/>
      </c>
      <c r="AG1501" s="23" t="str">
        <f t="shared" si="215"/>
        <v/>
      </c>
    </row>
    <row r="1502" spans="1:33" x14ac:dyDescent="0.25">
      <c r="A1502" s="5"/>
      <c r="B1502" s="115"/>
      <c r="C1502" s="116"/>
      <c r="D1502" s="117"/>
      <c r="E1502" s="118"/>
      <c r="F1502" s="118"/>
      <c r="G1502" s="119"/>
      <c r="H1502" s="120"/>
      <c r="I1502" s="120"/>
      <c r="J1502" s="121"/>
      <c r="K1502" s="5"/>
      <c r="L1502" s="133" t="str">
        <f t="shared" si="207"/>
        <v/>
      </c>
      <c r="M1502" s="5"/>
      <c r="N1502" s="23" t="str">
        <f>IF($L1502="", "", COUNTIF($L$11:$L$2510, "&gt;"&amp;$L1502)+1+COUNTIF($L$11:$L1502, $L1502)-1)</f>
        <v/>
      </c>
      <c r="O1502" s="5"/>
      <c r="R1502" s="23" t="str">
        <f t="shared" si="208"/>
        <v/>
      </c>
      <c r="T1502" s="20" t="str">
        <f t="shared" si="209"/>
        <v/>
      </c>
      <c r="X1502" s="23" t="str">
        <f t="shared" si="210"/>
        <v/>
      </c>
      <c r="Z1502" s="59" t="str">
        <f t="shared" si="211"/>
        <v/>
      </c>
      <c r="AA1502" s="60" t="str">
        <f>IF($B1502="", "", IF(COUNTIF('Intro &amp; Setup'!$AY$23:$AY$38, $B1502)&gt;0, "BH", TEXT($B1502, "ddd")))</f>
        <v/>
      </c>
      <c r="AB1502" s="61" t="str">
        <f t="shared" si="212"/>
        <v/>
      </c>
      <c r="AD1502" s="23" t="str">
        <f t="shared" si="213"/>
        <v/>
      </c>
      <c r="AE1502" s="23" t="str">
        <f t="shared" si="214"/>
        <v/>
      </c>
      <c r="AG1502" s="23" t="str">
        <f t="shared" si="215"/>
        <v/>
      </c>
    </row>
    <row r="1503" spans="1:33" x14ac:dyDescent="0.25">
      <c r="A1503" s="5"/>
      <c r="B1503" s="115"/>
      <c r="C1503" s="116"/>
      <c r="D1503" s="117"/>
      <c r="E1503" s="118"/>
      <c r="F1503" s="118"/>
      <c r="G1503" s="119"/>
      <c r="H1503" s="120"/>
      <c r="I1503" s="120"/>
      <c r="J1503" s="121"/>
      <c r="K1503" s="5"/>
      <c r="L1503" s="133" t="str">
        <f t="shared" si="207"/>
        <v/>
      </c>
      <c r="M1503" s="5"/>
      <c r="N1503" s="23" t="str">
        <f>IF($L1503="", "", COUNTIF($L$11:$L$2510, "&gt;"&amp;$L1503)+1+COUNTIF($L$11:$L1503, $L1503)-1)</f>
        <v/>
      </c>
      <c r="O1503" s="5"/>
      <c r="R1503" s="23" t="str">
        <f t="shared" si="208"/>
        <v/>
      </c>
      <c r="T1503" s="20" t="str">
        <f t="shared" si="209"/>
        <v/>
      </c>
      <c r="X1503" s="23" t="str">
        <f t="shared" si="210"/>
        <v/>
      </c>
      <c r="Z1503" s="59" t="str">
        <f t="shared" si="211"/>
        <v/>
      </c>
      <c r="AA1503" s="60" t="str">
        <f>IF($B1503="", "", IF(COUNTIF('Intro &amp; Setup'!$AY$23:$AY$38, $B1503)&gt;0, "BH", TEXT($B1503, "ddd")))</f>
        <v/>
      </c>
      <c r="AB1503" s="61" t="str">
        <f t="shared" si="212"/>
        <v/>
      </c>
      <c r="AD1503" s="23" t="str">
        <f t="shared" si="213"/>
        <v/>
      </c>
      <c r="AE1503" s="23" t="str">
        <f t="shared" si="214"/>
        <v/>
      </c>
      <c r="AG1503" s="23" t="str">
        <f t="shared" si="215"/>
        <v/>
      </c>
    </row>
    <row r="1504" spans="1:33" x14ac:dyDescent="0.25">
      <c r="A1504" s="5"/>
      <c r="B1504" s="115"/>
      <c r="C1504" s="116"/>
      <c r="D1504" s="117"/>
      <c r="E1504" s="118"/>
      <c r="F1504" s="118"/>
      <c r="G1504" s="119"/>
      <c r="H1504" s="120"/>
      <c r="I1504" s="120"/>
      <c r="J1504" s="121"/>
      <c r="K1504" s="5"/>
      <c r="L1504" s="133" t="str">
        <f t="shared" si="207"/>
        <v/>
      </c>
      <c r="M1504" s="5"/>
      <c r="N1504" s="23" t="str">
        <f>IF($L1504="", "", COUNTIF($L$11:$L$2510, "&gt;"&amp;$L1504)+1+COUNTIF($L$11:$L1504, $L1504)-1)</f>
        <v/>
      </c>
      <c r="O1504" s="5"/>
      <c r="R1504" s="23" t="str">
        <f t="shared" si="208"/>
        <v/>
      </c>
      <c r="T1504" s="20" t="str">
        <f t="shared" si="209"/>
        <v/>
      </c>
      <c r="X1504" s="23" t="str">
        <f t="shared" si="210"/>
        <v/>
      </c>
      <c r="Z1504" s="59" t="str">
        <f t="shared" si="211"/>
        <v/>
      </c>
      <c r="AA1504" s="60" t="str">
        <f>IF($B1504="", "", IF(COUNTIF('Intro &amp; Setup'!$AY$23:$AY$38, $B1504)&gt;0, "BH", TEXT($B1504, "ddd")))</f>
        <v/>
      </c>
      <c r="AB1504" s="61" t="str">
        <f t="shared" si="212"/>
        <v/>
      </c>
      <c r="AD1504" s="23" t="str">
        <f t="shared" si="213"/>
        <v/>
      </c>
      <c r="AE1504" s="23" t="str">
        <f t="shared" si="214"/>
        <v/>
      </c>
      <c r="AG1504" s="23" t="str">
        <f t="shared" si="215"/>
        <v/>
      </c>
    </row>
    <row r="1505" spans="1:33" x14ac:dyDescent="0.25">
      <c r="A1505" s="5"/>
      <c r="B1505" s="115"/>
      <c r="C1505" s="116"/>
      <c r="D1505" s="117"/>
      <c r="E1505" s="118"/>
      <c r="F1505" s="118"/>
      <c r="G1505" s="119"/>
      <c r="H1505" s="120"/>
      <c r="I1505" s="120"/>
      <c r="J1505" s="121"/>
      <c r="K1505" s="5"/>
      <c r="L1505" s="133" t="str">
        <f t="shared" si="207"/>
        <v/>
      </c>
      <c r="M1505" s="5"/>
      <c r="N1505" s="23" t="str">
        <f>IF($L1505="", "", COUNTIF($L$11:$L$2510, "&gt;"&amp;$L1505)+1+COUNTIF($L$11:$L1505, $L1505)-1)</f>
        <v/>
      </c>
      <c r="O1505" s="5"/>
      <c r="R1505" s="23" t="str">
        <f t="shared" si="208"/>
        <v/>
      </c>
      <c r="T1505" s="20" t="str">
        <f t="shared" si="209"/>
        <v/>
      </c>
      <c r="X1505" s="23" t="str">
        <f t="shared" si="210"/>
        <v/>
      </c>
      <c r="Z1505" s="59" t="str">
        <f t="shared" si="211"/>
        <v/>
      </c>
      <c r="AA1505" s="60" t="str">
        <f>IF($B1505="", "", IF(COUNTIF('Intro &amp; Setup'!$AY$23:$AY$38, $B1505)&gt;0, "BH", TEXT($B1505, "ddd")))</f>
        <v/>
      </c>
      <c r="AB1505" s="61" t="str">
        <f t="shared" si="212"/>
        <v/>
      </c>
      <c r="AD1505" s="23" t="str">
        <f t="shared" si="213"/>
        <v/>
      </c>
      <c r="AE1505" s="23" t="str">
        <f t="shared" si="214"/>
        <v/>
      </c>
      <c r="AG1505" s="23" t="str">
        <f t="shared" si="215"/>
        <v/>
      </c>
    </row>
    <row r="1506" spans="1:33" x14ac:dyDescent="0.25">
      <c r="A1506" s="5"/>
      <c r="B1506" s="115"/>
      <c r="C1506" s="116"/>
      <c r="D1506" s="117"/>
      <c r="E1506" s="118"/>
      <c r="F1506" s="118"/>
      <c r="G1506" s="119"/>
      <c r="H1506" s="120"/>
      <c r="I1506" s="120"/>
      <c r="J1506" s="121"/>
      <c r="K1506" s="5"/>
      <c r="L1506" s="133" t="str">
        <f t="shared" si="207"/>
        <v/>
      </c>
      <c r="M1506" s="5"/>
      <c r="N1506" s="23" t="str">
        <f>IF($L1506="", "", COUNTIF($L$11:$L$2510, "&gt;"&amp;$L1506)+1+COUNTIF($L$11:$L1506, $L1506)-1)</f>
        <v/>
      </c>
      <c r="O1506" s="5"/>
      <c r="R1506" s="23" t="str">
        <f t="shared" si="208"/>
        <v/>
      </c>
      <c r="T1506" s="20" t="str">
        <f t="shared" si="209"/>
        <v/>
      </c>
      <c r="X1506" s="23" t="str">
        <f t="shared" si="210"/>
        <v/>
      </c>
      <c r="Z1506" s="59" t="str">
        <f t="shared" si="211"/>
        <v/>
      </c>
      <c r="AA1506" s="60" t="str">
        <f>IF($B1506="", "", IF(COUNTIF('Intro &amp; Setup'!$AY$23:$AY$38, $B1506)&gt;0, "BH", TEXT($B1506, "ddd")))</f>
        <v/>
      </c>
      <c r="AB1506" s="61" t="str">
        <f t="shared" si="212"/>
        <v/>
      </c>
      <c r="AD1506" s="23" t="str">
        <f t="shared" si="213"/>
        <v/>
      </c>
      <c r="AE1506" s="23" t="str">
        <f t="shared" si="214"/>
        <v/>
      </c>
      <c r="AG1506" s="23" t="str">
        <f t="shared" si="215"/>
        <v/>
      </c>
    </row>
    <row r="1507" spans="1:33" x14ac:dyDescent="0.25">
      <c r="A1507" s="5"/>
      <c r="B1507" s="115"/>
      <c r="C1507" s="116"/>
      <c r="D1507" s="117"/>
      <c r="E1507" s="118"/>
      <c r="F1507" s="118"/>
      <c r="G1507" s="119"/>
      <c r="H1507" s="120"/>
      <c r="I1507" s="120"/>
      <c r="J1507" s="121"/>
      <c r="K1507" s="5"/>
      <c r="L1507" s="133" t="str">
        <f t="shared" si="207"/>
        <v/>
      </c>
      <c r="M1507" s="5"/>
      <c r="N1507" s="23" t="str">
        <f>IF($L1507="", "", COUNTIF($L$11:$L$2510, "&gt;"&amp;$L1507)+1+COUNTIF($L$11:$L1507, $L1507)-1)</f>
        <v/>
      </c>
      <c r="O1507" s="5"/>
      <c r="R1507" s="23" t="str">
        <f t="shared" si="208"/>
        <v/>
      </c>
      <c r="T1507" s="20" t="str">
        <f t="shared" si="209"/>
        <v/>
      </c>
      <c r="X1507" s="23" t="str">
        <f t="shared" si="210"/>
        <v/>
      </c>
      <c r="Z1507" s="59" t="str">
        <f t="shared" si="211"/>
        <v/>
      </c>
      <c r="AA1507" s="60" t="str">
        <f>IF($B1507="", "", IF(COUNTIF('Intro &amp; Setup'!$AY$23:$AY$38, $B1507)&gt;0, "BH", TEXT($B1507, "ddd")))</f>
        <v/>
      </c>
      <c r="AB1507" s="61" t="str">
        <f t="shared" si="212"/>
        <v/>
      </c>
      <c r="AD1507" s="23" t="str">
        <f t="shared" si="213"/>
        <v/>
      </c>
      <c r="AE1507" s="23" t="str">
        <f t="shared" si="214"/>
        <v/>
      </c>
      <c r="AG1507" s="23" t="str">
        <f t="shared" si="215"/>
        <v/>
      </c>
    </row>
    <row r="1508" spans="1:33" x14ac:dyDescent="0.25">
      <c r="A1508" s="5"/>
      <c r="B1508" s="115"/>
      <c r="C1508" s="116"/>
      <c r="D1508" s="117"/>
      <c r="E1508" s="118"/>
      <c r="F1508" s="118"/>
      <c r="G1508" s="119"/>
      <c r="H1508" s="120"/>
      <c r="I1508" s="120"/>
      <c r="J1508" s="121"/>
      <c r="K1508" s="5"/>
      <c r="L1508" s="133" t="str">
        <f t="shared" si="207"/>
        <v/>
      </c>
      <c r="M1508" s="5"/>
      <c r="N1508" s="23" t="str">
        <f>IF($L1508="", "", COUNTIF($L$11:$L$2510, "&gt;"&amp;$L1508)+1+COUNTIF($L$11:$L1508, $L1508)-1)</f>
        <v/>
      </c>
      <c r="O1508" s="5"/>
      <c r="R1508" s="23" t="str">
        <f t="shared" si="208"/>
        <v/>
      </c>
      <c r="T1508" s="20" t="str">
        <f t="shared" si="209"/>
        <v/>
      </c>
      <c r="X1508" s="23" t="str">
        <f t="shared" si="210"/>
        <v/>
      </c>
      <c r="Z1508" s="59" t="str">
        <f t="shared" si="211"/>
        <v/>
      </c>
      <c r="AA1508" s="60" t="str">
        <f>IF($B1508="", "", IF(COUNTIF('Intro &amp; Setup'!$AY$23:$AY$38, $B1508)&gt;0, "BH", TEXT($B1508, "ddd")))</f>
        <v/>
      </c>
      <c r="AB1508" s="61" t="str">
        <f t="shared" si="212"/>
        <v/>
      </c>
      <c r="AD1508" s="23" t="str">
        <f t="shared" si="213"/>
        <v/>
      </c>
      <c r="AE1508" s="23" t="str">
        <f t="shared" si="214"/>
        <v/>
      </c>
      <c r="AG1508" s="23" t="str">
        <f t="shared" si="215"/>
        <v/>
      </c>
    </row>
    <row r="1509" spans="1:33" x14ac:dyDescent="0.25">
      <c r="A1509" s="5"/>
      <c r="B1509" s="115"/>
      <c r="C1509" s="116"/>
      <c r="D1509" s="117"/>
      <c r="E1509" s="118"/>
      <c r="F1509" s="118"/>
      <c r="G1509" s="119"/>
      <c r="H1509" s="120"/>
      <c r="I1509" s="120"/>
      <c r="J1509" s="121"/>
      <c r="K1509" s="5"/>
      <c r="L1509" s="133" t="str">
        <f t="shared" si="207"/>
        <v/>
      </c>
      <c r="M1509" s="5"/>
      <c r="N1509" s="23" t="str">
        <f>IF($L1509="", "", COUNTIF($L$11:$L$2510, "&gt;"&amp;$L1509)+1+COUNTIF($L$11:$L1509, $L1509)-1)</f>
        <v/>
      </c>
      <c r="O1509" s="5"/>
      <c r="R1509" s="23" t="str">
        <f t="shared" si="208"/>
        <v/>
      </c>
      <c r="T1509" s="20" t="str">
        <f t="shared" si="209"/>
        <v/>
      </c>
      <c r="X1509" s="23" t="str">
        <f t="shared" si="210"/>
        <v/>
      </c>
      <c r="Z1509" s="59" t="str">
        <f t="shared" si="211"/>
        <v/>
      </c>
      <c r="AA1509" s="60" t="str">
        <f>IF($B1509="", "", IF(COUNTIF('Intro &amp; Setup'!$AY$23:$AY$38, $B1509)&gt;0, "BH", TEXT($B1509, "ddd")))</f>
        <v/>
      </c>
      <c r="AB1509" s="61" t="str">
        <f t="shared" si="212"/>
        <v/>
      </c>
      <c r="AD1509" s="23" t="str">
        <f t="shared" si="213"/>
        <v/>
      </c>
      <c r="AE1509" s="23" t="str">
        <f t="shared" si="214"/>
        <v/>
      </c>
      <c r="AG1509" s="23" t="str">
        <f t="shared" si="215"/>
        <v/>
      </c>
    </row>
    <row r="1510" spans="1:33" x14ac:dyDescent="0.25">
      <c r="A1510" s="5"/>
      <c r="B1510" s="115"/>
      <c r="C1510" s="116"/>
      <c r="D1510" s="117"/>
      <c r="E1510" s="118"/>
      <c r="F1510" s="118"/>
      <c r="G1510" s="119"/>
      <c r="H1510" s="120"/>
      <c r="I1510" s="120"/>
      <c r="J1510" s="121"/>
      <c r="K1510" s="5"/>
      <c r="L1510" s="133" t="str">
        <f t="shared" si="207"/>
        <v/>
      </c>
      <c r="M1510" s="5"/>
      <c r="N1510" s="23" t="str">
        <f>IF($L1510="", "", COUNTIF($L$11:$L$2510, "&gt;"&amp;$L1510)+1+COUNTIF($L$11:$L1510, $L1510)-1)</f>
        <v/>
      </c>
      <c r="O1510" s="5"/>
      <c r="R1510" s="23" t="str">
        <f t="shared" si="208"/>
        <v/>
      </c>
      <c r="T1510" s="20" t="str">
        <f t="shared" si="209"/>
        <v/>
      </c>
      <c r="X1510" s="23" t="str">
        <f t="shared" si="210"/>
        <v/>
      </c>
      <c r="Z1510" s="59" t="str">
        <f t="shared" si="211"/>
        <v/>
      </c>
      <c r="AA1510" s="60" t="str">
        <f>IF($B1510="", "", IF(COUNTIF('Intro &amp; Setup'!$AY$23:$AY$38, $B1510)&gt;0, "BH", TEXT($B1510, "ddd")))</f>
        <v/>
      </c>
      <c r="AB1510" s="61" t="str">
        <f t="shared" si="212"/>
        <v/>
      </c>
      <c r="AD1510" s="23" t="str">
        <f t="shared" si="213"/>
        <v/>
      </c>
      <c r="AE1510" s="23" t="str">
        <f t="shared" si="214"/>
        <v/>
      </c>
      <c r="AG1510" s="23" t="str">
        <f t="shared" si="215"/>
        <v/>
      </c>
    </row>
    <row r="1511" spans="1:33" x14ac:dyDescent="0.25">
      <c r="A1511" s="5"/>
      <c r="B1511" s="115"/>
      <c r="C1511" s="116"/>
      <c r="D1511" s="117"/>
      <c r="E1511" s="118"/>
      <c r="F1511" s="118"/>
      <c r="G1511" s="119"/>
      <c r="H1511" s="120"/>
      <c r="I1511" s="120"/>
      <c r="J1511" s="121"/>
      <c r="K1511" s="5"/>
      <c r="L1511" s="133" t="str">
        <f t="shared" si="207"/>
        <v/>
      </c>
      <c r="M1511" s="5"/>
      <c r="N1511" s="23" t="str">
        <f>IF($L1511="", "", COUNTIF($L$11:$L$2510, "&gt;"&amp;$L1511)+1+COUNTIF($L$11:$L1511, $L1511)-1)</f>
        <v/>
      </c>
      <c r="O1511" s="5"/>
      <c r="R1511" s="23" t="str">
        <f t="shared" si="208"/>
        <v/>
      </c>
      <c r="T1511" s="20" t="str">
        <f t="shared" si="209"/>
        <v/>
      </c>
      <c r="X1511" s="23" t="str">
        <f t="shared" si="210"/>
        <v/>
      </c>
      <c r="Z1511" s="59" t="str">
        <f t="shared" si="211"/>
        <v/>
      </c>
      <c r="AA1511" s="60" t="str">
        <f>IF($B1511="", "", IF(COUNTIF('Intro &amp; Setup'!$AY$23:$AY$38, $B1511)&gt;0, "BH", TEXT($B1511, "ddd")))</f>
        <v/>
      </c>
      <c r="AB1511" s="61" t="str">
        <f t="shared" si="212"/>
        <v/>
      </c>
      <c r="AD1511" s="23" t="str">
        <f t="shared" si="213"/>
        <v/>
      </c>
      <c r="AE1511" s="23" t="str">
        <f t="shared" si="214"/>
        <v/>
      </c>
      <c r="AG1511" s="23" t="str">
        <f t="shared" si="215"/>
        <v/>
      </c>
    </row>
    <row r="1512" spans="1:33" x14ac:dyDescent="0.25">
      <c r="A1512" s="5"/>
      <c r="B1512" s="115"/>
      <c r="C1512" s="116"/>
      <c r="D1512" s="117"/>
      <c r="E1512" s="118"/>
      <c r="F1512" s="118"/>
      <c r="G1512" s="119"/>
      <c r="H1512" s="120"/>
      <c r="I1512" s="120"/>
      <c r="J1512" s="121"/>
      <c r="K1512" s="5"/>
      <c r="L1512" s="133" t="str">
        <f t="shared" si="207"/>
        <v/>
      </c>
      <c r="M1512" s="5"/>
      <c r="N1512" s="23" t="str">
        <f>IF($L1512="", "", COUNTIF($L$11:$L$2510, "&gt;"&amp;$L1512)+1+COUNTIF($L$11:$L1512, $L1512)-1)</f>
        <v/>
      </c>
      <c r="O1512" s="5"/>
      <c r="R1512" s="23" t="str">
        <f t="shared" si="208"/>
        <v/>
      </c>
      <c r="T1512" s="20" t="str">
        <f t="shared" si="209"/>
        <v/>
      </c>
      <c r="X1512" s="23" t="str">
        <f t="shared" si="210"/>
        <v/>
      </c>
      <c r="Z1512" s="59" t="str">
        <f t="shared" si="211"/>
        <v/>
      </c>
      <c r="AA1512" s="60" t="str">
        <f>IF($B1512="", "", IF(COUNTIF('Intro &amp; Setup'!$AY$23:$AY$38, $B1512)&gt;0, "BH", TEXT($B1512, "ddd")))</f>
        <v/>
      </c>
      <c r="AB1512" s="61" t="str">
        <f t="shared" si="212"/>
        <v/>
      </c>
      <c r="AD1512" s="23" t="str">
        <f t="shared" si="213"/>
        <v/>
      </c>
      <c r="AE1512" s="23" t="str">
        <f t="shared" si="214"/>
        <v/>
      </c>
      <c r="AG1512" s="23" t="str">
        <f t="shared" si="215"/>
        <v/>
      </c>
    </row>
    <row r="1513" spans="1:33" x14ac:dyDescent="0.25">
      <c r="A1513" s="5"/>
      <c r="B1513" s="115"/>
      <c r="C1513" s="116"/>
      <c r="D1513" s="117"/>
      <c r="E1513" s="118"/>
      <c r="F1513" s="118"/>
      <c r="G1513" s="119"/>
      <c r="H1513" s="120"/>
      <c r="I1513" s="120"/>
      <c r="J1513" s="121"/>
      <c r="K1513" s="5"/>
      <c r="L1513" s="133" t="str">
        <f t="shared" si="207"/>
        <v/>
      </c>
      <c r="M1513" s="5"/>
      <c r="N1513" s="23" t="str">
        <f>IF($L1513="", "", COUNTIF($L$11:$L$2510, "&gt;"&amp;$L1513)+1+COUNTIF($L$11:$L1513, $L1513)-1)</f>
        <v/>
      </c>
      <c r="O1513" s="5"/>
      <c r="R1513" s="23" t="str">
        <f t="shared" si="208"/>
        <v/>
      </c>
      <c r="T1513" s="20" t="str">
        <f t="shared" si="209"/>
        <v/>
      </c>
      <c r="X1513" s="23" t="str">
        <f t="shared" si="210"/>
        <v/>
      </c>
      <c r="Z1513" s="59" t="str">
        <f t="shared" si="211"/>
        <v/>
      </c>
      <c r="AA1513" s="60" t="str">
        <f>IF($B1513="", "", IF(COUNTIF('Intro &amp; Setup'!$AY$23:$AY$38, $B1513)&gt;0, "BH", TEXT($B1513, "ddd")))</f>
        <v/>
      </c>
      <c r="AB1513" s="61" t="str">
        <f t="shared" si="212"/>
        <v/>
      </c>
      <c r="AD1513" s="23" t="str">
        <f t="shared" si="213"/>
        <v/>
      </c>
      <c r="AE1513" s="23" t="str">
        <f t="shared" si="214"/>
        <v/>
      </c>
      <c r="AG1513" s="23" t="str">
        <f t="shared" si="215"/>
        <v/>
      </c>
    </row>
    <row r="1514" spans="1:33" x14ac:dyDescent="0.25">
      <c r="A1514" s="5"/>
      <c r="B1514" s="115"/>
      <c r="C1514" s="116"/>
      <c r="D1514" s="117"/>
      <c r="E1514" s="118"/>
      <c r="F1514" s="118"/>
      <c r="G1514" s="119"/>
      <c r="H1514" s="120"/>
      <c r="I1514" s="120"/>
      <c r="J1514" s="121"/>
      <c r="K1514" s="5"/>
      <c r="L1514" s="133" t="str">
        <f t="shared" si="207"/>
        <v/>
      </c>
      <c r="M1514" s="5"/>
      <c r="N1514" s="23" t="str">
        <f>IF($L1514="", "", COUNTIF($L$11:$L$2510, "&gt;"&amp;$L1514)+1+COUNTIF($L$11:$L1514, $L1514)-1)</f>
        <v/>
      </c>
      <c r="O1514" s="5"/>
      <c r="R1514" s="23" t="str">
        <f t="shared" si="208"/>
        <v/>
      </c>
      <c r="T1514" s="20" t="str">
        <f t="shared" si="209"/>
        <v/>
      </c>
      <c r="X1514" s="23" t="str">
        <f t="shared" si="210"/>
        <v/>
      </c>
      <c r="Z1514" s="59" t="str">
        <f t="shared" si="211"/>
        <v/>
      </c>
      <c r="AA1514" s="60" t="str">
        <f>IF($B1514="", "", IF(COUNTIF('Intro &amp; Setup'!$AY$23:$AY$38, $B1514)&gt;0, "BH", TEXT($B1514, "ddd")))</f>
        <v/>
      </c>
      <c r="AB1514" s="61" t="str">
        <f t="shared" si="212"/>
        <v/>
      </c>
      <c r="AD1514" s="23" t="str">
        <f t="shared" si="213"/>
        <v/>
      </c>
      <c r="AE1514" s="23" t="str">
        <f t="shared" si="214"/>
        <v/>
      </c>
      <c r="AG1514" s="23" t="str">
        <f t="shared" si="215"/>
        <v/>
      </c>
    </row>
    <row r="1515" spans="1:33" x14ac:dyDescent="0.25">
      <c r="A1515" s="5"/>
      <c r="B1515" s="115"/>
      <c r="C1515" s="116"/>
      <c r="D1515" s="117"/>
      <c r="E1515" s="118"/>
      <c r="F1515" s="118"/>
      <c r="G1515" s="119"/>
      <c r="H1515" s="120"/>
      <c r="I1515" s="120"/>
      <c r="J1515" s="121"/>
      <c r="K1515" s="5"/>
      <c r="L1515" s="133" t="str">
        <f t="shared" si="207"/>
        <v/>
      </c>
      <c r="M1515" s="5"/>
      <c r="N1515" s="23" t="str">
        <f>IF($L1515="", "", COUNTIF($L$11:$L$2510, "&gt;"&amp;$L1515)+1+COUNTIF($L$11:$L1515, $L1515)-1)</f>
        <v/>
      </c>
      <c r="O1515" s="5"/>
      <c r="R1515" s="23" t="str">
        <f t="shared" si="208"/>
        <v/>
      </c>
      <c r="T1515" s="20" t="str">
        <f t="shared" si="209"/>
        <v/>
      </c>
      <c r="X1515" s="23" t="str">
        <f t="shared" si="210"/>
        <v/>
      </c>
      <c r="Z1515" s="59" t="str">
        <f t="shared" si="211"/>
        <v/>
      </c>
      <c r="AA1515" s="60" t="str">
        <f>IF($B1515="", "", IF(COUNTIF('Intro &amp; Setup'!$AY$23:$AY$38, $B1515)&gt;0, "BH", TEXT($B1515, "ddd")))</f>
        <v/>
      </c>
      <c r="AB1515" s="61" t="str">
        <f t="shared" si="212"/>
        <v/>
      </c>
      <c r="AD1515" s="23" t="str">
        <f t="shared" si="213"/>
        <v/>
      </c>
      <c r="AE1515" s="23" t="str">
        <f t="shared" si="214"/>
        <v/>
      </c>
      <c r="AG1515" s="23" t="str">
        <f t="shared" si="215"/>
        <v/>
      </c>
    </row>
    <row r="1516" spans="1:33" x14ac:dyDescent="0.25">
      <c r="A1516" s="5"/>
      <c r="B1516" s="115"/>
      <c r="C1516" s="116"/>
      <c r="D1516" s="117"/>
      <c r="E1516" s="118"/>
      <c r="F1516" s="118"/>
      <c r="G1516" s="119"/>
      <c r="H1516" s="120"/>
      <c r="I1516" s="120"/>
      <c r="J1516" s="121"/>
      <c r="K1516" s="5"/>
      <c r="L1516" s="133" t="str">
        <f t="shared" si="207"/>
        <v/>
      </c>
      <c r="M1516" s="5"/>
      <c r="N1516" s="23" t="str">
        <f>IF($L1516="", "", COUNTIF($L$11:$L$2510, "&gt;"&amp;$L1516)+1+COUNTIF($L$11:$L1516, $L1516)-1)</f>
        <v/>
      </c>
      <c r="O1516" s="5"/>
      <c r="R1516" s="23" t="str">
        <f t="shared" si="208"/>
        <v/>
      </c>
      <c r="T1516" s="20" t="str">
        <f t="shared" si="209"/>
        <v/>
      </c>
      <c r="X1516" s="23" t="str">
        <f t="shared" si="210"/>
        <v/>
      </c>
      <c r="Z1516" s="59" t="str">
        <f t="shared" si="211"/>
        <v/>
      </c>
      <c r="AA1516" s="60" t="str">
        <f>IF($B1516="", "", IF(COUNTIF('Intro &amp; Setup'!$AY$23:$AY$38, $B1516)&gt;0, "BH", TEXT($B1516, "ddd")))</f>
        <v/>
      </c>
      <c r="AB1516" s="61" t="str">
        <f t="shared" si="212"/>
        <v/>
      </c>
      <c r="AD1516" s="23" t="str">
        <f t="shared" si="213"/>
        <v/>
      </c>
      <c r="AE1516" s="23" t="str">
        <f t="shared" si="214"/>
        <v/>
      </c>
      <c r="AG1516" s="23" t="str">
        <f t="shared" si="215"/>
        <v/>
      </c>
    </row>
    <row r="1517" spans="1:33" x14ac:dyDescent="0.25">
      <c r="A1517" s="5"/>
      <c r="B1517" s="115"/>
      <c r="C1517" s="116"/>
      <c r="D1517" s="117"/>
      <c r="E1517" s="118"/>
      <c r="F1517" s="118"/>
      <c r="G1517" s="119"/>
      <c r="H1517" s="120"/>
      <c r="I1517" s="120"/>
      <c r="J1517" s="121"/>
      <c r="K1517" s="5"/>
      <c r="L1517" s="133" t="str">
        <f t="shared" si="207"/>
        <v/>
      </c>
      <c r="M1517" s="5"/>
      <c r="N1517" s="23" t="str">
        <f>IF($L1517="", "", COUNTIF($L$11:$L$2510, "&gt;"&amp;$L1517)+1+COUNTIF($L$11:$L1517, $L1517)-1)</f>
        <v/>
      </c>
      <c r="O1517" s="5"/>
      <c r="R1517" s="23" t="str">
        <f t="shared" si="208"/>
        <v/>
      </c>
      <c r="T1517" s="20" t="str">
        <f t="shared" si="209"/>
        <v/>
      </c>
      <c r="X1517" s="23" t="str">
        <f t="shared" si="210"/>
        <v/>
      </c>
      <c r="Z1517" s="59" t="str">
        <f t="shared" si="211"/>
        <v/>
      </c>
      <c r="AA1517" s="60" t="str">
        <f>IF($B1517="", "", IF(COUNTIF('Intro &amp; Setup'!$AY$23:$AY$38, $B1517)&gt;0, "BH", TEXT($B1517, "ddd")))</f>
        <v/>
      </c>
      <c r="AB1517" s="61" t="str">
        <f t="shared" si="212"/>
        <v/>
      </c>
      <c r="AD1517" s="23" t="str">
        <f t="shared" si="213"/>
        <v/>
      </c>
      <c r="AE1517" s="23" t="str">
        <f t="shared" si="214"/>
        <v/>
      </c>
      <c r="AG1517" s="23" t="str">
        <f t="shared" si="215"/>
        <v/>
      </c>
    </row>
    <row r="1518" spans="1:33" x14ac:dyDescent="0.25">
      <c r="A1518" s="5"/>
      <c r="B1518" s="115"/>
      <c r="C1518" s="116"/>
      <c r="D1518" s="117"/>
      <c r="E1518" s="118"/>
      <c r="F1518" s="118"/>
      <c r="G1518" s="119"/>
      <c r="H1518" s="120"/>
      <c r="I1518" s="120"/>
      <c r="J1518" s="121"/>
      <c r="K1518" s="5"/>
      <c r="L1518" s="133" t="str">
        <f t="shared" si="207"/>
        <v/>
      </c>
      <c r="M1518" s="5"/>
      <c r="N1518" s="23" t="str">
        <f>IF($L1518="", "", COUNTIF($L$11:$L$2510, "&gt;"&amp;$L1518)+1+COUNTIF($L$11:$L1518, $L1518)-1)</f>
        <v/>
      </c>
      <c r="O1518" s="5"/>
      <c r="R1518" s="23" t="str">
        <f t="shared" si="208"/>
        <v/>
      </c>
      <c r="T1518" s="20" t="str">
        <f t="shared" si="209"/>
        <v/>
      </c>
      <c r="X1518" s="23" t="str">
        <f t="shared" si="210"/>
        <v/>
      </c>
      <c r="Z1518" s="59" t="str">
        <f t="shared" si="211"/>
        <v/>
      </c>
      <c r="AA1518" s="60" t="str">
        <f>IF($B1518="", "", IF(COUNTIF('Intro &amp; Setup'!$AY$23:$AY$38, $B1518)&gt;0, "BH", TEXT($B1518, "ddd")))</f>
        <v/>
      </c>
      <c r="AB1518" s="61" t="str">
        <f t="shared" si="212"/>
        <v/>
      </c>
      <c r="AD1518" s="23" t="str">
        <f t="shared" si="213"/>
        <v/>
      </c>
      <c r="AE1518" s="23" t="str">
        <f t="shared" si="214"/>
        <v/>
      </c>
      <c r="AG1518" s="23" t="str">
        <f t="shared" si="215"/>
        <v/>
      </c>
    </row>
    <row r="1519" spans="1:33" x14ac:dyDescent="0.25">
      <c r="A1519" s="5"/>
      <c r="B1519" s="115"/>
      <c r="C1519" s="116"/>
      <c r="D1519" s="117"/>
      <c r="E1519" s="118"/>
      <c r="F1519" s="118"/>
      <c r="G1519" s="119"/>
      <c r="H1519" s="120"/>
      <c r="I1519" s="120"/>
      <c r="J1519" s="121"/>
      <c r="K1519" s="5"/>
      <c r="L1519" s="133" t="str">
        <f t="shared" si="207"/>
        <v/>
      </c>
      <c r="M1519" s="5"/>
      <c r="N1519" s="23" t="str">
        <f>IF($L1519="", "", COUNTIF($L$11:$L$2510, "&gt;"&amp;$L1519)+1+COUNTIF($L$11:$L1519, $L1519)-1)</f>
        <v/>
      </c>
      <c r="O1519" s="5"/>
      <c r="R1519" s="23" t="str">
        <f t="shared" si="208"/>
        <v/>
      </c>
      <c r="T1519" s="20" t="str">
        <f t="shared" si="209"/>
        <v/>
      </c>
      <c r="X1519" s="23" t="str">
        <f t="shared" si="210"/>
        <v/>
      </c>
      <c r="Z1519" s="59" t="str">
        <f t="shared" si="211"/>
        <v/>
      </c>
      <c r="AA1519" s="60" t="str">
        <f>IF($B1519="", "", IF(COUNTIF('Intro &amp; Setup'!$AY$23:$AY$38, $B1519)&gt;0, "BH", TEXT($B1519, "ddd")))</f>
        <v/>
      </c>
      <c r="AB1519" s="61" t="str">
        <f t="shared" si="212"/>
        <v/>
      </c>
      <c r="AD1519" s="23" t="str">
        <f t="shared" si="213"/>
        <v/>
      </c>
      <c r="AE1519" s="23" t="str">
        <f t="shared" si="214"/>
        <v/>
      </c>
      <c r="AG1519" s="23" t="str">
        <f t="shared" si="215"/>
        <v/>
      </c>
    </row>
    <row r="1520" spans="1:33" x14ac:dyDescent="0.25">
      <c r="A1520" s="5"/>
      <c r="B1520" s="115"/>
      <c r="C1520" s="116"/>
      <c r="D1520" s="117"/>
      <c r="E1520" s="118"/>
      <c r="F1520" s="118"/>
      <c r="G1520" s="119"/>
      <c r="H1520" s="120"/>
      <c r="I1520" s="120"/>
      <c r="J1520" s="121"/>
      <c r="K1520" s="5"/>
      <c r="L1520" s="133" t="str">
        <f t="shared" si="207"/>
        <v/>
      </c>
      <c r="M1520" s="5"/>
      <c r="N1520" s="23" t="str">
        <f>IF($L1520="", "", COUNTIF($L$11:$L$2510, "&gt;"&amp;$L1520)+1+COUNTIF($L$11:$L1520, $L1520)-1)</f>
        <v/>
      </c>
      <c r="O1520" s="5"/>
      <c r="R1520" s="23" t="str">
        <f t="shared" si="208"/>
        <v/>
      </c>
      <c r="T1520" s="20" t="str">
        <f t="shared" si="209"/>
        <v/>
      </c>
      <c r="X1520" s="23" t="str">
        <f t="shared" si="210"/>
        <v/>
      </c>
      <c r="Z1520" s="59" t="str">
        <f t="shared" si="211"/>
        <v/>
      </c>
      <c r="AA1520" s="60" t="str">
        <f>IF($B1520="", "", IF(COUNTIF('Intro &amp; Setup'!$AY$23:$AY$38, $B1520)&gt;0, "BH", TEXT($B1520, "ddd")))</f>
        <v/>
      </c>
      <c r="AB1520" s="61" t="str">
        <f t="shared" si="212"/>
        <v/>
      </c>
      <c r="AD1520" s="23" t="str">
        <f t="shared" si="213"/>
        <v/>
      </c>
      <c r="AE1520" s="23" t="str">
        <f t="shared" si="214"/>
        <v/>
      </c>
      <c r="AG1520" s="23" t="str">
        <f t="shared" si="215"/>
        <v/>
      </c>
    </row>
    <row r="1521" spans="1:33" x14ac:dyDescent="0.25">
      <c r="A1521" s="5"/>
      <c r="B1521" s="115"/>
      <c r="C1521" s="116"/>
      <c r="D1521" s="117"/>
      <c r="E1521" s="118"/>
      <c r="F1521" s="118"/>
      <c r="G1521" s="119"/>
      <c r="H1521" s="120"/>
      <c r="I1521" s="120"/>
      <c r="J1521" s="121"/>
      <c r="K1521" s="5"/>
      <c r="L1521" s="133" t="str">
        <f t="shared" si="207"/>
        <v/>
      </c>
      <c r="M1521" s="5"/>
      <c r="N1521" s="23" t="str">
        <f>IF($L1521="", "", COUNTIF($L$11:$L$2510, "&gt;"&amp;$L1521)+1+COUNTIF($L$11:$L1521, $L1521)-1)</f>
        <v/>
      </c>
      <c r="O1521" s="5"/>
      <c r="R1521" s="23" t="str">
        <f t="shared" si="208"/>
        <v/>
      </c>
      <c r="T1521" s="20" t="str">
        <f t="shared" si="209"/>
        <v/>
      </c>
      <c r="X1521" s="23" t="str">
        <f t="shared" si="210"/>
        <v/>
      </c>
      <c r="Z1521" s="59" t="str">
        <f t="shared" si="211"/>
        <v/>
      </c>
      <c r="AA1521" s="60" t="str">
        <f>IF($B1521="", "", IF(COUNTIF('Intro &amp; Setup'!$AY$23:$AY$38, $B1521)&gt;0, "BH", TEXT($B1521, "ddd")))</f>
        <v/>
      </c>
      <c r="AB1521" s="61" t="str">
        <f t="shared" si="212"/>
        <v/>
      </c>
      <c r="AD1521" s="23" t="str">
        <f t="shared" si="213"/>
        <v/>
      </c>
      <c r="AE1521" s="23" t="str">
        <f t="shared" si="214"/>
        <v/>
      </c>
      <c r="AG1521" s="23" t="str">
        <f t="shared" si="215"/>
        <v/>
      </c>
    </row>
    <row r="1522" spans="1:33" x14ac:dyDescent="0.25">
      <c r="A1522" s="5"/>
      <c r="B1522" s="115"/>
      <c r="C1522" s="116"/>
      <c r="D1522" s="117"/>
      <c r="E1522" s="118"/>
      <c r="F1522" s="118"/>
      <c r="G1522" s="119"/>
      <c r="H1522" s="120"/>
      <c r="I1522" s="120"/>
      <c r="J1522" s="121"/>
      <c r="K1522" s="5"/>
      <c r="L1522" s="133" t="str">
        <f t="shared" si="207"/>
        <v/>
      </c>
      <c r="M1522" s="5"/>
      <c r="N1522" s="23" t="str">
        <f>IF($L1522="", "", COUNTIF($L$11:$L$2510, "&gt;"&amp;$L1522)+1+COUNTIF($L$11:$L1522, $L1522)-1)</f>
        <v/>
      </c>
      <c r="O1522" s="5"/>
      <c r="R1522" s="23" t="str">
        <f t="shared" si="208"/>
        <v/>
      </c>
      <c r="T1522" s="20" t="str">
        <f t="shared" si="209"/>
        <v/>
      </c>
      <c r="X1522" s="23" t="str">
        <f t="shared" si="210"/>
        <v/>
      </c>
      <c r="Z1522" s="59" t="str">
        <f t="shared" si="211"/>
        <v/>
      </c>
      <c r="AA1522" s="60" t="str">
        <f>IF($B1522="", "", IF(COUNTIF('Intro &amp; Setup'!$AY$23:$AY$38, $B1522)&gt;0, "BH", TEXT($B1522, "ddd")))</f>
        <v/>
      </c>
      <c r="AB1522" s="61" t="str">
        <f t="shared" si="212"/>
        <v/>
      </c>
      <c r="AD1522" s="23" t="str">
        <f t="shared" si="213"/>
        <v/>
      </c>
      <c r="AE1522" s="23" t="str">
        <f t="shared" si="214"/>
        <v/>
      </c>
      <c r="AG1522" s="23" t="str">
        <f t="shared" si="215"/>
        <v/>
      </c>
    </row>
    <row r="1523" spans="1:33" x14ac:dyDescent="0.25">
      <c r="A1523" s="5"/>
      <c r="B1523" s="115"/>
      <c r="C1523" s="116"/>
      <c r="D1523" s="117"/>
      <c r="E1523" s="118"/>
      <c r="F1523" s="118"/>
      <c r="G1523" s="119"/>
      <c r="H1523" s="120"/>
      <c r="I1523" s="120"/>
      <c r="J1523" s="121"/>
      <c r="K1523" s="5"/>
      <c r="L1523" s="133" t="str">
        <f t="shared" si="207"/>
        <v/>
      </c>
      <c r="M1523" s="5"/>
      <c r="N1523" s="23" t="str">
        <f>IF($L1523="", "", COUNTIF($L$11:$L$2510, "&gt;"&amp;$L1523)+1+COUNTIF($L$11:$L1523, $L1523)-1)</f>
        <v/>
      </c>
      <c r="O1523" s="5"/>
      <c r="R1523" s="23" t="str">
        <f t="shared" si="208"/>
        <v/>
      </c>
      <c r="T1523" s="20" t="str">
        <f t="shared" si="209"/>
        <v/>
      </c>
      <c r="X1523" s="23" t="str">
        <f t="shared" si="210"/>
        <v/>
      </c>
      <c r="Z1523" s="59" t="str">
        <f t="shared" si="211"/>
        <v/>
      </c>
      <c r="AA1523" s="60" t="str">
        <f>IF($B1523="", "", IF(COUNTIF('Intro &amp; Setup'!$AY$23:$AY$38, $B1523)&gt;0, "BH", TEXT($B1523, "ddd")))</f>
        <v/>
      </c>
      <c r="AB1523" s="61" t="str">
        <f t="shared" si="212"/>
        <v/>
      </c>
      <c r="AD1523" s="23" t="str">
        <f t="shared" si="213"/>
        <v/>
      </c>
      <c r="AE1523" s="23" t="str">
        <f t="shared" si="214"/>
        <v/>
      </c>
      <c r="AG1523" s="23" t="str">
        <f t="shared" si="215"/>
        <v/>
      </c>
    </row>
    <row r="1524" spans="1:33" x14ac:dyDescent="0.25">
      <c r="A1524" s="5"/>
      <c r="B1524" s="115"/>
      <c r="C1524" s="116"/>
      <c r="D1524" s="117"/>
      <c r="E1524" s="118"/>
      <c r="F1524" s="118"/>
      <c r="G1524" s="119"/>
      <c r="H1524" s="120"/>
      <c r="I1524" s="120"/>
      <c r="J1524" s="121"/>
      <c r="K1524" s="5"/>
      <c r="L1524" s="133" t="str">
        <f t="shared" si="207"/>
        <v/>
      </c>
      <c r="M1524" s="5"/>
      <c r="N1524" s="23" t="str">
        <f>IF($L1524="", "", COUNTIF($L$11:$L$2510, "&gt;"&amp;$L1524)+1+COUNTIF($L$11:$L1524, $L1524)-1)</f>
        <v/>
      </c>
      <c r="O1524" s="5"/>
      <c r="R1524" s="23" t="str">
        <f t="shared" si="208"/>
        <v/>
      </c>
      <c r="T1524" s="20" t="str">
        <f t="shared" si="209"/>
        <v/>
      </c>
      <c r="X1524" s="23" t="str">
        <f t="shared" si="210"/>
        <v/>
      </c>
      <c r="Z1524" s="59" t="str">
        <f t="shared" si="211"/>
        <v/>
      </c>
      <c r="AA1524" s="60" t="str">
        <f>IF($B1524="", "", IF(COUNTIF('Intro &amp; Setup'!$AY$23:$AY$38, $B1524)&gt;0, "BH", TEXT($B1524, "ddd")))</f>
        <v/>
      </c>
      <c r="AB1524" s="61" t="str">
        <f t="shared" si="212"/>
        <v/>
      </c>
      <c r="AD1524" s="23" t="str">
        <f t="shared" si="213"/>
        <v/>
      </c>
      <c r="AE1524" s="23" t="str">
        <f t="shared" si="214"/>
        <v/>
      </c>
      <c r="AG1524" s="23" t="str">
        <f t="shared" si="215"/>
        <v/>
      </c>
    </row>
    <row r="1525" spans="1:33" x14ac:dyDescent="0.25">
      <c r="A1525" s="5"/>
      <c r="B1525" s="115"/>
      <c r="C1525" s="116"/>
      <c r="D1525" s="117"/>
      <c r="E1525" s="118"/>
      <c r="F1525" s="118"/>
      <c r="G1525" s="119"/>
      <c r="H1525" s="120"/>
      <c r="I1525" s="120"/>
      <c r="J1525" s="121"/>
      <c r="K1525" s="5"/>
      <c r="L1525" s="133" t="str">
        <f t="shared" si="207"/>
        <v/>
      </c>
      <c r="M1525" s="5"/>
      <c r="N1525" s="23" t="str">
        <f>IF($L1525="", "", COUNTIF($L$11:$L$2510, "&gt;"&amp;$L1525)+1+COUNTIF($L$11:$L1525, $L1525)-1)</f>
        <v/>
      </c>
      <c r="O1525" s="5"/>
      <c r="R1525" s="23" t="str">
        <f t="shared" si="208"/>
        <v/>
      </c>
      <c r="T1525" s="20" t="str">
        <f t="shared" si="209"/>
        <v/>
      </c>
      <c r="X1525" s="23" t="str">
        <f t="shared" si="210"/>
        <v/>
      </c>
      <c r="Z1525" s="59" t="str">
        <f t="shared" si="211"/>
        <v/>
      </c>
      <c r="AA1525" s="60" t="str">
        <f>IF($B1525="", "", IF(COUNTIF('Intro &amp; Setup'!$AY$23:$AY$38, $B1525)&gt;0, "BH", TEXT($B1525, "ddd")))</f>
        <v/>
      </c>
      <c r="AB1525" s="61" t="str">
        <f t="shared" si="212"/>
        <v/>
      </c>
      <c r="AD1525" s="23" t="str">
        <f t="shared" si="213"/>
        <v/>
      </c>
      <c r="AE1525" s="23" t="str">
        <f t="shared" si="214"/>
        <v/>
      </c>
      <c r="AG1525" s="23" t="str">
        <f t="shared" si="215"/>
        <v/>
      </c>
    </row>
    <row r="1526" spans="1:33" x14ac:dyDescent="0.25">
      <c r="A1526" s="5"/>
      <c r="B1526" s="115"/>
      <c r="C1526" s="116"/>
      <c r="D1526" s="117"/>
      <c r="E1526" s="118"/>
      <c r="F1526" s="118"/>
      <c r="G1526" s="119"/>
      <c r="H1526" s="120"/>
      <c r="I1526" s="120"/>
      <c r="J1526" s="121"/>
      <c r="K1526" s="5"/>
      <c r="L1526" s="133" t="str">
        <f t="shared" si="207"/>
        <v/>
      </c>
      <c r="M1526" s="5"/>
      <c r="N1526" s="23" t="str">
        <f>IF($L1526="", "", COUNTIF($L$11:$L$2510, "&gt;"&amp;$L1526)+1+COUNTIF($L$11:$L1526, $L1526)-1)</f>
        <v/>
      </c>
      <c r="O1526" s="5"/>
      <c r="R1526" s="23" t="str">
        <f t="shared" si="208"/>
        <v/>
      </c>
      <c r="T1526" s="20" t="str">
        <f t="shared" si="209"/>
        <v/>
      </c>
      <c r="X1526" s="23" t="str">
        <f t="shared" si="210"/>
        <v/>
      </c>
      <c r="Z1526" s="59" t="str">
        <f t="shared" si="211"/>
        <v/>
      </c>
      <c r="AA1526" s="60" t="str">
        <f>IF($B1526="", "", IF(COUNTIF('Intro &amp; Setup'!$AY$23:$AY$38, $B1526)&gt;0, "BH", TEXT($B1526, "ddd")))</f>
        <v/>
      </c>
      <c r="AB1526" s="61" t="str">
        <f t="shared" si="212"/>
        <v/>
      </c>
      <c r="AD1526" s="23" t="str">
        <f t="shared" si="213"/>
        <v/>
      </c>
      <c r="AE1526" s="23" t="str">
        <f t="shared" si="214"/>
        <v/>
      </c>
      <c r="AG1526" s="23" t="str">
        <f t="shared" si="215"/>
        <v/>
      </c>
    </row>
    <row r="1527" spans="1:33" x14ac:dyDescent="0.25">
      <c r="A1527" s="5"/>
      <c r="B1527" s="115"/>
      <c r="C1527" s="116"/>
      <c r="D1527" s="117"/>
      <c r="E1527" s="118"/>
      <c r="F1527" s="118"/>
      <c r="G1527" s="119"/>
      <c r="H1527" s="120"/>
      <c r="I1527" s="120"/>
      <c r="J1527" s="121"/>
      <c r="K1527" s="5"/>
      <c r="L1527" s="133" t="str">
        <f t="shared" si="207"/>
        <v/>
      </c>
      <c r="M1527" s="5"/>
      <c r="N1527" s="23" t="str">
        <f>IF($L1527="", "", COUNTIF($L$11:$L$2510, "&gt;"&amp;$L1527)+1+COUNTIF($L$11:$L1527, $L1527)-1)</f>
        <v/>
      </c>
      <c r="O1527" s="5"/>
      <c r="R1527" s="23" t="str">
        <f t="shared" si="208"/>
        <v/>
      </c>
      <c r="T1527" s="20" t="str">
        <f t="shared" si="209"/>
        <v/>
      </c>
      <c r="X1527" s="23" t="str">
        <f t="shared" si="210"/>
        <v/>
      </c>
      <c r="Z1527" s="59" t="str">
        <f t="shared" si="211"/>
        <v/>
      </c>
      <c r="AA1527" s="60" t="str">
        <f>IF($B1527="", "", IF(COUNTIF('Intro &amp; Setup'!$AY$23:$AY$38, $B1527)&gt;0, "BH", TEXT($B1527, "ddd")))</f>
        <v/>
      </c>
      <c r="AB1527" s="61" t="str">
        <f t="shared" si="212"/>
        <v/>
      </c>
      <c r="AD1527" s="23" t="str">
        <f t="shared" si="213"/>
        <v/>
      </c>
      <c r="AE1527" s="23" t="str">
        <f t="shared" si="214"/>
        <v/>
      </c>
      <c r="AG1527" s="23" t="str">
        <f t="shared" si="215"/>
        <v/>
      </c>
    </row>
    <row r="1528" spans="1:33" x14ac:dyDescent="0.25">
      <c r="A1528" s="5"/>
      <c r="B1528" s="115"/>
      <c r="C1528" s="116"/>
      <c r="D1528" s="117"/>
      <c r="E1528" s="118"/>
      <c r="F1528" s="118"/>
      <c r="G1528" s="119"/>
      <c r="H1528" s="120"/>
      <c r="I1528" s="120"/>
      <c r="J1528" s="121"/>
      <c r="K1528" s="5"/>
      <c r="L1528" s="133" t="str">
        <f t="shared" si="207"/>
        <v/>
      </c>
      <c r="M1528" s="5"/>
      <c r="N1528" s="23" t="str">
        <f>IF($L1528="", "", COUNTIF($L$11:$L$2510, "&gt;"&amp;$L1528)+1+COUNTIF($L$11:$L1528, $L1528)-1)</f>
        <v/>
      </c>
      <c r="O1528" s="5"/>
      <c r="R1528" s="23" t="str">
        <f t="shared" si="208"/>
        <v/>
      </c>
      <c r="T1528" s="20" t="str">
        <f t="shared" si="209"/>
        <v/>
      </c>
      <c r="X1528" s="23" t="str">
        <f t="shared" si="210"/>
        <v/>
      </c>
      <c r="Z1528" s="59" t="str">
        <f t="shared" si="211"/>
        <v/>
      </c>
      <c r="AA1528" s="60" t="str">
        <f>IF($B1528="", "", IF(COUNTIF('Intro &amp; Setup'!$AY$23:$AY$38, $B1528)&gt;0, "BH", TEXT($B1528, "ddd")))</f>
        <v/>
      </c>
      <c r="AB1528" s="61" t="str">
        <f t="shared" si="212"/>
        <v/>
      </c>
      <c r="AD1528" s="23" t="str">
        <f t="shared" si="213"/>
        <v/>
      </c>
      <c r="AE1528" s="23" t="str">
        <f t="shared" si="214"/>
        <v/>
      </c>
      <c r="AG1528" s="23" t="str">
        <f t="shared" si="215"/>
        <v/>
      </c>
    </row>
    <row r="1529" spans="1:33" x14ac:dyDescent="0.25">
      <c r="A1529" s="5"/>
      <c r="B1529" s="115"/>
      <c r="C1529" s="116"/>
      <c r="D1529" s="117"/>
      <c r="E1529" s="118"/>
      <c r="F1529" s="118"/>
      <c r="G1529" s="119"/>
      <c r="H1529" s="120"/>
      <c r="I1529" s="120"/>
      <c r="J1529" s="121"/>
      <c r="K1529" s="5"/>
      <c r="L1529" s="133" t="str">
        <f t="shared" si="207"/>
        <v/>
      </c>
      <c r="M1529" s="5"/>
      <c r="N1529" s="23" t="str">
        <f>IF($L1529="", "", COUNTIF($L$11:$L$2510, "&gt;"&amp;$L1529)+1+COUNTIF($L$11:$L1529, $L1529)-1)</f>
        <v/>
      </c>
      <c r="O1529" s="5"/>
      <c r="R1529" s="23" t="str">
        <f t="shared" si="208"/>
        <v/>
      </c>
      <c r="T1529" s="20" t="str">
        <f t="shared" si="209"/>
        <v/>
      </c>
      <c r="X1529" s="23" t="str">
        <f t="shared" si="210"/>
        <v/>
      </c>
      <c r="Z1529" s="59" t="str">
        <f t="shared" si="211"/>
        <v/>
      </c>
      <c r="AA1529" s="60" t="str">
        <f>IF($B1529="", "", IF(COUNTIF('Intro &amp; Setup'!$AY$23:$AY$38, $B1529)&gt;0, "BH", TEXT($B1529, "ddd")))</f>
        <v/>
      </c>
      <c r="AB1529" s="61" t="str">
        <f t="shared" si="212"/>
        <v/>
      </c>
      <c r="AD1529" s="23" t="str">
        <f t="shared" si="213"/>
        <v/>
      </c>
      <c r="AE1529" s="23" t="str">
        <f t="shared" si="214"/>
        <v/>
      </c>
      <c r="AG1529" s="23" t="str">
        <f t="shared" si="215"/>
        <v/>
      </c>
    </row>
    <row r="1530" spans="1:33" x14ac:dyDescent="0.25">
      <c r="A1530" s="5"/>
      <c r="B1530" s="115"/>
      <c r="C1530" s="116"/>
      <c r="D1530" s="117"/>
      <c r="E1530" s="118"/>
      <c r="F1530" s="118"/>
      <c r="G1530" s="119"/>
      <c r="H1530" s="120"/>
      <c r="I1530" s="120"/>
      <c r="J1530" s="121"/>
      <c r="K1530" s="5"/>
      <c r="L1530" s="133" t="str">
        <f t="shared" si="207"/>
        <v/>
      </c>
      <c r="M1530" s="5"/>
      <c r="N1530" s="23" t="str">
        <f>IF($L1530="", "", COUNTIF($L$11:$L$2510, "&gt;"&amp;$L1530)+1+COUNTIF($L$11:$L1530, $L1530)-1)</f>
        <v/>
      </c>
      <c r="O1530" s="5"/>
      <c r="R1530" s="23" t="str">
        <f t="shared" si="208"/>
        <v/>
      </c>
      <c r="T1530" s="20" t="str">
        <f t="shared" si="209"/>
        <v/>
      </c>
      <c r="X1530" s="23" t="str">
        <f t="shared" si="210"/>
        <v/>
      </c>
      <c r="Z1530" s="59" t="str">
        <f t="shared" si="211"/>
        <v/>
      </c>
      <c r="AA1530" s="60" t="str">
        <f>IF($B1530="", "", IF(COUNTIF('Intro &amp; Setup'!$AY$23:$AY$38, $B1530)&gt;0, "BH", TEXT($B1530, "ddd")))</f>
        <v/>
      </c>
      <c r="AB1530" s="61" t="str">
        <f t="shared" si="212"/>
        <v/>
      </c>
      <c r="AD1530" s="23" t="str">
        <f t="shared" si="213"/>
        <v/>
      </c>
      <c r="AE1530" s="23" t="str">
        <f t="shared" si="214"/>
        <v/>
      </c>
      <c r="AG1530" s="23" t="str">
        <f t="shared" si="215"/>
        <v/>
      </c>
    </row>
    <row r="1531" spans="1:33" x14ac:dyDescent="0.25">
      <c r="A1531" s="5"/>
      <c r="B1531" s="115"/>
      <c r="C1531" s="116"/>
      <c r="D1531" s="117"/>
      <c r="E1531" s="118"/>
      <c r="F1531" s="118"/>
      <c r="G1531" s="119"/>
      <c r="H1531" s="120"/>
      <c r="I1531" s="120"/>
      <c r="J1531" s="121"/>
      <c r="K1531" s="5"/>
      <c r="L1531" s="133" t="str">
        <f t="shared" si="207"/>
        <v/>
      </c>
      <c r="M1531" s="5"/>
      <c r="N1531" s="23" t="str">
        <f>IF($L1531="", "", COUNTIF($L$11:$L$2510, "&gt;"&amp;$L1531)+1+COUNTIF($L$11:$L1531, $L1531)-1)</f>
        <v/>
      </c>
      <c r="O1531" s="5"/>
      <c r="R1531" s="23" t="str">
        <f t="shared" si="208"/>
        <v/>
      </c>
      <c r="T1531" s="20" t="str">
        <f t="shared" si="209"/>
        <v/>
      </c>
      <c r="X1531" s="23" t="str">
        <f t="shared" si="210"/>
        <v/>
      </c>
      <c r="Z1531" s="59" t="str">
        <f t="shared" si="211"/>
        <v/>
      </c>
      <c r="AA1531" s="60" t="str">
        <f>IF($B1531="", "", IF(COUNTIF('Intro &amp; Setup'!$AY$23:$AY$38, $B1531)&gt;0, "BH", TEXT($B1531, "ddd")))</f>
        <v/>
      </c>
      <c r="AB1531" s="61" t="str">
        <f t="shared" si="212"/>
        <v/>
      </c>
      <c r="AD1531" s="23" t="str">
        <f t="shared" si="213"/>
        <v/>
      </c>
      <c r="AE1531" s="23" t="str">
        <f t="shared" si="214"/>
        <v/>
      </c>
      <c r="AG1531" s="23" t="str">
        <f t="shared" si="215"/>
        <v/>
      </c>
    </row>
    <row r="1532" spans="1:33" x14ac:dyDescent="0.25">
      <c r="A1532" s="5"/>
      <c r="B1532" s="115"/>
      <c r="C1532" s="116"/>
      <c r="D1532" s="117"/>
      <c r="E1532" s="118"/>
      <c r="F1532" s="118"/>
      <c r="G1532" s="119"/>
      <c r="H1532" s="120"/>
      <c r="I1532" s="120"/>
      <c r="J1532" s="121"/>
      <c r="K1532" s="5"/>
      <c r="L1532" s="133" t="str">
        <f t="shared" si="207"/>
        <v/>
      </c>
      <c r="M1532" s="5"/>
      <c r="N1532" s="23" t="str">
        <f>IF($L1532="", "", COUNTIF($L$11:$L$2510, "&gt;"&amp;$L1532)+1+COUNTIF($L$11:$L1532, $L1532)-1)</f>
        <v/>
      </c>
      <c r="O1532" s="5"/>
      <c r="R1532" s="23" t="str">
        <f t="shared" si="208"/>
        <v/>
      </c>
      <c r="T1532" s="20" t="str">
        <f t="shared" si="209"/>
        <v/>
      </c>
      <c r="X1532" s="23" t="str">
        <f t="shared" si="210"/>
        <v/>
      </c>
      <c r="Z1532" s="59" t="str">
        <f t="shared" si="211"/>
        <v/>
      </c>
      <c r="AA1532" s="60" t="str">
        <f>IF($B1532="", "", IF(COUNTIF('Intro &amp; Setup'!$AY$23:$AY$38, $B1532)&gt;0, "BH", TEXT($B1532, "ddd")))</f>
        <v/>
      </c>
      <c r="AB1532" s="61" t="str">
        <f t="shared" si="212"/>
        <v/>
      </c>
      <c r="AD1532" s="23" t="str">
        <f t="shared" si="213"/>
        <v/>
      </c>
      <c r="AE1532" s="23" t="str">
        <f t="shared" si="214"/>
        <v/>
      </c>
      <c r="AG1532" s="23" t="str">
        <f t="shared" si="215"/>
        <v/>
      </c>
    </row>
    <row r="1533" spans="1:33" x14ac:dyDescent="0.25">
      <c r="A1533" s="5"/>
      <c r="B1533" s="115"/>
      <c r="C1533" s="116"/>
      <c r="D1533" s="117"/>
      <c r="E1533" s="118"/>
      <c r="F1533" s="118"/>
      <c r="G1533" s="119"/>
      <c r="H1533" s="120"/>
      <c r="I1533" s="120"/>
      <c r="J1533" s="121"/>
      <c r="K1533" s="5"/>
      <c r="L1533" s="133" t="str">
        <f t="shared" si="207"/>
        <v/>
      </c>
      <c r="M1533" s="5"/>
      <c r="N1533" s="23" t="str">
        <f>IF($L1533="", "", COUNTIF($L$11:$L$2510, "&gt;"&amp;$L1533)+1+COUNTIF($L$11:$L1533, $L1533)-1)</f>
        <v/>
      </c>
      <c r="O1533" s="5"/>
      <c r="R1533" s="23" t="str">
        <f t="shared" si="208"/>
        <v/>
      </c>
      <c r="T1533" s="20" t="str">
        <f t="shared" si="209"/>
        <v/>
      </c>
      <c r="X1533" s="23" t="str">
        <f t="shared" si="210"/>
        <v/>
      </c>
      <c r="Z1533" s="59" t="str">
        <f t="shared" si="211"/>
        <v/>
      </c>
      <c r="AA1533" s="60" t="str">
        <f>IF($B1533="", "", IF(COUNTIF('Intro &amp; Setup'!$AY$23:$AY$38, $B1533)&gt;0, "BH", TEXT($B1533, "ddd")))</f>
        <v/>
      </c>
      <c r="AB1533" s="61" t="str">
        <f t="shared" si="212"/>
        <v/>
      </c>
      <c r="AD1533" s="23" t="str">
        <f t="shared" si="213"/>
        <v/>
      </c>
      <c r="AE1533" s="23" t="str">
        <f t="shared" si="214"/>
        <v/>
      </c>
      <c r="AG1533" s="23" t="str">
        <f t="shared" si="215"/>
        <v/>
      </c>
    </row>
    <row r="1534" spans="1:33" x14ac:dyDescent="0.25">
      <c r="A1534" s="5"/>
      <c r="B1534" s="115"/>
      <c r="C1534" s="116"/>
      <c r="D1534" s="117"/>
      <c r="E1534" s="118"/>
      <c r="F1534" s="118"/>
      <c r="G1534" s="119"/>
      <c r="H1534" s="120"/>
      <c r="I1534" s="120"/>
      <c r="J1534" s="121"/>
      <c r="K1534" s="5"/>
      <c r="L1534" s="133" t="str">
        <f t="shared" si="207"/>
        <v/>
      </c>
      <c r="M1534" s="5"/>
      <c r="N1534" s="23" t="str">
        <f>IF($L1534="", "", COUNTIF($L$11:$L$2510, "&gt;"&amp;$L1534)+1+COUNTIF($L$11:$L1534, $L1534)-1)</f>
        <v/>
      </c>
      <c r="O1534" s="5"/>
      <c r="R1534" s="23" t="str">
        <f t="shared" si="208"/>
        <v/>
      </c>
      <c r="T1534" s="20" t="str">
        <f t="shared" si="209"/>
        <v/>
      </c>
      <c r="X1534" s="23" t="str">
        <f t="shared" si="210"/>
        <v/>
      </c>
      <c r="Z1534" s="59" t="str">
        <f t="shared" si="211"/>
        <v/>
      </c>
      <c r="AA1534" s="60" t="str">
        <f>IF($B1534="", "", IF(COUNTIF('Intro &amp; Setup'!$AY$23:$AY$38, $B1534)&gt;0, "BH", TEXT($B1534, "ddd")))</f>
        <v/>
      </c>
      <c r="AB1534" s="61" t="str">
        <f t="shared" si="212"/>
        <v/>
      </c>
      <c r="AD1534" s="23" t="str">
        <f t="shared" si="213"/>
        <v/>
      </c>
      <c r="AE1534" s="23" t="str">
        <f t="shared" si="214"/>
        <v/>
      </c>
      <c r="AG1534" s="23" t="str">
        <f t="shared" si="215"/>
        <v/>
      </c>
    </row>
    <row r="1535" spans="1:33" x14ac:dyDescent="0.25">
      <c r="A1535" s="5"/>
      <c r="B1535" s="115"/>
      <c r="C1535" s="116"/>
      <c r="D1535" s="117"/>
      <c r="E1535" s="118"/>
      <c r="F1535" s="118"/>
      <c r="G1535" s="119"/>
      <c r="H1535" s="120"/>
      <c r="I1535" s="120"/>
      <c r="J1535" s="121"/>
      <c r="K1535" s="5"/>
      <c r="L1535" s="133" t="str">
        <f t="shared" si="207"/>
        <v/>
      </c>
      <c r="M1535" s="5"/>
      <c r="N1535" s="23" t="str">
        <f>IF($L1535="", "", COUNTIF($L$11:$L$2510, "&gt;"&amp;$L1535)+1+COUNTIF($L$11:$L1535, $L1535)-1)</f>
        <v/>
      </c>
      <c r="O1535" s="5"/>
      <c r="R1535" s="23" t="str">
        <f t="shared" si="208"/>
        <v/>
      </c>
      <c r="T1535" s="20" t="str">
        <f t="shared" si="209"/>
        <v/>
      </c>
      <c r="X1535" s="23" t="str">
        <f t="shared" si="210"/>
        <v/>
      </c>
      <c r="Z1535" s="59" t="str">
        <f t="shared" si="211"/>
        <v/>
      </c>
      <c r="AA1535" s="60" t="str">
        <f>IF($B1535="", "", IF(COUNTIF('Intro &amp; Setup'!$AY$23:$AY$38, $B1535)&gt;0, "BH", TEXT($B1535, "ddd")))</f>
        <v/>
      </c>
      <c r="AB1535" s="61" t="str">
        <f t="shared" si="212"/>
        <v/>
      </c>
      <c r="AD1535" s="23" t="str">
        <f t="shared" si="213"/>
        <v/>
      </c>
      <c r="AE1535" s="23" t="str">
        <f t="shared" si="214"/>
        <v/>
      </c>
      <c r="AG1535" s="23" t="str">
        <f t="shared" si="215"/>
        <v/>
      </c>
    </row>
    <row r="1536" spans="1:33" x14ac:dyDescent="0.25">
      <c r="A1536" s="5"/>
      <c r="B1536" s="115"/>
      <c r="C1536" s="116"/>
      <c r="D1536" s="117"/>
      <c r="E1536" s="118"/>
      <c r="F1536" s="118"/>
      <c r="G1536" s="119"/>
      <c r="H1536" s="120"/>
      <c r="I1536" s="120"/>
      <c r="J1536" s="121"/>
      <c r="K1536" s="5"/>
      <c r="L1536" s="133" t="str">
        <f t="shared" si="207"/>
        <v/>
      </c>
      <c r="M1536" s="5"/>
      <c r="N1536" s="23" t="str">
        <f>IF($L1536="", "", COUNTIF($L$11:$L$2510, "&gt;"&amp;$L1536)+1+COUNTIF($L$11:$L1536, $L1536)-1)</f>
        <v/>
      </c>
      <c r="O1536" s="5"/>
      <c r="R1536" s="23" t="str">
        <f t="shared" si="208"/>
        <v/>
      </c>
      <c r="T1536" s="20" t="str">
        <f t="shared" si="209"/>
        <v/>
      </c>
      <c r="X1536" s="23" t="str">
        <f t="shared" si="210"/>
        <v/>
      </c>
      <c r="Z1536" s="59" t="str">
        <f t="shared" si="211"/>
        <v/>
      </c>
      <c r="AA1536" s="60" t="str">
        <f>IF($B1536="", "", IF(COUNTIF('Intro &amp; Setup'!$AY$23:$AY$38, $B1536)&gt;0, "BH", TEXT($B1536, "ddd")))</f>
        <v/>
      </c>
      <c r="AB1536" s="61" t="str">
        <f t="shared" si="212"/>
        <v/>
      </c>
      <c r="AD1536" s="23" t="str">
        <f t="shared" si="213"/>
        <v/>
      </c>
      <c r="AE1536" s="23" t="str">
        <f t="shared" si="214"/>
        <v/>
      </c>
      <c r="AG1536" s="23" t="str">
        <f t="shared" si="215"/>
        <v/>
      </c>
    </row>
    <row r="1537" spans="1:33" x14ac:dyDescent="0.25">
      <c r="A1537" s="5"/>
      <c r="B1537" s="115"/>
      <c r="C1537" s="116"/>
      <c r="D1537" s="117"/>
      <c r="E1537" s="118"/>
      <c r="F1537" s="118"/>
      <c r="G1537" s="119"/>
      <c r="H1537" s="120"/>
      <c r="I1537" s="120"/>
      <c r="J1537" s="121"/>
      <c r="K1537" s="5"/>
      <c r="L1537" s="133" t="str">
        <f t="shared" si="207"/>
        <v/>
      </c>
      <c r="M1537" s="5"/>
      <c r="N1537" s="23" t="str">
        <f>IF($L1537="", "", COUNTIF($L$11:$L$2510, "&gt;"&amp;$L1537)+1+COUNTIF($L$11:$L1537, $L1537)-1)</f>
        <v/>
      </c>
      <c r="O1537" s="5"/>
      <c r="R1537" s="23" t="str">
        <f t="shared" si="208"/>
        <v/>
      </c>
      <c r="T1537" s="20" t="str">
        <f t="shared" si="209"/>
        <v/>
      </c>
      <c r="X1537" s="23" t="str">
        <f t="shared" si="210"/>
        <v/>
      </c>
      <c r="Z1537" s="59" t="str">
        <f t="shared" si="211"/>
        <v/>
      </c>
      <c r="AA1537" s="60" t="str">
        <f>IF($B1537="", "", IF(COUNTIF('Intro &amp; Setup'!$AY$23:$AY$38, $B1537)&gt;0, "BH", TEXT($B1537, "ddd")))</f>
        <v/>
      </c>
      <c r="AB1537" s="61" t="str">
        <f t="shared" si="212"/>
        <v/>
      </c>
      <c r="AD1537" s="23" t="str">
        <f t="shared" si="213"/>
        <v/>
      </c>
      <c r="AE1537" s="23" t="str">
        <f t="shared" si="214"/>
        <v/>
      </c>
      <c r="AG1537" s="23" t="str">
        <f t="shared" si="215"/>
        <v/>
      </c>
    </row>
    <row r="1538" spans="1:33" x14ac:dyDescent="0.25">
      <c r="A1538" s="5"/>
      <c r="B1538" s="115"/>
      <c r="C1538" s="116"/>
      <c r="D1538" s="117"/>
      <c r="E1538" s="118"/>
      <c r="F1538" s="118"/>
      <c r="G1538" s="119"/>
      <c r="H1538" s="120"/>
      <c r="I1538" s="120"/>
      <c r="J1538" s="121"/>
      <c r="K1538" s="5"/>
      <c r="L1538" s="133" t="str">
        <f t="shared" si="207"/>
        <v/>
      </c>
      <c r="M1538" s="5"/>
      <c r="N1538" s="23" t="str">
        <f>IF($L1538="", "", COUNTIF($L$11:$L$2510, "&gt;"&amp;$L1538)+1+COUNTIF($L$11:$L1538, $L1538)-1)</f>
        <v/>
      </c>
      <c r="O1538" s="5"/>
      <c r="R1538" s="23" t="str">
        <f t="shared" si="208"/>
        <v/>
      </c>
      <c r="T1538" s="20" t="str">
        <f t="shared" si="209"/>
        <v/>
      </c>
      <c r="X1538" s="23" t="str">
        <f t="shared" si="210"/>
        <v/>
      </c>
      <c r="Z1538" s="59" t="str">
        <f t="shared" si="211"/>
        <v/>
      </c>
      <c r="AA1538" s="60" t="str">
        <f>IF($B1538="", "", IF(COUNTIF('Intro &amp; Setup'!$AY$23:$AY$38, $B1538)&gt;0, "BH", TEXT($B1538, "ddd")))</f>
        <v/>
      </c>
      <c r="AB1538" s="61" t="str">
        <f t="shared" si="212"/>
        <v/>
      </c>
      <c r="AD1538" s="23" t="str">
        <f t="shared" si="213"/>
        <v/>
      </c>
      <c r="AE1538" s="23" t="str">
        <f t="shared" si="214"/>
        <v/>
      </c>
      <c r="AG1538" s="23" t="str">
        <f t="shared" si="215"/>
        <v/>
      </c>
    </row>
    <row r="1539" spans="1:33" x14ac:dyDescent="0.25">
      <c r="A1539" s="5"/>
      <c r="B1539" s="115"/>
      <c r="C1539" s="116"/>
      <c r="D1539" s="117"/>
      <c r="E1539" s="118"/>
      <c r="F1539" s="118"/>
      <c r="G1539" s="119"/>
      <c r="H1539" s="120"/>
      <c r="I1539" s="120"/>
      <c r="J1539" s="121"/>
      <c r="K1539" s="5"/>
      <c r="L1539" s="133" t="str">
        <f t="shared" si="207"/>
        <v/>
      </c>
      <c r="M1539" s="5"/>
      <c r="N1539" s="23" t="str">
        <f>IF($L1539="", "", COUNTIF($L$11:$L$2510, "&gt;"&amp;$L1539)+1+COUNTIF($L$11:$L1539, $L1539)-1)</f>
        <v/>
      </c>
      <c r="O1539" s="5"/>
      <c r="R1539" s="23" t="str">
        <f t="shared" si="208"/>
        <v/>
      </c>
      <c r="T1539" s="20" t="str">
        <f t="shared" si="209"/>
        <v/>
      </c>
      <c r="X1539" s="23" t="str">
        <f t="shared" si="210"/>
        <v/>
      </c>
      <c r="Z1539" s="59" t="str">
        <f t="shared" si="211"/>
        <v/>
      </c>
      <c r="AA1539" s="60" t="str">
        <f>IF($B1539="", "", IF(COUNTIF('Intro &amp; Setup'!$AY$23:$AY$38, $B1539)&gt;0, "BH", TEXT($B1539, "ddd")))</f>
        <v/>
      </c>
      <c r="AB1539" s="61" t="str">
        <f t="shared" si="212"/>
        <v/>
      </c>
      <c r="AD1539" s="23" t="str">
        <f t="shared" si="213"/>
        <v/>
      </c>
      <c r="AE1539" s="23" t="str">
        <f t="shared" si="214"/>
        <v/>
      </c>
      <c r="AG1539" s="23" t="str">
        <f t="shared" si="215"/>
        <v/>
      </c>
    </row>
    <row r="1540" spans="1:33" x14ac:dyDescent="0.25">
      <c r="A1540" s="5"/>
      <c r="B1540" s="115"/>
      <c r="C1540" s="116"/>
      <c r="D1540" s="117"/>
      <c r="E1540" s="118"/>
      <c r="F1540" s="118"/>
      <c r="G1540" s="119"/>
      <c r="H1540" s="120"/>
      <c r="I1540" s="120"/>
      <c r="J1540" s="121"/>
      <c r="K1540" s="5"/>
      <c r="L1540" s="133" t="str">
        <f t="shared" si="207"/>
        <v/>
      </c>
      <c r="M1540" s="5"/>
      <c r="N1540" s="23" t="str">
        <f>IF($L1540="", "", COUNTIF($L$11:$L$2510, "&gt;"&amp;$L1540)+1+COUNTIF($L$11:$L1540, $L1540)-1)</f>
        <v/>
      </c>
      <c r="O1540" s="5"/>
      <c r="R1540" s="23" t="str">
        <f t="shared" si="208"/>
        <v/>
      </c>
      <c r="T1540" s="20" t="str">
        <f t="shared" si="209"/>
        <v/>
      </c>
      <c r="X1540" s="23" t="str">
        <f t="shared" si="210"/>
        <v/>
      </c>
      <c r="Z1540" s="59" t="str">
        <f t="shared" si="211"/>
        <v/>
      </c>
      <c r="AA1540" s="60" t="str">
        <f>IF($B1540="", "", IF(COUNTIF('Intro &amp; Setup'!$AY$23:$AY$38, $B1540)&gt;0, "BH", TEXT($B1540, "ddd")))</f>
        <v/>
      </c>
      <c r="AB1540" s="61" t="str">
        <f t="shared" si="212"/>
        <v/>
      </c>
      <c r="AD1540" s="23" t="str">
        <f t="shared" si="213"/>
        <v/>
      </c>
      <c r="AE1540" s="23" t="str">
        <f t="shared" si="214"/>
        <v/>
      </c>
      <c r="AG1540" s="23" t="str">
        <f t="shared" si="215"/>
        <v/>
      </c>
    </row>
    <row r="1541" spans="1:33" x14ac:dyDescent="0.25">
      <c r="A1541" s="5"/>
      <c r="B1541" s="115"/>
      <c r="C1541" s="116"/>
      <c r="D1541" s="117"/>
      <c r="E1541" s="118"/>
      <c r="F1541" s="118"/>
      <c r="G1541" s="119"/>
      <c r="H1541" s="120"/>
      <c r="I1541" s="120"/>
      <c r="J1541" s="121"/>
      <c r="K1541" s="5"/>
      <c r="L1541" s="133" t="str">
        <f t="shared" si="207"/>
        <v/>
      </c>
      <c r="M1541" s="5"/>
      <c r="N1541" s="23" t="str">
        <f>IF($L1541="", "", COUNTIF($L$11:$L$2510, "&gt;"&amp;$L1541)+1+COUNTIF($L$11:$L1541, $L1541)-1)</f>
        <v/>
      </c>
      <c r="O1541" s="5"/>
      <c r="R1541" s="23" t="str">
        <f t="shared" si="208"/>
        <v/>
      </c>
      <c r="T1541" s="20" t="str">
        <f t="shared" si="209"/>
        <v/>
      </c>
      <c r="X1541" s="23" t="str">
        <f t="shared" si="210"/>
        <v/>
      </c>
      <c r="Z1541" s="59" t="str">
        <f t="shared" si="211"/>
        <v/>
      </c>
      <c r="AA1541" s="60" t="str">
        <f>IF($B1541="", "", IF(COUNTIF('Intro &amp; Setup'!$AY$23:$AY$38, $B1541)&gt;0, "BH", TEXT($B1541, "ddd")))</f>
        <v/>
      </c>
      <c r="AB1541" s="61" t="str">
        <f t="shared" si="212"/>
        <v/>
      </c>
      <c r="AD1541" s="23" t="str">
        <f t="shared" si="213"/>
        <v/>
      </c>
      <c r="AE1541" s="23" t="str">
        <f t="shared" si="214"/>
        <v/>
      </c>
      <c r="AG1541" s="23" t="str">
        <f t="shared" si="215"/>
        <v/>
      </c>
    </row>
    <row r="1542" spans="1:33" x14ac:dyDescent="0.25">
      <c r="A1542" s="5"/>
      <c r="B1542" s="115"/>
      <c r="C1542" s="116"/>
      <c r="D1542" s="117"/>
      <c r="E1542" s="118"/>
      <c r="F1542" s="118"/>
      <c r="G1542" s="119"/>
      <c r="H1542" s="120"/>
      <c r="I1542" s="120"/>
      <c r="J1542" s="121"/>
      <c r="K1542" s="5"/>
      <c r="L1542" s="133" t="str">
        <f t="shared" si="207"/>
        <v/>
      </c>
      <c r="M1542" s="5"/>
      <c r="N1542" s="23" t="str">
        <f>IF($L1542="", "", COUNTIF($L$11:$L$2510, "&gt;"&amp;$L1542)+1+COUNTIF($L$11:$L1542, $L1542)-1)</f>
        <v/>
      </c>
      <c r="O1542" s="5"/>
      <c r="R1542" s="23" t="str">
        <f t="shared" si="208"/>
        <v/>
      </c>
      <c r="T1542" s="20" t="str">
        <f t="shared" si="209"/>
        <v/>
      </c>
      <c r="X1542" s="23" t="str">
        <f t="shared" si="210"/>
        <v/>
      </c>
      <c r="Z1542" s="59" t="str">
        <f t="shared" si="211"/>
        <v/>
      </c>
      <c r="AA1542" s="60" t="str">
        <f>IF($B1542="", "", IF(COUNTIF('Intro &amp; Setup'!$AY$23:$AY$38, $B1542)&gt;0, "BH", TEXT($B1542, "ddd")))</f>
        <v/>
      </c>
      <c r="AB1542" s="61" t="str">
        <f t="shared" si="212"/>
        <v/>
      </c>
      <c r="AD1542" s="23" t="str">
        <f t="shared" si="213"/>
        <v/>
      </c>
      <c r="AE1542" s="23" t="str">
        <f t="shared" si="214"/>
        <v/>
      </c>
      <c r="AG1542" s="23" t="str">
        <f t="shared" si="215"/>
        <v/>
      </c>
    </row>
    <row r="1543" spans="1:33" x14ac:dyDescent="0.25">
      <c r="A1543" s="5"/>
      <c r="B1543" s="115"/>
      <c r="C1543" s="116"/>
      <c r="D1543" s="117"/>
      <c r="E1543" s="118"/>
      <c r="F1543" s="118"/>
      <c r="G1543" s="119"/>
      <c r="H1543" s="120"/>
      <c r="I1543" s="120"/>
      <c r="J1543" s="121"/>
      <c r="K1543" s="5"/>
      <c r="L1543" s="133" t="str">
        <f t="shared" si="207"/>
        <v/>
      </c>
      <c r="M1543" s="5"/>
      <c r="N1543" s="23" t="str">
        <f>IF($L1543="", "", COUNTIF($L$11:$L$2510, "&gt;"&amp;$L1543)+1+COUNTIF($L$11:$L1543, $L1543)-1)</f>
        <v/>
      </c>
      <c r="O1543" s="5"/>
      <c r="R1543" s="23" t="str">
        <f t="shared" si="208"/>
        <v/>
      </c>
      <c r="T1543" s="20" t="str">
        <f t="shared" si="209"/>
        <v/>
      </c>
      <c r="X1543" s="23" t="str">
        <f t="shared" si="210"/>
        <v/>
      </c>
      <c r="Z1543" s="59" t="str">
        <f t="shared" si="211"/>
        <v/>
      </c>
      <c r="AA1543" s="60" t="str">
        <f>IF($B1543="", "", IF(COUNTIF('Intro &amp; Setup'!$AY$23:$AY$38, $B1543)&gt;0, "BH", TEXT($B1543, "ddd")))</f>
        <v/>
      </c>
      <c r="AB1543" s="61" t="str">
        <f t="shared" si="212"/>
        <v/>
      </c>
      <c r="AD1543" s="23" t="str">
        <f t="shared" si="213"/>
        <v/>
      </c>
      <c r="AE1543" s="23" t="str">
        <f t="shared" si="214"/>
        <v/>
      </c>
      <c r="AG1543" s="23" t="str">
        <f t="shared" si="215"/>
        <v/>
      </c>
    </row>
    <row r="1544" spans="1:33" x14ac:dyDescent="0.25">
      <c r="A1544" s="5"/>
      <c r="B1544" s="115"/>
      <c r="C1544" s="116"/>
      <c r="D1544" s="117"/>
      <c r="E1544" s="118"/>
      <c r="F1544" s="118"/>
      <c r="G1544" s="119"/>
      <c r="H1544" s="120"/>
      <c r="I1544" s="120"/>
      <c r="J1544" s="121"/>
      <c r="K1544" s="5"/>
      <c r="L1544" s="133" t="str">
        <f t="shared" si="207"/>
        <v/>
      </c>
      <c r="M1544" s="5"/>
      <c r="N1544" s="23" t="str">
        <f>IF($L1544="", "", COUNTIF($L$11:$L$2510, "&gt;"&amp;$L1544)+1+COUNTIF($L$11:$L1544, $L1544)-1)</f>
        <v/>
      </c>
      <c r="O1544" s="5"/>
      <c r="R1544" s="23" t="str">
        <f t="shared" si="208"/>
        <v/>
      </c>
      <c r="T1544" s="20" t="str">
        <f t="shared" si="209"/>
        <v/>
      </c>
      <c r="X1544" s="23" t="str">
        <f t="shared" si="210"/>
        <v/>
      </c>
      <c r="Z1544" s="59" t="str">
        <f t="shared" si="211"/>
        <v/>
      </c>
      <c r="AA1544" s="60" t="str">
        <f>IF($B1544="", "", IF(COUNTIF('Intro &amp; Setup'!$AY$23:$AY$38, $B1544)&gt;0, "BH", TEXT($B1544, "ddd")))</f>
        <v/>
      </c>
      <c r="AB1544" s="61" t="str">
        <f t="shared" si="212"/>
        <v/>
      </c>
      <c r="AD1544" s="23" t="str">
        <f t="shared" si="213"/>
        <v/>
      </c>
      <c r="AE1544" s="23" t="str">
        <f t="shared" si="214"/>
        <v/>
      </c>
      <c r="AG1544" s="23" t="str">
        <f t="shared" si="215"/>
        <v/>
      </c>
    </row>
    <row r="1545" spans="1:33" x14ac:dyDescent="0.25">
      <c r="A1545" s="5"/>
      <c r="B1545" s="115"/>
      <c r="C1545" s="116"/>
      <c r="D1545" s="117"/>
      <c r="E1545" s="118"/>
      <c r="F1545" s="118"/>
      <c r="G1545" s="119"/>
      <c r="H1545" s="120"/>
      <c r="I1545" s="120"/>
      <c r="J1545" s="121"/>
      <c r="K1545" s="5"/>
      <c r="L1545" s="133" t="str">
        <f t="shared" si="207"/>
        <v/>
      </c>
      <c r="M1545" s="5"/>
      <c r="N1545" s="23" t="str">
        <f>IF($L1545="", "", COUNTIF($L$11:$L$2510, "&gt;"&amp;$L1545)+1+COUNTIF($L$11:$L1545, $L1545)-1)</f>
        <v/>
      </c>
      <c r="O1545" s="5"/>
      <c r="R1545" s="23" t="str">
        <f t="shared" si="208"/>
        <v/>
      </c>
      <c r="T1545" s="20" t="str">
        <f t="shared" si="209"/>
        <v/>
      </c>
      <c r="X1545" s="23" t="str">
        <f t="shared" si="210"/>
        <v/>
      </c>
      <c r="Z1545" s="59" t="str">
        <f t="shared" si="211"/>
        <v/>
      </c>
      <c r="AA1545" s="60" t="str">
        <f>IF($B1545="", "", IF(COUNTIF('Intro &amp; Setup'!$AY$23:$AY$38, $B1545)&gt;0, "BH", TEXT($B1545, "ddd")))</f>
        <v/>
      </c>
      <c r="AB1545" s="61" t="str">
        <f t="shared" si="212"/>
        <v/>
      </c>
      <c r="AD1545" s="23" t="str">
        <f t="shared" si="213"/>
        <v/>
      </c>
      <c r="AE1545" s="23" t="str">
        <f t="shared" si="214"/>
        <v/>
      </c>
      <c r="AG1545" s="23" t="str">
        <f t="shared" si="215"/>
        <v/>
      </c>
    </row>
    <row r="1546" spans="1:33" x14ac:dyDescent="0.25">
      <c r="A1546" s="5"/>
      <c r="B1546" s="115"/>
      <c r="C1546" s="116"/>
      <c r="D1546" s="117"/>
      <c r="E1546" s="118"/>
      <c r="F1546" s="118"/>
      <c r="G1546" s="119"/>
      <c r="H1546" s="120"/>
      <c r="I1546" s="120"/>
      <c r="J1546" s="121"/>
      <c r="K1546" s="5"/>
      <c r="L1546" s="133" t="str">
        <f t="shared" si="207"/>
        <v/>
      </c>
      <c r="M1546" s="5"/>
      <c r="N1546" s="23" t="str">
        <f>IF($L1546="", "", COUNTIF($L$11:$L$2510, "&gt;"&amp;$L1546)+1+COUNTIF($L$11:$L1546, $L1546)-1)</f>
        <v/>
      </c>
      <c r="O1546" s="5"/>
      <c r="R1546" s="23" t="str">
        <f t="shared" si="208"/>
        <v/>
      </c>
      <c r="T1546" s="20" t="str">
        <f t="shared" si="209"/>
        <v/>
      </c>
      <c r="X1546" s="23" t="str">
        <f t="shared" si="210"/>
        <v/>
      </c>
      <c r="Z1546" s="59" t="str">
        <f t="shared" si="211"/>
        <v/>
      </c>
      <c r="AA1546" s="60" t="str">
        <f>IF($B1546="", "", IF(COUNTIF('Intro &amp; Setup'!$AY$23:$AY$38, $B1546)&gt;0, "BH", TEXT($B1546, "ddd")))</f>
        <v/>
      </c>
      <c r="AB1546" s="61" t="str">
        <f t="shared" si="212"/>
        <v/>
      </c>
      <c r="AD1546" s="23" t="str">
        <f t="shared" si="213"/>
        <v/>
      </c>
      <c r="AE1546" s="23" t="str">
        <f t="shared" si="214"/>
        <v/>
      </c>
      <c r="AG1546" s="23" t="str">
        <f t="shared" si="215"/>
        <v/>
      </c>
    </row>
    <row r="1547" spans="1:33" x14ac:dyDescent="0.25">
      <c r="A1547" s="5"/>
      <c r="B1547" s="115"/>
      <c r="C1547" s="116"/>
      <c r="D1547" s="117"/>
      <c r="E1547" s="118"/>
      <c r="F1547" s="118"/>
      <c r="G1547" s="119"/>
      <c r="H1547" s="120"/>
      <c r="I1547" s="120"/>
      <c r="J1547" s="121"/>
      <c r="K1547" s="5"/>
      <c r="L1547" s="133" t="str">
        <f t="shared" si="207"/>
        <v/>
      </c>
      <c r="M1547" s="5"/>
      <c r="N1547" s="23" t="str">
        <f>IF($L1547="", "", COUNTIF($L$11:$L$2510, "&gt;"&amp;$L1547)+1+COUNTIF($L$11:$L1547, $L1547)-1)</f>
        <v/>
      </c>
      <c r="O1547" s="5"/>
      <c r="R1547" s="23" t="str">
        <f t="shared" si="208"/>
        <v/>
      </c>
      <c r="T1547" s="20" t="str">
        <f t="shared" si="209"/>
        <v/>
      </c>
      <c r="X1547" s="23" t="str">
        <f t="shared" si="210"/>
        <v/>
      </c>
      <c r="Z1547" s="59" t="str">
        <f t="shared" si="211"/>
        <v/>
      </c>
      <c r="AA1547" s="60" t="str">
        <f>IF($B1547="", "", IF(COUNTIF('Intro &amp; Setup'!$AY$23:$AY$38, $B1547)&gt;0, "BH", TEXT($B1547, "ddd")))</f>
        <v/>
      </c>
      <c r="AB1547" s="61" t="str">
        <f t="shared" si="212"/>
        <v/>
      </c>
      <c r="AD1547" s="23" t="str">
        <f t="shared" si="213"/>
        <v/>
      </c>
      <c r="AE1547" s="23" t="str">
        <f t="shared" si="214"/>
        <v/>
      </c>
      <c r="AG1547" s="23" t="str">
        <f t="shared" si="215"/>
        <v/>
      </c>
    </row>
    <row r="1548" spans="1:33" x14ac:dyDescent="0.25">
      <c r="A1548" s="5"/>
      <c r="B1548" s="115"/>
      <c r="C1548" s="116"/>
      <c r="D1548" s="117"/>
      <c r="E1548" s="118"/>
      <c r="F1548" s="118"/>
      <c r="G1548" s="119"/>
      <c r="H1548" s="120"/>
      <c r="I1548" s="120"/>
      <c r="J1548" s="121"/>
      <c r="K1548" s="5"/>
      <c r="L1548" s="133" t="str">
        <f t="shared" ref="L1548:L1611" si="216">IFERROR(($I1548+$J1548)/$H1548, "")</f>
        <v/>
      </c>
      <c r="M1548" s="5"/>
      <c r="N1548" s="23" t="str">
        <f>IF($L1548="", "", COUNTIF($L$11:$L$2510, "&gt;"&amp;$L1548)+1+COUNTIF($L$11:$L1548, $L1548)-1)</f>
        <v/>
      </c>
      <c r="O1548" s="5"/>
      <c r="R1548" s="23" t="str">
        <f t="shared" ref="R1548:R1611" si="217">IF($T1548="", "", IF(COUNTIF($T$11:$T$2510, $T1548)&gt;1, "X", ""))</f>
        <v/>
      </c>
      <c r="T1548" s="20" t="str">
        <f t="shared" ref="T1548:T1611" si="218">IF(AND($B1548="", $C1548="", $D1548=""), "", CONCATENATE(TEXT($B1548, "dd mmm yyyy"), " - ", TEXT($C1548, "hh:mm"), " - ", $D1548))</f>
        <v/>
      </c>
      <c r="X1548" s="23" t="str">
        <f t="shared" ref="X1548:X1611" si="219">IF($E1548="", "", IF(COUNTIF($V$11:$V$20, $E1548)=0, "X", ""))</f>
        <v/>
      </c>
      <c r="Z1548" s="59" t="str">
        <f t="shared" ref="Z1548:Z1611" si="220">IF($B1548="", "", TEXT($B1548, "mmm yyyy"))</f>
        <v/>
      </c>
      <c r="AA1548" s="60" t="str">
        <f>IF($B1548="", "", IF(COUNTIF('Intro &amp; Setup'!$AY$23:$AY$38, $B1548)&gt;0, "BH", TEXT($B1548, "ddd")))</f>
        <v/>
      </c>
      <c r="AB1548" s="61" t="str">
        <f t="shared" ref="AB1548:AB1611" si="221">IF($C1548="", "", REPLACE(TEXT($C1548, "hh:mm"), 4, 2, "00"))</f>
        <v/>
      </c>
      <c r="AD1548" s="23" t="str">
        <f t="shared" ref="AD1548:AD1611" si="222">IF(OR($AB1548="", $E1548=""), "", CONCATENATE($AB1548, " - ", $E1548))</f>
        <v/>
      </c>
      <c r="AE1548" s="23" t="str">
        <f t="shared" ref="AE1548:AE1611" si="223">IF(OR($AA1548="", $E1548=""), "", CONCATENATE($AA1548, " - ", $E1548))</f>
        <v/>
      </c>
      <c r="AG1548" s="23" t="str">
        <f t="shared" ref="AG1548:AG1611" si="224">IF($B1548="", "", IF(OR($B1548&lt;$Z$2, $B1548&gt;$Z$3), "X", ""))</f>
        <v/>
      </c>
    </row>
    <row r="1549" spans="1:33" x14ac:dyDescent="0.25">
      <c r="A1549" s="5"/>
      <c r="B1549" s="115"/>
      <c r="C1549" s="116"/>
      <c r="D1549" s="117"/>
      <c r="E1549" s="118"/>
      <c r="F1549" s="118"/>
      <c r="G1549" s="119"/>
      <c r="H1549" s="120"/>
      <c r="I1549" s="120"/>
      <c r="J1549" s="121"/>
      <c r="K1549" s="5"/>
      <c r="L1549" s="133" t="str">
        <f t="shared" si="216"/>
        <v/>
      </c>
      <c r="M1549" s="5"/>
      <c r="N1549" s="23" t="str">
        <f>IF($L1549="", "", COUNTIF($L$11:$L$2510, "&gt;"&amp;$L1549)+1+COUNTIF($L$11:$L1549, $L1549)-1)</f>
        <v/>
      </c>
      <c r="O1549" s="5"/>
      <c r="R1549" s="23" t="str">
        <f t="shared" si="217"/>
        <v/>
      </c>
      <c r="T1549" s="20" t="str">
        <f t="shared" si="218"/>
        <v/>
      </c>
      <c r="X1549" s="23" t="str">
        <f t="shared" si="219"/>
        <v/>
      </c>
      <c r="Z1549" s="59" t="str">
        <f t="shared" si="220"/>
        <v/>
      </c>
      <c r="AA1549" s="60" t="str">
        <f>IF($B1549="", "", IF(COUNTIF('Intro &amp; Setup'!$AY$23:$AY$38, $B1549)&gt;0, "BH", TEXT($B1549, "ddd")))</f>
        <v/>
      </c>
      <c r="AB1549" s="61" t="str">
        <f t="shared" si="221"/>
        <v/>
      </c>
      <c r="AD1549" s="23" t="str">
        <f t="shared" si="222"/>
        <v/>
      </c>
      <c r="AE1549" s="23" t="str">
        <f t="shared" si="223"/>
        <v/>
      </c>
      <c r="AG1549" s="23" t="str">
        <f t="shared" si="224"/>
        <v/>
      </c>
    </row>
    <row r="1550" spans="1:33" x14ac:dyDescent="0.25">
      <c r="A1550" s="5"/>
      <c r="B1550" s="115"/>
      <c r="C1550" s="116"/>
      <c r="D1550" s="117"/>
      <c r="E1550" s="118"/>
      <c r="F1550" s="118"/>
      <c r="G1550" s="119"/>
      <c r="H1550" s="120"/>
      <c r="I1550" s="120"/>
      <c r="J1550" s="121"/>
      <c r="K1550" s="5"/>
      <c r="L1550" s="133" t="str">
        <f t="shared" si="216"/>
        <v/>
      </c>
      <c r="M1550" s="5"/>
      <c r="N1550" s="23" t="str">
        <f>IF($L1550="", "", COUNTIF($L$11:$L$2510, "&gt;"&amp;$L1550)+1+COUNTIF($L$11:$L1550, $L1550)-1)</f>
        <v/>
      </c>
      <c r="O1550" s="5"/>
      <c r="R1550" s="23" t="str">
        <f t="shared" si="217"/>
        <v/>
      </c>
      <c r="T1550" s="20" t="str">
        <f t="shared" si="218"/>
        <v/>
      </c>
      <c r="X1550" s="23" t="str">
        <f t="shared" si="219"/>
        <v/>
      </c>
      <c r="Z1550" s="59" t="str">
        <f t="shared" si="220"/>
        <v/>
      </c>
      <c r="AA1550" s="60" t="str">
        <f>IF($B1550="", "", IF(COUNTIF('Intro &amp; Setup'!$AY$23:$AY$38, $B1550)&gt;0, "BH", TEXT($B1550, "ddd")))</f>
        <v/>
      </c>
      <c r="AB1550" s="61" t="str">
        <f t="shared" si="221"/>
        <v/>
      </c>
      <c r="AD1550" s="23" t="str">
        <f t="shared" si="222"/>
        <v/>
      </c>
      <c r="AE1550" s="23" t="str">
        <f t="shared" si="223"/>
        <v/>
      </c>
      <c r="AG1550" s="23" t="str">
        <f t="shared" si="224"/>
        <v/>
      </c>
    </row>
    <row r="1551" spans="1:33" x14ac:dyDescent="0.25">
      <c r="A1551" s="5"/>
      <c r="B1551" s="115"/>
      <c r="C1551" s="116"/>
      <c r="D1551" s="117"/>
      <c r="E1551" s="118"/>
      <c r="F1551" s="118"/>
      <c r="G1551" s="119"/>
      <c r="H1551" s="120"/>
      <c r="I1551" s="120"/>
      <c r="J1551" s="121"/>
      <c r="K1551" s="5"/>
      <c r="L1551" s="133" t="str">
        <f t="shared" si="216"/>
        <v/>
      </c>
      <c r="M1551" s="5"/>
      <c r="N1551" s="23" t="str">
        <f>IF($L1551="", "", COUNTIF($L$11:$L$2510, "&gt;"&amp;$L1551)+1+COUNTIF($L$11:$L1551, $L1551)-1)</f>
        <v/>
      </c>
      <c r="O1551" s="5"/>
      <c r="R1551" s="23" t="str">
        <f t="shared" si="217"/>
        <v/>
      </c>
      <c r="T1551" s="20" t="str">
        <f t="shared" si="218"/>
        <v/>
      </c>
      <c r="X1551" s="23" t="str">
        <f t="shared" si="219"/>
        <v/>
      </c>
      <c r="Z1551" s="59" t="str">
        <f t="shared" si="220"/>
        <v/>
      </c>
      <c r="AA1551" s="60" t="str">
        <f>IF($B1551="", "", IF(COUNTIF('Intro &amp; Setup'!$AY$23:$AY$38, $B1551)&gt;0, "BH", TEXT($B1551, "ddd")))</f>
        <v/>
      </c>
      <c r="AB1551" s="61" t="str">
        <f t="shared" si="221"/>
        <v/>
      </c>
      <c r="AD1551" s="23" t="str">
        <f t="shared" si="222"/>
        <v/>
      </c>
      <c r="AE1551" s="23" t="str">
        <f t="shared" si="223"/>
        <v/>
      </c>
      <c r="AG1551" s="23" t="str">
        <f t="shared" si="224"/>
        <v/>
      </c>
    </row>
    <row r="1552" spans="1:33" x14ac:dyDescent="0.25">
      <c r="A1552" s="5"/>
      <c r="B1552" s="115"/>
      <c r="C1552" s="116"/>
      <c r="D1552" s="117"/>
      <c r="E1552" s="118"/>
      <c r="F1552" s="118"/>
      <c r="G1552" s="119"/>
      <c r="H1552" s="120"/>
      <c r="I1552" s="120"/>
      <c r="J1552" s="121"/>
      <c r="K1552" s="5"/>
      <c r="L1552" s="133" t="str">
        <f t="shared" si="216"/>
        <v/>
      </c>
      <c r="M1552" s="5"/>
      <c r="N1552" s="23" t="str">
        <f>IF($L1552="", "", COUNTIF($L$11:$L$2510, "&gt;"&amp;$L1552)+1+COUNTIF($L$11:$L1552, $L1552)-1)</f>
        <v/>
      </c>
      <c r="O1552" s="5"/>
      <c r="R1552" s="23" t="str">
        <f t="shared" si="217"/>
        <v/>
      </c>
      <c r="T1552" s="20" t="str">
        <f t="shared" si="218"/>
        <v/>
      </c>
      <c r="X1552" s="23" t="str">
        <f t="shared" si="219"/>
        <v/>
      </c>
      <c r="Z1552" s="59" t="str">
        <f t="shared" si="220"/>
        <v/>
      </c>
      <c r="AA1552" s="60" t="str">
        <f>IF($B1552="", "", IF(COUNTIF('Intro &amp; Setup'!$AY$23:$AY$38, $B1552)&gt;0, "BH", TEXT($B1552, "ddd")))</f>
        <v/>
      </c>
      <c r="AB1552" s="61" t="str">
        <f t="shared" si="221"/>
        <v/>
      </c>
      <c r="AD1552" s="23" t="str">
        <f t="shared" si="222"/>
        <v/>
      </c>
      <c r="AE1552" s="23" t="str">
        <f t="shared" si="223"/>
        <v/>
      </c>
      <c r="AG1552" s="23" t="str">
        <f t="shared" si="224"/>
        <v/>
      </c>
    </row>
    <row r="1553" spans="1:33" x14ac:dyDescent="0.25">
      <c r="A1553" s="5"/>
      <c r="B1553" s="115"/>
      <c r="C1553" s="116"/>
      <c r="D1553" s="117"/>
      <c r="E1553" s="118"/>
      <c r="F1553" s="118"/>
      <c r="G1553" s="119"/>
      <c r="H1553" s="120"/>
      <c r="I1553" s="120"/>
      <c r="J1553" s="121"/>
      <c r="K1553" s="5"/>
      <c r="L1553" s="133" t="str">
        <f t="shared" si="216"/>
        <v/>
      </c>
      <c r="M1553" s="5"/>
      <c r="N1553" s="23" t="str">
        <f>IF($L1553="", "", COUNTIF($L$11:$L$2510, "&gt;"&amp;$L1553)+1+COUNTIF($L$11:$L1553, $L1553)-1)</f>
        <v/>
      </c>
      <c r="O1553" s="5"/>
      <c r="R1553" s="23" t="str">
        <f t="shared" si="217"/>
        <v/>
      </c>
      <c r="T1553" s="20" t="str">
        <f t="shared" si="218"/>
        <v/>
      </c>
      <c r="X1553" s="23" t="str">
        <f t="shared" si="219"/>
        <v/>
      </c>
      <c r="Z1553" s="59" t="str">
        <f t="shared" si="220"/>
        <v/>
      </c>
      <c r="AA1553" s="60" t="str">
        <f>IF($B1553="", "", IF(COUNTIF('Intro &amp; Setup'!$AY$23:$AY$38, $B1553)&gt;0, "BH", TEXT($B1553, "ddd")))</f>
        <v/>
      </c>
      <c r="AB1553" s="61" t="str">
        <f t="shared" si="221"/>
        <v/>
      </c>
      <c r="AD1553" s="23" t="str">
        <f t="shared" si="222"/>
        <v/>
      </c>
      <c r="AE1553" s="23" t="str">
        <f t="shared" si="223"/>
        <v/>
      </c>
      <c r="AG1553" s="23" t="str">
        <f t="shared" si="224"/>
        <v/>
      </c>
    </row>
    <row r="1554" spans="1:33" x14ac:dyDescent="0.25">
      <c r="A1554" s="5"/>
      <c r="B1554" s="115"/>
      <c r="C1554" s="116"/>
      <c r="D1554" s="117"/>
      <c r="E1554" s="118"/>
      <c r="F1554" s="118"/>
      <c r="G1554" s="119"/>
      <c r="H1554" s="120"/>
      <c r="I1554" s="120"/>
      <c r="J1554" s="121"/>
      <c r="K1554" s="5"/>
      <c r="L1554" s="133" t="str">
        <f t="shared" si="216"/>
        <v/>
      </c>
      <c r="M1554" s="5"/>
      <c r="N1554" s="23" t="str">
        <f>IF($L1554="", "", COUNTIF($L$11:$L$2510, "&gt;"&amp;$L1554)+1+COUNTIF($L$11:$L1554, $L1554)-1)</f>
        <v/>
      </c>
      <c r="O1554" s="5"/>
      <c r="R1554" s="23" t="str">
        <f t="shared" si="217"/>
        <v/>
      </c>
      <c r="T1554" s="20" t="str">
        <f t="shared" si="218"/>
        <v/>
      </c>
      <c r="X1554" s="23" t="str">
        <f t="shared" si="219"/>
        <v/>
      </c>
      <c r="Z1554" s="59" t="str">
        <f t="shared" si="220"/>
        <v/>
      </c>
      <c r="AA1554" s="60" t="str">
        <f>IF($B1554="", "", IF(COUNTIF('Intro &amp; Setup'!$AY$23:$AY$38, $B1554)&gt;0, "BH", TEXT($B1554, "ddd")))</f>
        <v/>
      </c>
      <c r="AB1554" s="61" t="str">
        <f t="shared" si="221"/>
        <v/>
      </c>
      <c r="AD1554" s="23" t="str">
        <f t="shared" si="222"/>
        <v/>
      </c>
      <c r="AE1554" s="23" t="str">
        <f t="shared" si="223"/>
        <v/>
      </c>
      <c r="AG1554" s="23" t="str">
        <f t="shared" si="224"/>
        <v/>
      </c>
    </row>
    <row r="1555" spans="1:33" x14ac:dyDescent="0.25">
      <c r="A1555" s="5"/>
      <c r="B1555" s="115"/>
      <c r="C1555" s="116"/>
      <c r="D1555" s="117"/>
      <c r="E1555" s="118"/>
      <c r="F1555" s="118"/>
      <c r="G1555" s="119"/>
      <c r="H1555" s="120"/>
      <c r="I1555" s="120"/>
      <c r="J1555" s="121"/>
      <c r="K1555" s="5"/>
      <c r="L1555" s="133" t="str">
        <f t="shared" si="216"/>
        <v/>
      </c>
      <c r="M1555" s="5"/>
      <c r="N1555" s="23" t="str">
        <f>IF($L1555="", "", COUNTIF($L$11:$L$2510, "&gt;"&amp;$L1555)+1+COUNTIF($L$11:$L1555, $L1555)-1)</f>
        <v/>
      </c>
      <c r="O1555" s="5"/>
      <c r="R1555" s="23" t="str">
        <f t="shared" si="217"/>
        <v/>
      </c>
      <c r="T1555" s="20" t="str">
        <f t="shared" si="218"/>
        <v/>
      </c>
      <c r="X1555" s="23" t="str">
        <f t="shared" si="219"/>
        <v/>
      </c>
      <c r="Z1555" s="59" t="str">
        <f t="shared" si="220"/>
        <v/>
      </c>
      <c r="AA1555" s="60" t="str">
        <f>IF($B1555="", "", IF(COUNTIF('Intro &amp; Setup'!$AY$23:$AY$38, $B1555)&gt;0, "BH", TEXT($B1555, "ddd")))</f>
        <v/>
      </c>
      <c r="AB1555" s="61" t="str">
        <f t="shared" si="221"/>
        <v/>
      </c>
      <c r="AD1555" s="23" t="str">
        <f t="shared" si="222"/>
        <v/>
      </c>
      <c r="AE1555" s="23" t="str">
        <f t="shared" si="223"/>
        <v/>
      </c>
      <c r="AG1555" s="23" t="str">
        <f t="shared" si="224"/>
        <v/>
      </c>
    </row>
    <row r="1556" spans="1:33" x14ac:dyDescent="0.25">
      <c r="A1556" s="5"/>
      <c r="B1556" s="115"/>
      <c r="C1556" s="116"/>
      <c r="D1556" s="117"/>
      <c r="E1556" s="118"/>
      <c r="F1556" s="118"/>
      <c r="G1556" s="119"/>
      <c r="H1556" s="120"/>
      <c r="I1556" s="120"/>
      <c r="J1556" s="121"/>
      <c r="K1556" s="5"/>
      <c r="L1556" s="133" t="str">
        <f t="shared" si="216"/>
        <v/>
      </c>
      <c r="M1556" s="5"/>
      <c r="N1556" s="23" t="str">
        <f>IF($L1556="", "", COUNTIF($L$11:$L$2510, "&gt;"&amp;$L1556)+1+COUNTIF($L$11:$L1556, $L1556)-1)</f>
        <v/>
      </c>
      <c r="O1556" s="5"/>
      <c r="R1556" s="23" t="str">
        <f t="shared" si="217"/>
        <v/>
      </c>
      <c r="T1556" s="20" t="str">
        <f t="shared" si="218"/>
        <v/>
      </c>
      <c r="X1556" s="23" t="str">
        <f t="shared" si="219"/>
        <v/>
      </c>
      <c r="Z1556" s="59" t="str">
        <f t="shared" si="220"/>
        <v/>
      </c>
      <c r="AA1556" s="60" t="str">
        <f>IF($B1556="", "", IF(COUNTIF('Intro &amp; Setup'!$AY$23:$AY$38, $B1556)&gt;0, "BH", TEXT($B1556, "ddd")))</f>
        <v/>
      </c>
      <c r="AB1556" s="61" t="str">
        <f t="shared" si="221"/>
        <v/>
      </c>
      <c r="AD1556" s="23" t="str">
        <f t="shared" si="222"/>
        <v/>
      </c>
      <c r="AE1556" s="23" t="str">
        <f t="shared" si="223"/>
        <v/>
      </c>
      <c r="AG1556" s="23" t="str">
        <f t="shared" si="224"/>
        <v/>
      </c>
    </row>
    <row r="1557" spans="1:33" x14ac:dyDescent="0.25">
      <c r="A1557" s="5"/>
      <c r="B1557" s="115"/>
      <c r="C1557" s="116"/>
      <c r="D1557" s="117"/>
      <c r="E1557" s="118"/>
      <c r="F1557" s="118"/>
      <c r="G1557" s="119"/>
      <c r="H1557" s="120"/>
      <c r="I1557" s="120"/>
      <c r="J1557" s="121"/>
      <c r="K1557" s="5"/>
      <c r="L1557" s="133" t="str">
        <f t="shared" si="216"/>
        <v/>
      </c>
      <c r="M1557" s="5"/>
      <c r="N1557" s="23" t="str">
        <f>IF($L1557="", "", COUNTIF($L$11:$L$2510, "&gt;"&amp;$L1557)+1+COUNTIF($L$11:$L1557, $L1557)-1)</f>
        <v/>
      </c>
      <c r="O1557" s="5"/>
      <c r="R1557" s="23" t="str">
        <f t="shared" si="217"/>
        <v/>
      </c>
      <c r="T1557" s="20" t="str">
        <f t="shared" si="218"/>
        <v/>
      </c>
      <c r="X1557" s="23" t="str">
        <f t="shared" si="219"/>
        <v/>
      </c>
      <c r="Z1557" s="59" t="str">
        <f t="shared" si="220"/>
        <v/>
      </c>
      <c r="AA1557" s="60" t="str">
        <f>IF($B1557="", "", IF(COUNTIF('Intro &amp; Setup'!$AY$23:$AY$38, $B1557)&gt;0, "BH", TEXT($B1557, "ddd")))</f>
        <v/>
      </c>
      <c r="AB1557" s="61" t="str">
        <f t="shared" si="221"/>
        <v/>
      </c>
      <c r="AD1557" s="23" t="str">
        <f t="shared" si="222"/>
        <v/>
      </c>
      <c r="AE1557" s="23" t="str">
        <f t="shared" si="223"/>
        <v/>
      </c>
      <c r="AG1557" s="23" t="str">
        <f t="shared" si="224"/>
        <v/>
      </c>
    </row>
    <row r="1558" spans="1:33" x14ac:dyDescent="0.25">
      <c r="A1558" s="5"/>
      <c r="B1558" s="115"/>
      <c r="C1558" s="116"/>
      <c r="D1558" s="117"/>
      <c r="E1558" s="118"/>
      <c r="F1558" s="118"/>
      <c r="G1558" s="119"/>
      <c r="H1558" s="120"/>
      <c r="I1558" s="120"/>
      <c r="J1558" s="121"/>
      <c r="K1558" s="5"/>
      <c r="L1558" s="133" t="str">
        <f t="shared" si="216"/>
        <v/>
      </c>
      <c r="M1558" s="5"/>
      <c r="N1558" s="23" t="str">
        <f>IF($L1558="", "", COUNTIF($L$11:$L$2510, "&gt;"&amp;$L1558)+1+COUNTIF($L$11:$L1558, $L1558)-1)</f>
        <v/>
      </c>
      <c r="O1558" s="5"/>
      <c r="R1558" s="23" t="str">
        <f t="shared" si="217"/>
        <v/>
      </c>
      <c r="T1558" s="20" t="str">
        <f t="shared" si="218"/>
        <v/>
      </c>
      <c r="X1558" s="23" t="str">
        <f t="shared" si="219"/>
        <v/>
      </c>
      <c r="Z1558" s="59" t="str">
        <f t="shared" si="220"/>
        <v/>
      </c>
      <c r="AA1558" s="60" t="str">
        <f>IF($B1558="", "", IF(COUNTIF('Intro &amp; Setup'!$AY$23:$AY$38, $B1558)&gt;0, "BH", TEXT($B1558, "ddd")))</f>
        <v/>
      </c>
      <c r="AB1558" s="61" t="str">
        <f t="shared" si="221"/>
        <v/>
      </c>
      <c r="AD1558" s="23" t="str">
        <f t="shared" si="222"/>
        <v/>
      </c>
      <c r="AE1558" s="23" t="str">
        <f t="shared" si="223"/>
        <v/>
      </c>
      <c r="AG1558" s="23" t="str">
        <f t="shared" si="224"/>
        <v/>
      </c>
    </row>
    <row r="1559" spans="1:33" x14ac:dyDescent="0.25">
      <c r="A1559" s="5"/>
      <c r="B1559" s="115"/>
      <c r="C1559" s="116"/>
      <c r="D1559" s="117"/>
      <c r="E1559" s="118"/>
      <c r="F1559" s="118"/>
      <c r="G1559" s="119"/>
      <c r="H1559" s="120"/>
      <c r="I1559" s="120"/>
      <c r="J1559" s="121"/>
      <c r="K1559" s="5"/>
      <c r="L1559" s="133" t="str">
        <f t="shared" si="216"/>
        <v/>
      </c>
      <c r="M1559" s="5"/>
      <c r="N1559" s="23" t="str">
        <f>IF($L1559="", "", COUNTIF($L$11:$L$2510, "&gt;"&amp;$L1559)+1+COUNTIF($L$11:$L1559, $L1559)-1)</f>
        <v/>
      </c>
      <c r="O1559" s="5"/>
      <c r="R1559" s="23" t="str">
        <f t="shared" si="217"/>
        <v/>
      </c>
      <c r="T1559" s="20" t="str">
        <f t="shared" si="218"/>
        <v/>
      </c>
      <c r="X1559" s="23" t="str">
        <f t="shared" si="219"/>
        <v/>
      </c>
      <c r="Z1559" s="59" t="str">
        <f t="shared" si="220"/>
        <v/>
      </c>
      <c r="AA1559" s="60" t="str">
        <f>IF($B1559="", "", IF(COUNTIF('Intro &amp; Setup'!$AY$23:$AY$38, $B1559)&gt;0, "BH", TEXT($B1559, "ddd")))</f>
        <v/>
      </c>
      <c r="AB1559" s="61" t="str">
        <f t="shared" si="221"/>
        <v/>
      </c>
      <c r="AD1559" s="23" t="str">
        <f t="shared" si="222"/>
        <v/>
      </c>
      <c r="AE1559" s="23" t="str">
        <f t="shared" si="223"/>
        <v/>
      </c>
      <c r="AG1559" s="23" t="str">
        <f t="shared" si="224"/>
        <v/>
      </c>
    </row>
    <row r="1560" spans="1:33" x14ac:dyDescent="0.25">
      <c r="A1560" s="5"/>
      <c r="B1560" s="115"/>
      <c r="C1560" s="116"/>
      <c r="D1560" s="117"/>
      <c r="E1560" s="118"/>
      <c r="F1560" s="118"/>
      <c r="G1560" s="119"/>
      <c r="H1560" s="120"/>
      <c r="I1560" s="120"/>
      <c r="J1560" s="121"/>
      <c r="K1560" s="5"/>
      <c r="L1560" s="133" t="str">
        <f t="shared" si="216"/>
        <v/>
      </c>
      <c r="M1560" s="5"/>
      <c r="N1560" s="23" t="str">
        <f>IF($L1560="", "", COUNTIF($L$11:$L$2510, "&gt;"&amp;$L1560)+1+COUNTIF($L$11:$L1560, $L1560)-1)</f>
        <v/>
      </c>
      <c r="O1560" s="5"/>
      <c r="R1560" s="23" t="str">
        <f t="shared" si="217"/>
        <v/>
      </c>
      <c r="T1560" s="20" t="str">
        <f t="shared" si="218"/>
        <v/>
      </c>
      <c r="X1560" s="23" t="str">
        <f t="shared" si="219"/>
        <v/>
      </c>
      <c r="Z1560" s="59" t="str">
        <f t="shared" si="220"/>
        <v/>
      </c>
      <c r="AA1560" s="60" t="str">
        <f>IF($B1560="", "", IF(COUNTIF('Intro &amp; Setup'!$AY$23:$AY$38, $B1560)&gt;0, "BH", TEXT($B1560, "ddd")))</f>
        <v/>
      </c>
      <c r="AB1560" s="61" t="str">
        <f t="shared" si="221"/>
        <v/>
      </c>
      <c r="AD1560" s="23" t="str">
        <f t="shared" si="222"/>
        <v/>
      </c>
      <c r="AE1560" s="23" t="str">
        <f t="shared" si="223"/>
        <v/>
      </c>
      <c r="AG1560" s="23" t="str">
        <f t="shared" si="224"/>
        <v/>
      </c>
    </row>
    <row r="1561" spans="1:33" x14ac:dyDescent="0.25">
      <c r="A1561" s="5"/>
      <c r="B1561" s="115"/>
      <c r="C1561" s="116"/>
      <c r="D1561" s="117"/>
      <c r="E1561" s="118"/>
      <c r="F1561" s="118"/>
      <c r="G1561" s="119"/>
      <c r="H1561" s="120"/>
      <c r="I1561" s="120"/>
      <c r="J1561" s="121"/>
      <c r="K1561" s="5"/>
      <c r="L1561" s="133" t="str">
        <f t="shared" si="216"/>
        <v/>
      </c>
      <c r="M1561" s="5"/>
      <c r="N1561" s="23" t="str">
        <f>IF($L1561="", "", COUNTIF($L$11:$L$2510, "&gt;"&amp;$L1561)+1+COUNTIF($L$11:$L1561, $L1561)-1)</f>
        <v/>
      </c>
      <c r="O1561" s="5"/>
      <c r="R1561" s="23" t="str">
        <f t="shared" si="217"/>
        <v/>
      </c>
      <c r="T1561" s="20" t="str">
        <f t="shared" si="218"/>
        <v/>
      </c>
      <c r="X1561" s="23" t="str">
        <f t="shared" si="219"/>
        <v/>
      </c>
      <c r="Z1561" s="59" t="str">
        <f t="shared" si="220"/>
        <v/>
      </c>
      <c r="AA1561" s="60" t="str">
        <f>IF($B1561="", "", IF(COUNTIF('Intro &amp; Setup'!$AY$23:$AY$38, $B1561)&gt;0, "BH", TEXT($B1561, "ddd")))</f>
        <v/>
      </c>
      <c r="AB1561" s="61" t="str">
        <f t="shared" si="221"/>
        <v/>
      </c>
      <c r="AD1561" s="23" t="str">
        <f t="shared" si="222"/>
        <v/>
      </c>
      <c r="AE1561" s="23" t="str">
        <f t="shared" si="223"/>
        <v/>
      </c>
      <c r="AG1561" s="23" t="str">
        <f t="shared" si="224"/>
        <v/>
      </c>
    </row>
    <row r="1562" spans="1:33" x14ac:dyDescent="0.25">
      <c r="A1562" s="5"/>
      <c r="B1562" s="115"/>
      <c r="C1562" s="116"/>
      <c r="D1562" s="117"/>
      <c r="E1562" s="118"/>
      <c r="F1562" s="118"/>
      <c r="G1562" s="119"/>
      <c r="H1562" s="120"/>
      <c r="I1562" s="120"/>
      <c r="J1562" s="121"/>
      <c r="K1562" s="5"/>
      <c r="L1562" s="133" t="str">
        <f t="shared" si="216"/>
        <v/>
      </c>
      <c r="M1562" s="5"/>
      <c r="N1562" s="23" t="str">
        <f>IF($L1562="", "", COUNTIF($L$11:$L$2510, "&gt;"&amp;$L1562)+1+COUNTIF($L$11:$L1562, $L1562)-1)</f>
        <v/>
      </c>
      <c r="O1562" s="5"/>
      <c r="R1562" s="23" t="str">
        <f t="shared" si="217"/>
        <v/>
      </c>
      <c r="T1562" s="20" t="str">
        <f t="shared" si="218"/>
        <v/>
      </c>
      <c r="X1562" s="23" t="str">
        <f t="shared" si="219"/>
        <v/>
      </c>
      <c r="Z1562" s="59" t="str">
        <f t="shared" si="220"/>
        <v/>
      </c>
      <c r="AA1562" s="60" t="str">
        <f>IF($B1562="", "", IF(COUNTIF('Intro &amp; Setup'!$AY$23:$AY$38, $B1562)&gt;0, "BH", TEXT($B1562, "ddd")))</f>
        <v/>
      </c>
      <c r="AB1562" s="61" t="str">
        <f t="shared" si="221"/>
        <v/>
      </c>
      <c r="AD1562" s="23" t="str">
        <f t="shared" si="222"/>
        <v/>
      </c>
      <c r="AE1562" s="23" t="str">
        <f t="shared" si="223"/>
        <v/>
      </c>
      <c r="AG1562" s="23" t="str">
        <f t="shared" si="224"/>
        <v/>
      </c>
    </row>
    <row r="1563" spans="1:33" x14ac:dyDescent="0.25">
      <c r="A1563" s="5"/>
      <c r="B1563" s="115"/>
      <c r="C1563" s="116"/>
      <c r="D1563" s="117"/>
      <c r="E1563" s="118"/>
      <c r="F1563" s="118"/>
      <c r="G1563" s="119"/>
      <c r="H1563" s="120"/>
      <c r="I1563" s="120"/>
      <c r="J1563" s="121"/>
      <c r="K1563" s="5"/>
      <c r="L1563" s="133" t="str">
        <f t="shared" si="216"/>
        <v/>
      </c>
      <c r="M1563" s="5"/>
      <c r="N1563" s="23" t="str">
        <f>IF($L1563="", "", COUNTIF($L$11:$L$2510, "&gt;"&amp;$L1563)+1+COUNTIF($L$11:$L1563, $L1563)-1)</f>
        <v/>
      </c>
      <c r="O1563" s="5"/>
      <c r="R1563" s="23" t="str">
        <f t="shared" si="217"/>
        <v/>
      </c>
      <c r="T1563" s="20" t="str">
        <f t="shared" si="218"/>
        <v/>
      </c>
      <c r="X1563" s="23" t="str">
        <f t="shared" si="219"/>
        <v/>
      </c>
      <c r="Z1563" s="59" t="str">
        <f t="shared" si="220"/>
        <v/>
      </c>
      <c r="AA1563" s="60" t="str">
        <f>IF($B1563="", "", IF(COUNTIF('Intro &amp; Setup'!$AY$23:$AY$38, $B1563)&gt;0, "BH", TEXT($B1563, "ddd")))</f>
        <v/>
      </c>
      <c r="AB1563" s="61" t="str">
        <f t="shared" si="221"/>
        <v/>
      </c>
      <c r="AD1563" s="23" t="str">
        <f t="shared" si="222"/>
        <v/>
      </c>
      <c r="AE1563" s="23" t="str">
        <f t="shared" si="223"/>
        <v/>
      </c>
      <c r="AG1563" s="23" t="str">
        <f t="shared" si="224"/>
        <v/>
      </c>
    </row>
    <row r="1564" spans="1:33" x14ac:dyDescent="0.25">
      <c r="A1564" s="5"/>
      <c r="B1564" s="115"/>
      <c r="C1564" s="116"/>
      <c r="D1564" s="117"/>
      <c r="E1564" s="118"/>
      <c r="F1564" s="118"/>
      <c r="G1564" s="119"/>
      <c r="H1564" s="120"/>
      <c r="I1564" s="120"/>
      <c r="J1564" s="121"/>
      <c r="K1564" s="5"/>
      <c r="L1564" s="133" t="str">
        <f t="shared" si="216"/>
        <v/>
      </c>
      <c r="M1564" s="5"/>
      <c r="N1564" s="23" t="str">
        <f>IF($L1564="", "", COUNTIF($L$11:$L$2510, "&gt;"&amp;$L1564)+1+COUNTIF($L$11:$L1564, $L1564)-1)</f>
        <v/>
      </c>
      <c r="O1564" s="5"/>
      <c r="R1564" s="23" t="str">
        <f t="shared" si="217"/>
        <v/>
      </c>
      <c r="T1564" s="20" t="str">
        <f t="shared" si="218"/>
        <v/>
      </c>
      <c r="X1564" s="23" t="str">
        <f t="shared" si="219"/>
        <v/>
      </c>
      <c r="Z1564" s="59" t="str">
        <f t="shared" si="220"/>
        <v/>
      </c>
      <c r="AA1564" s="60" t="str">
        <f>IF($B1564="", "", IF(COUNTIF('Intro &amp; Setup'!$AY$23:$AY$38, $B1564)&gt;0, "BH", TEXT($B1564, "ddd")))</f>
        <v/>
      </c>
      <c r="AB1564" s="61" t="str">
        <f t="shared" si="221"/>
        <v/>
      </c>
      <c r="AD1564" s="23" t="str">
        <f t="shared" si="222"/>
        <v/>
      </c>
      <c r="AE1564" s="23" t="str">
        <f t="shared" si="223"/>
        <v/>
      </c>
      <c r="AG1564" s="23" t="str">
        <f t="shared" si="224"/>
        <v/>
      </c>
    </row>
    <row r="1565" spans="1:33" x14ac:dyDescent="0.25">
      <c r="A1565" s="5"/>
      <c r="B1565" s="115"/>
      <c r="C1565" s="116"/>
      <c r="D1565" s="117"/>
      <c r="E1565" s="118"/>
      <c r="F1565" s="118"/>
      <c r="G1565" s="119"/>
      <c r="H1565" s="120"/>
      <c r="I1565" s="120"/>
      <c r="J1565" s="121"/>
      <c r="K1565" s="5"/>
      <c r="L1565" s="133" t="str">
        <f t="shared" si="216"/>
        <v/>
      </c>
      <c r="M1565" s="5"/>
      <c r="N1565" s="23" t="str">
        <f>IF($L1565="", "", COUNTIF($L$11:$L$2510, "&gt;"&amp;$L1565)+1+COUNTIF($L$11:$L1565, $L1565)-1)</f>
        <v/>
      </c>
      <c r="O1565" s="5"/>
      <c r="R1565" s="23" t="str">
        <f t="shared" si="217"/>
        <v/>
      </c>
      <c r="T1565" s="20" t="str">
        <f t="shared" si="218"/>
        <v/>
      </c>
      <c r="X1565" s="23" t="str">
        <f t="shared" si="219"/>
        <v/>
      </c>
      <c r="Z1565" s="59" t="str">
        <f t="shared" si="220"/>
        <v/>
      </c>
      <c r="AA1565" s="60" t="str">
        <f>IF($B1565="", "", IF(COUNTIF('Intro &amp; Setup'!$AY$23:$AY$38, $B1565)&gt;0, "BH", TEXT($B1565, "ddd")))</f>
        <v/>
      </c>
      <c r="AB1565" s="61" t="str">
        <f t="shared" si="221"/>
        <v/>
      </c>
      <c r="AD1565" s="23" t="str">
        <f t="shared" si="222"/>
        <v/>
      </c>
      <c r="AE1565" s="23" t="str">
        <f t="shared" si="223"/>
        <v/>
      </c>
      <c r="AG1565" s="23" t="str">
        <f t="shared" si="224"/>
        <v/>
      </c>
    </row>
    <row r="1566" spans="1:33" x14ac:dyDescent="0.25">
      <c r="A1566" s="5"/>
      <c r="B1566" s="115"/>
      <c r="C1566" s="116"/>
      <c r="D1566" s="117"/>
      <c r="E1566" s="118"/>
      <c r="F1566" s="118"/>
      <c r="G1566" s="119"/>
      <c r="H1566" s="120"/>
      <c r="I1566" s="120"/>
      <c r="J1566" s="121"/>
      <c r="K1566" s="5"/>
      <c r="L1566" s="133" t="str">
        <f t="shared" si="216"/>
        <v/>
      </c>
      <c r="M1566" s="5"/>
      <c r="N1566" s="23" t="str">
        <f>IF($L1566="", "", COUNTIF($L$11:$L$2510, "&gt;"&amp;$L1566)+1+COUNTIF($L$11:$L1566, $L1566)-1)</f>
        <v/>
      </c>
      <c r="O1566" s="5"/>
      <c r="R1566" s="23" t="str">
        <f t="shared" si="217"/>
        <v/>
      </c>
      <c r="T1566" s="20" t="str">
        <f t="shared" si="218"/>
        <v/>
      </c>
      <c r="X1566" s="23" t="str">
        <f t="shared" si="219"/>
        <v/>
      </c>
      <c r="Z1566" s="59" t="str">
        <f t="shared" si="220"/>
        <v/>
      </c>
      <c r="AA1566" s="60" t="str">
        <f>IF($B1566="", "", IF(COUNTIF('Intro &amp; Setup'!$AY$23:$AY$38, $B1566)&gt;0, "BH", TEXT($B1566, "ddd")))</f>
        <v/>
      </c>
      <c r="AB1566" s="61" t="str">
        <f t="shared" si="221"/>
        <v/>
      </c>
      <c r="AD1566" s="23" t="str">
        <f t="shared" si="222"/>
        <v/>
      </c>
      <c r="AE1566" s="23" t="str">
        <f t="shared" si="223"/>
        <v/>
      </c>
      <c r="AG1566" s="23" t="str">
        <f t="shared" si="224"/>
        <v/>
      </c>
    </row>
    <row r="1567" spans="1:33" x14ac:dyDescent="0.25">
      <c r="A1567" s="5"/>
      <c r="B1567" s="115"/>
      <c r="C1567" s="116"/>
      <c r="D1567" s="117"/>
      <c r="E1567" s="118"/>
      <c r="F1567" s="118"/>
      <c r="G1567" s="119"/>
      <c r="H1567" s="120"/>
      <c r="I1567" s="120"/>
      <c r="J1567" s="121"/>
      <c r="K1567" s="5"/>
      <c r="L1567" s="133" t="str">
        <f t="shared" si="216"/>
        <v/>
      </c>
      <c r="M1567" s="5"/>
      <c r="N1567" s="23" t="str">
        <f>IF($L1567="", "", COUNTIF($L$11:$L$2510, "&gt;"&amp;$L1567)+1+COUNTIF($L$11:$L1567, $L1567)-1)</f>
        <v/>
      </c>
      <c r="O1567" s="5"/>
      <c r="R1567" s="23" t="str">
        <f t="shared" si="217"/>
        <v/>
      </c>
      <c r="T1567" s="20" t="str">
        <f t="shared" si="218"/>
        <v/>
      </c>
      <c r="X1567" s="23" t="str">
        <f t="shared" si="219"/>
        <v/>
      </c>
      <c r="Z1567" s="59" t="str">
        <f t="shared" si="220"/>
        <v/>
      </c>
      <c r="AA1567" s="60" t="str">
        <f>IF($B1567="", "", IF(COUNTIF('Intro &amp; Setup'!$AY$23:$AY$38, $B1567)&gt;0, "BH", TEXT($B1567, "ddd")))</f>
        <v/>
      </c>
      <c r="AB1567" s="61" t="str">
        <f t="shared" si="221"/>
        <v/>
      </c>
      <c r="AD1567" s="23" t="str">
        <f t="shared" si="222"/>
        <v/>
      </c>
      <c r="AE1567" s="23" t="str">
        <f t="shared" si="223"/>
        <v/>
      </c>
      <c r="AG1567" s="23" t="str">
        <f t="shared" si="224"/>
        <v/>
      </c>
    </row>
    <row r="1568" spans="1:33" x14ac:dyDescent="0.25">
      <c r="A1568" s="5"/>
      <c r="B1568" s="115"/>
      <c r="C1568" s="116"/>
      <c r="D1568" s="117"/>
      <c r="E1568" s="118"/>
      <c r="F1568" s="118"/>
      <c r="G1568" s="119"/>
      <c r="H1568" s="120"/>
      <c r="I1568" s="120"/>
      <c r="J1568" s="121"/>
      <c r="K1568" s="5"/>
      <c r="L1568" s="133" t="str">
        <f t="shared" si="216"/>
        <v/>
      </c>
      <c r="M1568" s="5"/>
      <c r="N1568" s="23" t="str">
        <f>IF($L1568="", "", COUNTIF($L$11:$L$2510, "&gt;"&amp;$L1568)+1+COUNTIF($L$11:$L1568, $L1568)-1)</f>
        <v/>
      </c>
      <c r="O1568" s="5"/>
      <c r="R1568" s="23" t="str">
        <f t="shared" si="217"/>
        <v/>
      </c>
      <c r="T1568" s="20" t="str">
        <f t="shared" si="218"/>
        <v/>
      </c>
      <c r="X1568" s="23" t="str">
        <f t="shared" si="219"/>
        <v/>
      </c>
      <c r="Z1568" s="59" t="str">
        <f t="shared" si="220"/>
        <v/>
      </c>
      <c r="AA1568" s="60" t="str">
        <f>IF($B1568="", "", IF(COUNTIF('Intro &amp; Setup'!$AY$23:$AY$38, $B1568)&gt;0, "BH", TEXT($B1568, "ddd")))</f>
        <v/>
      </c>
      <c r="AB1568" s="61" t="str">
        <f t="shared" si="221"/>
        <v/>
      </c>
      <c r="AD1568" s="23" t="str">
        <f t="shared" si="222"/>
        <v/>
      </c>
      <c r="AE1568" s="23" t="str">
        <f t="shared" si="223"/>
        <v/>
      </c>
      <c r="AG1568" s="23" t="str">
        <f t="shared" si="224"/>
        <v/>
      </c>
    </row>
    <row r="1569" spans="1:33" x14ac:dyDescent="0.25">
      <c r="A1569" s="5"/>
      <c r="B1569" s="115"/>
      <c r="C1569" s="116"/>
      <c r="D1569" s="117"/>
      <c r="E1569" s="118"/>
      <c r="F1569" s="118"/>
      <c r="G1569" s="119"/>
      <c r="H1569" s="120"/>
      <c r="I1569" s="120"/>
      <c r="J1569" s="121"/>
      <c r="K1569" s="5"/>
      <c r="L1569" s="133" t="str">
        <f t="shared" si="216"/>
        <v/>
      </c>
      <c r="M1569" s="5"/>
      <c r="N1569" s="23" t="str">
        <f>IF($L1569="", "", COUNTIF($L$11:$L$2510, "&gt;"&amp;$L1569)+1+COUNTIF($L$11:$L1569, $L1569)-1)</f>
        <v/>
      </c>
      <c r="O1569" s="5"/>
      <c r="R1569" s="23" t="str">
        <f t="shared" si="217"/>
        <v/>
      </c>
      <c r="T1569" s="20" t="str">
        <f t="shared" si="218"/>
        <v/>
      </c>
      <c r="X1569" s="23" t="str">
        <f t="shared" si="219"/>
        <v/>
      </c>
      <c r="Z1569" s="59" t="str">
        <f t="shared" si="220"/>
        <v/>
      </c>
      <c r="AA1569" s="60" t="str">
        <f>IF($B1569="", "", IF(COUNTIF('Intro &amp; Setup'!$AY$23:$AY$38, $B1569)&gt;0, "BH", TEXT($B1569, "ddd")))</f>
        <v/>
      </c>
      <c r="AB1569" s="61" t="str">
        <f t="shared" si="221"/>
        <v/>
      </c>
      <c r="AD1569" s="23" t="str">
        <f t="shared" si="222"/>
        <v/>
      </c>
      <c r="AE1569" s="23" t="str">
        <f t="shared" si="223"/>
        <v/>
      </c>
      <c r="AG1569" s="23" t="str">
        <f t="shared" si="224"/>
        <v/>
      </c>
    </row>
    <row r="1570" spans="1:33" x14ac:dyDescent="0.25">
      <c r="A1570" s="5"/>
      <c r="B1570" s="115"/>
      <c r="C1570" s="116"/>
      <c r="D1570" s="117"/>
      <c r="E1570" s="118"/>
      <c r="F1570" s="118"/>
      <c r="G1570" s="119"/>
      <c r="H1570" s="120"/>
      <c r="I1570" s="120"/>
      <c r="J1570" s="121"/>
      <c r="K1570" s="5"/>
      <c r="L1570" s="133" t="str">
        <f t="shared" si="216"/>
        <v/>
      </c>
      <c r="M1570" s="5"/>
      <c r="N1570" s="23" t="str">
        <f>IF($L1570="", "", COUNTIF($L$11:$L$2510, "&gt;"&amp;$L1570)+1+COUNTIF($L$11:$L1570, $L1570)-1)</f>
        <v/>
      </c>
      <c r="O1570" s="5"/>
      <c r="R1570" s="23" t="str">
        <f t="shared" si="217"/>
        <v/>
      </c>
      <c r="T1570" s="20" t="str">
        <f t="shared" si="218"/>
        <v/>
      </c>
      <c r="X1570" s="23" t="str">
        <f t="shared" si="219"/>
        <v/>
      </c>
      <c r="Z1570" s="59" t="str">
        <f t="shared" si="220"/>
        <v/>
      </c>
      <c r="AA1570" s="60" t="str">
        <f>IF($B1570="", "", IF(COUNTIF('Intro &amp; Setup'!$AY$23:$AY$38, $B1570)&gt;0, "BH", TEXT($B1570, "ddd")))</f>
        <v/>
      </c>
      <c r="AB1570" s="61" t="str">
        <f t="shared" si="221"/>
        <v/>
      </c>
      <c r="AD1570" s="23" t="str">
        <f t="shared" si="222"/>
        <v/>
      </c>
      <c r="AE1570" s="23" t="str">
        <f t="shared" si="223"/>
        <v/>
      </c>
      <c r="AG1570" s="23" t="str">
        <f t="shared" si="224"/>
        <v/>
      </c>
    </row>
    <row r="1571" spans="1:33" x14ac:dyDescent="0.25">
      <c r="A1571" s="5"/>
      <c r="B1571" s="115"/>
      <c r="C1571" s="116"/>
      <c r="D1571" s="117"/>
      <c r="E1571" s="118"/>
      <c r="F1571" s="118"/>
      <c r="G1571" s="119"/>
      <c r="H1571" s="120"/>
      <c r="I1571" s="120"/>
      <c r="J1571" s="121"/>
      <c r="K1571" s="5"/>
      <c r="L1571" s="133" t="str">
        <f t="shared" si="216"/>
        <v/>
      </c>
      <c r="M1571" s="5"/>
      <c r="N1571" s="23" t="str">
        <f>IF($L1571="", "", COUNTIF($L$11:$L$2510, "&gt;"&amp;$L1571)+1+COUNTIF($L$11:$L1571, $L1571)-1)</f>
        <v/>
      </c>
      <c r="O1571" s="5"/>
      <c r="R1571" s="23" t="str">
        <f t="shared" si="217"/>
        <v/>
      </c>
      <c r="T1571" s="20" t="str">
        <f t="shared" si="218"/>
        <v/>
      </c>
      <c r="X1571" s="23" t="str">
        <f t="shared" si="219"/>
        <v/>
      </c>
      <c r="Z1571" s="59" t="str">
        <f t="shared" si="220"/>
        <v/>
      </c>
      <c r="AA1571" s="60" t="str">
        <f>IF($B1571="", "", IF(COUNTIF('Intro &amp; Setup'!$AY$23:$AY$38, $B1571)&gt;0, "BH", TEXT($B1571, "ddd")))</f>
        <v/>
      </c>
      <c r="AB1571" s="61" t="str">
        <f t="shared" si="221"/>
        <v/>
      </c>
      <c r="AD1571" s="23" t="str">
        <f t="shared" si="222"/>
        <v/>
      </c>
      <c r="AE1571" s="23" t="str">
        <f t="shared" si="223"/>
        <v/>
      </c>
      <c r="AG1571" s="23" t="str">
        <f t="shared" si="224"/>
        <v/>
      </c>
    </row>
    <row r="1572" spans="1:33" x14ac:dyDescent="0.25">
      <c r="A1572" s="5"/>
      <c r="B1572" s="115"/>
      <c r="C1572" s="116"/>
      <c r="D1572" s="117"/>
      <c r="E1572" s="118"/>
      <c r="F1572" s="118"/>
      <c r="G1572" s="119"/>
      <c r="H1572" s="120"/>
      <c r="I1572" s="120"/>
      <c r="J1572" s="121"/>
      <c r="K1572" s="5"/>
      <c r="L1572" s="133" t="str">
        <f t="shared" si="216"/>
        <v/>
      </c>
      <c r="M1572" s="5"/>
      <c r="N1572" s="23" t="str">
        <f>IF($L1572="", "", COUNTIF($L$11:$L$2510, "&gt;"&amp;$L1572)+1+COUNTIF($L$11:$L1572, $L1572)-1)</f>
        <v/>
      </c>
      <c r="O1572" s="5"/>
      <c r="R1572" s="23" t="str">
        <f t="shared" si="217"/>
        <v/>
      </c>
      <c r="T1572" s="20" t="str">
        <f t="shared" si="218"/>
        <v/>
      </c>
      <c r="X1572" s="23" t="str">
        <f t="shared" si="219"/>
        <v/>
      </c>
      <c r="Z1572" s="59" t="str">
        <f t="shared" si="220"/>
        <v/>
      </c>
      <c r="AA1572" s="60" t="str">
        <f>IF($B1572="", "", IF(COUNTIF('Intro &amp; Setup'!$AY$23:$AY$38, $B1572)&gt;0, "BH", TEXT($B1572, "ddd")))</f>
        <v/>
      </c>
      <c r="AB1572" s="61" t="str">
        <f t="shared" si="221"/>
        <v/>
      </c>
      <c r="AD1572" s="23" t="str">
        <f t="shared" si="222"/>
        <v/>
      </c>
      <c r="AE1572" s="23" t="str">
        <f t="shared" si="223"/>
        <v/>
      </c>
      <c r="AG1572" s="23" t="str">
        <f t="shared" si="224"/>
        <v/>
      </c>
    </row>
    <row r="1573" spans="1:33" x14ac:dyDescent="0.25">
      <c r="A1573" s="5"/>
      <c r="B1573" s="115"/>
      <c r="C1573" s="116"/>
      <c r="D1573" s="117"/>
      <c r="E1573" s="118"/>
      <c r="F1573" s="118"/>
      <c r="G1573" s="119"/>
      <c r="H1573" s="120"/>
      <c r="I1573" s="120"/>
      <c r="J1573" s="121"/>
      <c r="K1573" s="5"/>
      <c r="L1573" s="133" t="str">
        <f t="shared" si="216"/>
        <v/>
      </c>
      <c r="M1573" s="5"/>
      <c r="N1573" s="23" t="str">
        <f>IF($L1573="", "", COUNTIF($L$11:$L$2510, "&gt;"&amp;$L1573)+1+COUNTIF($L$11:$L1573, $L1573)-1)</f>
        <v/>
      </c>
      <c r="O1573" s="5"/>
      <c r="R1573" s="23" t="str">
        <f t="shared" si="217"/>
        <v/>
      </c>
      <c r="T1573" s="20" t="str">
        <f t="shared" si="218"/>
        <v/>
      </c>
      <c r="X1573" s="23" t="str">
        <f t="shared" si="219"/>
        <v/>
      </c>
      <c r="Z1573" s="59" t="str">
        <f t="shared" si="220"/>
        <v/>
      </c>
      <c r="AA1573" s="60" t="str">
        <f>IF($B1573="", "", IF(COUNTIF('Intro &amp; Setup'!$AY$23:$AY$38, $B1573)&gt;0, "BH", TEXT($B1573, "ddd")))</f>
        <v/>
      </c>
      <c r="AB1573" s="61" t="str">
        <f t="shared" si="221"/>
        <v/>
      </c>
      <c r="AD1573" s="23" t="str">
        <f t="shared" si="222"/>
        <v/>
      </c>
      <c r="AE1573" s="23" t="str">
        <f t="shared" si="223"/>
        <v/>
      </c>
      <c r="AG1573" s="23" t="str">
        <f t="shared" si="224"/>
        <v/>
      </c>
    </row>
    <row r="1574" spans="1:33" x14ac:dyDescent="0.25">
      <c r="A1574" s="5"/>
      <c r="B1574" s="115"/>
      <c r="C1574" s="116"/>
      <c r="D1574" s="117"/>
      <c r="E1574" s="118"/>
      <c r="F1574" s="118"/>
      <c r="G1574" s="119"/>
      <c r="H1574" s="120"/>
      <c r="I1574" s="120"/>
      <c r="J1574" s="121"/>
      <c r="K1574" s="5"/>
      <c r="L1574" s="133" t="str">
        <f t="shared" si="216"/>
        <v/>
      </c>
      <c r="M1574" s="5"/>
      <c r="N1574" s="23" t="str">
        <f>IF($L1574="", "", COUNTIF($L$11:$L$2510, "&gt;"&amp;$L1574)+1+COUNTIF($L$11:$L1574, $L1574)-1)</f>
        <v/>
      </c>
      <c r="O1574" s="5"/>
      <c r="R1574" s="23" t="str">
        <f t="shared" si="217"/>
        <v/>
      </c>
      <c r="T1574" s="20" t="str">
        <f t="shared" si="218"/>
        <v/>
      </c>
      <c r="X1574" s="23" t="str">
        <f t="shared" si="219"/>
        <v/>
      </c>
      <c r="Z1574" s="59" t="str">
        <f t="shared" si="220"/>
        <v/>
      </c>
      <c r="AA1574" s="60" t="str">
        <f>IF($B1574="", "", IF(COUNTIF('Intro &amp; Setup'!$AY$23:$AY$38, $B1574)&gt;0, "BH", TEXT($B1574, "ddd")))</f>
        <v/>
      </c>
      <c r="AB1574" s="61" t="str">
        <f t="shared" si="221"/>
        <v/>
      </c>
      <c r="AD1574" s="23" t="str">
        <f t="shared" si="222"/>
        <v/>
      </c>
      <c r="AE1574" s="23" t="str">
        <f t="shared" si="223"/>
        <v/>
      </c>
      <c r="AG1574" s="23" t="str">
        <f t="shared" si="224"/>
        <v/>
      </c>
    </row>
    <row r="1575" spans="1:33" x14ac:dyDescent="0.25">
      <c r="A1575" s="5"/>
      <c r="B1575" s="115"/>
      <c r="C1575" s="116"/>
      <c r="D1575" s="117"/>
      <c r="E1575" s="118"/>
      <c r="F1575" s="118"/>
      <c r="G1575" s="119"/>
      <c r="H1575" s="120"/>
      <c r="I1575" s="120"/>
      <c r="J1575" s="121"/>
      <c r="K1575" s="5"/>
      <c r="L1575" s="133" t="str">
        <f t="shared" si="216"/>
        <v/>
      </c>
      <c r="M1575" s="5"/>
      <c r="N1575" s="23" t="str">
        <f>IF($L1575="", "", COUNTIF($L$11:$L$2510, "&gt;"&amp;$L1575)+1+COUNTIF($L$11:$L1575, $L1575)-1)</f>
        <v/>
      </c>
      <c r="O1575" s="5"/>
      <c r="R1575" s="23" t="str">
        <f t="shared" si="217"/>
        <v/>
      </c>
      <c r="T1575" s="20" t="str">
        <f t="shared" si="218"/>
        <v/>
      </c>
      <c r="X1575" s="23" t="str">
        <f t="shared" si="219"/>
        <v/>
      </c>
      <c r="Z1575" s="59" t="str">
        <f t="shared" si="220"/>
        <v/>
      </c>
      <c r="AA1575" s="60" t="str">
        <f>IF($B1575="", "", IF(COUNTIF('Intro &amp; Setup'!$AY$23:$AY$38, $B1575)&gt;0, "BH", TEXT($B1575, "ddd")))</f>
        <v/>
      </c>
      <c r="AB1575" s="61" t="str">
        <f t="shared" si="221"/>
        <v/>
      </c>
      <c r="AD1575" s="23" t="str">
        <f t="shared" si="222"/>
        <v/>
      </c>
      <c r="AE1575" s="23" t="str">
        <f t="shared" si="223"/>
        <v/>
      </c>
      <c r="AG1575" s="23" t="str">
        <f t="shared" si="224"/>
        <v/>
      </c>
    </row>
    <row r="1576" spans="1:33" x14ac:dyDescent="0.25">
      <c r="A1576" s="5"/>
      <c r="B1576" s="115"/>
      <c r="C1576" s="116"/>
      <c r="D1576" s="117"/>
      <c r="E1576" s="118"/>
      <c r="F1576" s="118"/>
      <c r="G1576" s="119"/>
      <c r="H1576" s="120"/>
      <c r="I1576" s="120"/>
      <c r="J1576" s="121"/>
      <c r="K1576" s="5"/>
      <c r="L1576" s="133" t="str">
        <f t="shared" si="216"/>
        <v/>
      </c>
      <c r="M1576" s="5"/>
      <c r="N1576" s="23" t="str">
        <f>IF($L1576="", "", COUNTIF($L$11:$L$2510, "&gt;"&amp;$L1576)+1+COUNTIF($L$11:$L1576, $L1576)-1)</f>
        <v/>
      </c>
      <c r="O1576" s="5"/>
      <c r="R1576" s="23" t="str">
        <f t="shared" si="217"/>
        <v/>
      </c>
      <c r="T1576" s="20" t="str">
        <f t="shared" si="218"/>
        <v/>
      </c>
      <c r="X1576" s="23" t="str">
        <f t="shared" si="219"/>
        <v/>
      </c>
      <c r="Z1576" s="59" t="str">
        <f t="shared" si="220"/>
        <v/>
      </c>
      <c r="AA1576" s="60" t="str">
        <f>IF($B1576="", "", IF(COUNTIF('Intro &amp; Setup'!$AY$23:$AY$38, $B1576)&gt;0, "BH", TEXT($B1576, "ddd")))</f>
        <v/>
      </c>
      <c r="AB1576" s="61" t="str">
        <f t="shared" si="221"/>
        <v/>
      </c>
      <c r="AD1576" s="23" t="str">
        <f t="shared" si="222"/>
        <v/>
      </c>
      <c r="AE1576" s="23" t="str">
        <f t="shared" si="223"/>
        <v/>
      </c>
      <c r="AG1576" s="23" t="str">
        <f t="shared" si="224"/>
        <v/>
      </c>
    </row>
    <row r="1577" spans="1:33" x14ac:dyDescent="0.25">
      <c r="A1577" s="5"/>
      <c r="B1577" s="115"/>
      <c r="C1577" s="116"/>
      <c r="D1577" s="117"/>
      <c r="E1577" s="118"/>
      <c r="F1577" s="118"/>
      <c r="G1577" s="119"/>
      <c r="H1577" s="120"/>
      <c r="I1577" s="120"/>
      <c r="J1577" s="121"/>
      <c r="K1577" s="5"/>
      <c r="L1577" s="133" t="str">
        <f t="shared" si="216"/>
        <v/>
      </c>
      <c r="M1577" s="5"/>
      <c r="N1577" s="23" t="str">
        <f>IF($L1577="", "", COUNTIF($L$11:$L$2510, "&gt;"&amp;$L1577)+1+COUNTIF($L$11:$L1577, $L1577)-1)</f>
        <v/>
      </c>
      <c r="O1577" s="5"/>
      <c r="R1577" s="23" t="str">
        <f t="shared" si="217"/>
        <v/>
      </c>
      <c r="T1577" s="20" t="str">
        <f t="shared" si="218"/>
        <v/>
      </c>
      <c r="X1577" s="23" t="str">
        <f t="shared" si="219"/>
        <v/>
      </c>
      <c r="Z1577" s="59" t="str">
        <f t="shared" si="220"/>
        <v/>
      </c>
      <c r="AA1577" s="60" t="str">
        <f>IF($B1577="", "", IF(COUNTIF('Intro &amp; Setup'!$AY$23:$AY$38, $B1577)&gt;0, "BH", TEXT($B1577, "ddd")))</f>
        <v/>
      </c>
      <c r="AB1577" s="61" t="str">
        <f t="shared" si="221"/>
        <v/>
      </c>
      <c r="AD1577" s="23" t="str">
        <f t="shared" si="222"/>
        <v/>
      </c>
      <c r="AE1577" s="23" t="str">
        <f t="shared" si="223"/>
        <v/>
      </c>
      <c r="AG1577" s="23" t="str">
        <f t="shared" si="224"/>
        <v/>
      </c>
    </row>
    <row r="1578" spans="1:33" x14ac:dyDescent="0.25">
      <c r="A1578" s="5"/>
      <c r="B1578" s="115"/>
      <c r="C1578" s="116"/>
      <c r="D1578" s="117"/>
      <c r="E1578" s="118"/>
      <c r="F1578" s="118"/>
      <c r="G1578" s="119"/>
      <c r="H1578" s="120"/>
      <c r="I1578" s="120"/>
      <c r="J1578" s="121"/>
      <c r="K1578" s="5"/>
      <c r="L1578" s="133" t="str">
        <f t="shared" si="216"/>
        <v/>
      </c>
      <c r="M1578" s="5"/>
      <c r="N1578" s="23" t="str">
        <f>IF($L1578="", "", COUNTIF($L$11:$L$2510, "&gt;"&amp;$L1578)+1+COUNTIF($L$11:$L1578, $L1578)-1)</f>
        <v/>
      </c>
      <c r="O1578" s="5"/>
      <c r="R1578" s="23" t="str">
        <f t="shared" si="217"/>
        <v/>
      </c>
      <c r="T1578" s="20" t="str">
        <f t="shared" si="218"/>
        <v/>
      </c>
      <c r="X1578" s="23" t="str">
        <f t="shared" si="219"/>
        <v/>
      </c>
      <c r="Z1578" s="59" t="str">
        <f t="shared" si="220"/>
        <v/>
      </c>
      <c r="AA1578" s="60" t="str">
        <f>IF($B1578="", "", IF(COUNTIF('Intro &amp; Setup'!$AY$23:$AY$38, $B1578)&gt;0, "BH", TEXT($B1578, "ddd")))</f>
        <v/>
      </c>
      <c r="AB1578" s="61" t="str">
        <f t="shared" si="221"/>
        <v/>
      </c>
      <c r="AD1578" s="23" t="str">
        <f t="shared" si="222"/>
        <v/>
      </c>
      <c r="AE1578" s="23" t="str">
        <f t="shared" si="223"/>
        <v/>
      </c>
      <c r="AG1578" s="23" t="str">
        <f t="shared" si="224"/>
        <v/>
      </c>
    </row>
    <row r="1579" spans="1:33" x14ac:dyDescent="0.25">
      <c r="A1579" s="5"/>
      <c r="B1579" s="115"/>
      <c r="C1579" s="116"/>
      <c r="D1579" s="117"/>
      <c r="E1579" s="118"/>
      <c r="F1579" s="118"/>
      <c r="G1579" s="119"/>
      <c r="H1579" s="120"/>
      <c r="I1579" s="120"/>
      <c r="J1579" s="121"/>
      <c r="K1579" s="5"/>
      <c r="L1579" s="133" t="str">
        <f t="shared" si="216"/>
        <v/>
      </c>
      <c r="M1579" s="5"/>
      <c r="N1579" s="23" t="str">
        <f>IF($L1579="", "", COUNTIF($L$11:$L$2510, "&gt;"&amp;$L1579)+1+COUNTIF($L$11:$L1579, $L1579)-1)</f>
        <v/>
      </c>
      <c r="O1579" s="5"/>
      <c r="R1579" s="23" t="str">
        <f t="shared" si="217"/>
        <v/>
      </c>
      <c r="T1579" s="20" t="str">
        <f t="shared" si="218"/>
        <v/>
      </c>
      <c r="X1579" s="23" t="str">
        <f t="shared" si="219"/>
        <v/>
      </c>
      <c r="Z1579" s="59" t="str">
        <f t="shared" si="220"/>
        <v/>
      </c>
      <c r="AA1579" s="60" t="str">
        <f>IF($B1579="", "", IF(COUNTIF('Intro &amp; Setup'!$AY$23:$AY$38, $B1579)&gt;0, "BH", TEXT($B1579, "ddd")))</f>
        <v/>
      </c>
      <c r="AB1579" s="61" t="str">
        <f t="shared" si="221"/>
        <v/>
      </c>
      <c r="AD1579" s="23" t="str">
        <f t="shared" si="222"/>
        <v/>
      </c>
      <c r="AE1579" s="23" t="str">
        <f t="shared" si="223"/>
        <v/>
      </c>
      <c r="AG1579" s="23" t="str">
        <f t="shared" si="224"/>
        <v/>
      </c>
    </row>
    <row r="1580" spans="1:33" x14ac:dyDescent="0.25">
      <c r="A1580" s="5"/>
      <c r="B1580" s="115"/>
      <c r="C1580" s="116"/>
      <c r="D1580" s="117"/>
      <c r="E1580" s="118"/>
      <c r="F1580" s="118"/>
      <c r="G1580" s="119"/>
      <c r="H1580" s="120"/>
      <c r="I1580" s="120"/>
      <c r="J1580" s="121"/>
      <c r="K1580" s="5"/>
      <c r="L1580" s="133" t="str">
        <f t="shared" si="216"/>
        <v/>
      </c>
      <c r="M1580" s="5"/>
      <c r="N1580" s="23" t="str">
        <f>IF($L1580="", "", COUNTIF($L$11:$L$2510, "&gt;"&amp;$L1580)+1+COUNTIF($L$11:$L1580, $L1580)-1)</f>
        <v/>
      </c>
      <c r="O1580" s="5"/>
      <c r="R1580" s="23" t="str">
        <f t="shared" si="217"/>
        <v/>
      </c>
      <c r="T1580" s="20" t="str">
        <f t="shared" si="218"/>
        <v/>
      </c>
      <c r="X1580" s="23" t="str">
        <f t="shared" si="219"/>
        <v/>
      </c>
      <c r="Z1580" s="59" t="str">
        <f t="shared" si="220"/>
        <v/>
      </c>
      <c r="AA1580" s="60" t="str">
        <f>IF($B1580="", "", IF(COUNTIF('Intro &amp; Setup'!$AY$23:$AY$38, $B1580)&gt;0, "BH", TEXT($B1580, "ddd")))</f>
        <v/>
      </c>
      <c r="AB1580" s="61" t="str">
        <f t="shared" si="221"/>
        <v/>
      </c>
      <c r="AD1580" s="23" t="str">
        <f t="shared" si="222"/>
        <v/>
      </c>
      <c r="AE1580" s="23" t="str">
        <f t="shared" si="223"/>
        <v/>
      </c>
      <c r="AG1580" s="23" t="str">
        <f t="shared" si="224"/>
        <v/>
      </c>
    </row>
    <row r="1581" spans="1:33" x14ac:dyDescent="0.25">
      <c r="A1581" s="5"/>
      <c r="B1581" s="115"/>
      <c r="C1581" s="116"/>
      <c r="D1581" s="117"/>
      <c r="E1581" s="118"/>
      <c r="F1581" s="118"/>
      <c r="G1581" s="119"/>
      <c r="H1581" s="120"/>
      <c r="I1581" s="120"/>
      <c r="J1581" s="121"/>
      <c r="K1581" s="5"/>
      <c r="L1581" s="133" t="str">
        <f t="shared" si="216"/>
        <v/>
      </c>
      <c r="M1581" s="5"/>
      <c r="N1581" s="23" t="str">
        <f>IF($L1581="", "", COUNTIF($L$11:$L$2510, "&gt;"&amp;$L1581)+1+COUNTIF($L$11:$L1581, $L1581)-1)</f>
        <v/>
      </c>
      <c r="O1581" s="5"/>
      <c r="R1581" s="23" t="str">
        <f t="shared" si="217"/>
        <v/>
      </c>
      <c r="T1581" s="20" t="str">
        <f t="shared" si="218"/>
        <v/>
      </c>
      <c r="X1581" s="23" t="str">
        <f t="shared" si="219"/>
        <v/>
      </c>
      <c r="Z1581" s="59" t="str">
        <f t="shared" si="220"/>
        <v/>
      </c>
      <c r="AA1581" s="60" t="str">
        <f>IF($B1581="", "", IF(COUNTIF('Intro &amp; Setup'!$AY$23:$AY$38, $B1581)&gt;0, "BH", TEXT($B1581, "ddd")))</f>
        <v/>
      </c>
      <c r="AB1581" s="61" t="str">
        <f t="shared" si="221"/>
        <v/>
      </c>
      <c r="AD1581" s="23" t="str">
        <f t="shared" si="222"/>
        <v/>
      </c>
      <c r="AE1581" s="23" t="str">
        <f t="shared" si="223"/>
        <v/>
      </c>
      <c r="AG1581" s="23" t="str">
        <f t="shared" si="224"/>
        <v/>
      </c>
    </row>
    <row r="1582" spans="1:33" x14ac:dyDescent="0.25">
      <c r="A1582" s="5"/>
      <c r="B1582" s="115"/>
      <c r="C1582" s="116"/>
      <c r="D1582" s="117"/>
      <c r="E1582" s="118"/>
      <c r="F1582" s="118"/>
      <c r="G1582" s="119"/>
      <c r="H1582" s="120"/>
      <c r="I1582" s="120"/>
      <c r="J1582" s="121"/>
      <c r="K1582" s="5"/>
      <c r="L1582" s="133" t="str">
        <f t="shared" si="216"/>
        <v/>
      </c>
      <c r="M1582" s="5"/>
      <c r="N1582" s="23" t="str">
        <f>IF($L1582="", "", COUNTIF($L$11:$L$2510, "&gt;"&amp;$L1582)+1+COUNTIF($L$11:$L1582, $L1582)-1)</f>
        <v/>
      </c>
      <c r="O1582" s="5"/>
      <c r="R1582" s="23" t="str">
        <f t="shared" si="217"/>
        <v/>
      </c>
      <c r="T1582" s="20" t="str">
        <f t="shared" si="218"/>
        <v/>
      </c>
      <c r="X1582" s="23" t="str">
        <f t="shared" si="219"/>
        <v/>
      </c>
      <c r="Z1582" s="59" t="str">
        <f t="shared" si="220"/>
        <v/>
      </c>
      <c r="AA1582" s="60" t="str">
        <f>IF($B1582="", "", IF(COUNTIF('Intro &amp; Setup'!$AY$23:$AY$38, $B1582)&gt;0, "BH", TEXT($B1582, "ddd")))</f>
        <v/>
      </c>
      <c r="AB1582" s="61" t="str">
        <f t="shared" si="221"/>
        <v/>
      </c>
      <c r="AD1582" s="23" t="str">
        <f t="shared" si="222"/>
        <v/>
      </c>
      <c r="AE1582" s="23" t="str">
        <f t="shared" si="223"/>
        <v/>
      </c>
      <c r="AG1582" s="23" t="str">
        <f t="shared" si="224"/>
        <v/>
      </c>
    </row>
    <row r="1583" spans="1:33" x14ac:dyDescent="0.25">
      <c r="A1583" s="5"/>
      <c r="B1583" s="115"/>
      <c r="C1583" s="116"/>
      <c r="D1583" s="117"/>
      <c r="E1583" s="118"/>
      <c r="F1583" s="118"/>
      <c r="G1583" s="119"/>
      <c r="H1583" s="120"/>
      <c r="I1583" s="120"/>
      <c r="J1583" s="121"/>
      <c r="K1583" s="5"/>
      <c r="L1583" s="133" t="str">
        <f t="shared" si="216"/>
        <v/>
      </c>
      <c r="M1583" s="5"/>
      <c r="N1583" s="23" t="str">
        <f>IF($L1583="", "", COUNTIF($L$11:$L$2510, "&gt;"&amp;$L1583)+1+COUNTIF($L$11:$L1583, $L1583)-1)</f>
        <v/>
      </c>
      <c r="O1583" s="5"/>
      <c r="R1583" s="23" t="str">
        <f t="shared" si="217"/>
        <v/>
      </c>
      <c r="T1583" s="20" t="str">
        <f t="shared" si="218"/>
        <v/>
      </c>
      <c r="X1583" s="23" t="str">
        <f t="shared" si="219"/>
        <v/>
      </c>
      <c r="Z1583" s="59" t="str">
        <f t="shared" si="220"/>
        <v/>
      </c>
      <c r="AA1583" s="60" t="str">
        <f>IF($B1583="", "", IF(COUNTIF('Intro &amp; Setup'!$AY$23:$AY$38, $B1583)&gt;0, "BH", TEXT($B1583, "ddd")))</f>
        <v/>
      </c>
      <c r="AB1583" s="61" t="str">
        <f t="shared" si="221"/>
        <v/>
      </c>
      <c r="AD1583" s="23" t="str">
        <f t="shared" si="222"/>
        <v/>
      </c>
      <c r="AE1583" s="23" t="str">
        <f t="shared" si="223"/>
        <v/>
      </c>
      <c r="AG1583" s="23" t="str">
        <f t="shared" si="224"/>
        <v/>
      </c>
    </row>
    <row r="1584" spans="1:33" x14ac:dyDescent="0.25">
      <c r="A1584" s="5"/>
      <c r="B1584" s="115"/>
      <c r="C1584" s="116"/>
      <c r="D1584" s="117"/>
      <c r="E1584" s="118"/>
      <c r="F1584" s="118"/>
      <c r="G1584" s="119"/>
      <c r="H1584" s="120"/>
      <c r="I1584" s="120"/>
      <c r="J1584" s="121"/>
      <c r="K1584" s="5"/>
      <c r="L1584" s="133" t="str">
        <f t="shared" si="216"/>
        <v/>
      </c>
      <c r="M1584" s="5"/>
      <c r="N1584" s="23" t="str">
        <f>IF($L1584="", "", COUNTIF($L$11:$L$2510, "&gt;"&amp;$L1584)+1+COUNTIF($L$11:$L1584, $L1584)-1)</f>
        <v/>
      </c>
      <c r="O1584" s="5"/>
      <c r="R1584" s="23" t="str">
        <f t="shared" si="217"/>
        <v/>
      </c>
      <c r="T1584" s="20" t="str">
        <f t="shared" si="218"/>
        <v/>
      </c>
      <c r="X1584" s="23" t="str">
        <f t="shared" si="219"/>
        <v/>
      </c>
      <c r="Z1584" s="59" t="str">
        <f t="shared" si="220"/>
        <v/>
      </c>
      <c r="AA1584" s="60" t="str">
        <f>IF($B1584="", "", IF(COUNTIF('Intro &amp; Setup'!$AY$23:$AY$38, $B1584)&gt;0, "BH", TEXT($B1584, "ddd")))</f>
        <v/>
      </c>
      <c r="AB1584" s="61" t="str">
        <f t="shared" si="221"/>
        <v/>
      </c>
      <c r="AD1584" s="23" t="str">
        <f t="shared" si="222"/>
        <v/>
      </c>
      <c r="AE1584" s="23" t="str">
        <f t="shared" si="223"/>
        <v/>
      </c>
      <c r="AG1584" s="23" t="str">
        <f t="shared" si="224"/>
        <v/>
      </c>
    </row>
    <row r="1585" spans="1:33" x14ac:dyDescent="0.25">
      <c r="A1585" s="5"/>
      <c r="B1585" s="115"/>
      <c r="C1585" s="116"/>
      <c r="D1585" s="117"/>
      <c r="E1585" s="118"/>
      <c r="F1585" s="118"/>
      <c r="G1585" s="119"/>
      <c r="H1585" s="120"/>
      <c r="I1585" s="120"/>
      <c r="J1585" s="121"/>
      <c r="K1585" s="5"/>
      <c r="L1585" s="133" t="str">
        <f t="shared" si="216"/>
        <v/>
      </c>
      <c r="M1585" s="5"/>
      <c r="N1585" s="23" t="str">
        <f>IF($L1585="", "", COUNTIF($L$11:$L$2510, "&gt;"&amp;$L1585)+1+COUNTIF($L$11:$L1585, $L1585)-1)</f>
        <v/>
      </c>
      <c r="O1585" s="5"/>
      <c r="R1585" s="23" t="str">
        <f t="shared" si="217"/>
        <v/>
      </c>
      <c r="T1585" s="20" t="str">
        <f t="shared" si="218"/>
        <v/>
      </c>
      <c r="X1585" s="23" t="str">
        <f t="shared" si="219"/>
        <v/>
      </c>
      <c r="Z1585" s="59" t="str">
        <f t="shared" si="220"/>
        <v/>
      </c>
      <c r="AA1585" s="60" t="str">
        <f>IF($B1585="", "", IF(COUNTIF('Intro &amp; Setup'!$AY$23:$AY$38, $B1585)&gt;0, "BH", TEXT($B1585, "ddd")))</f>
        <v/>
      </c>
      <c r="AB1585" s="61" t="str">
        <f t="shared" si="221"/>
        <v/>
      </c>
      <c r="AD1585" s="23" t="str">
        <f t="shared" si="222"/>
        <v/>
      </c>
      <c r="AE1585" s="23" t="str">
        <f t="shared" si="223"/>
        <v/>
      </c>
      <c r="AG1585" s="23" t="str">
        <f t="shared" si="224"/>
        <v/>
      </c>
    </row>
    <row r="1586" spans="1:33" x14ac:dyDescent="0.25">
      <c r="A1586" s="5"/>
      <c r="B1586" s="115"/>
      <c r="C1586" s="116"/>
      <c r="D1586" s="117"/>
      <c r="E1586" s="118"/>
      <c r="F1586" s="118"/>
      <c r="G1586" s="119"/>
      <c r="H1586" s="120"/>
      <c r="I1586" s="120"/>
      <c r="J1586" s="121"/>
      <c r="K1586" s="5"/>
      <c r="L1586" s="133" t="str">
        <f t="shared" si="216"/>
        <v/>
      </c>
      <c r="M1586" s="5"/>
      <c r="N1586" s="23" t="str">
        <f>IF($L1586="", "", COUNTIF($L$11:$L$2510, "&gt;"&amp;$L1586)+1+COUNTIF($L$11:$L1586, $L1586)-1)</f>
        <v/>
      </c>
      <c r="O1586" s="5"/>
      <c r="R1586" s="23" t="str">
        <f t="shared" si="217"/>
        <v/>
      </c>
      <c r="T1586" s="20" t="str">
        <f t="shared" si="218"/>
        <v/>
      </c>
      <c r="X1586" s="23" t="str">
        <f t="shared" si="219"/>
        <v/>
      </c>
      <c r="Z1586" s="59" t="str">
        <f t="shared" si="220"/>
        <v/>
      </c>
      <c r="AA1586" s="60" t="str">
        <f>IF($B1586="", "", IF(COUNTIF('Intro &amp; Setup'!$AY$23:$AY$38, $B1586)&gt;0, "BH", TEXT($B1586, "ddd")))</f>
        <v/>
      </c>
      <c r="AB1586" s="61" t="str">
        <f t="shared" si="221"/>
        <v/>
      </c>
      <c r="AD1586" s="23" t="str">
        <f t="shared" si="222"/>
        <v/>
      </c>
      <c r="AE1586" s="23" t="str">
        <f t="shared" si="223"/>
        <v/>
      </c>
      <c r="AG1586" s="23" t="str">
        <f t="shared" si="224"/>
        <v/>
      </c>
    </row>
    <row r="1587" spans="1:33" x14ac:dyDescent="0.25">
      <c r="A1587" s="5"/>
      <c r="B1587" s="115"/>
      <c r="C1587" s="116"/>
      <c r="D1587" s="117"/>
      <c r="E1587" s="118"/>
      <c r="F1587" s="118"/>
      <c r="G1587" s="119"/>
      <c r="H1587" s="120"/>
      <c r="I1587" s="120"/>
      <c r="J1587" s="121"/>
      <c r="K1587" s="5"/>
      <c r="L1587" s="133" t="str">
        <f t="shared" si="216"/>
        <v/>
      </c>
      <c r="M1587" s="5"/>
      <c r="N1587" s="23" t="str">
        <f>IF($L1587="", "", COUNTIF($L$11:$L$2510, "&gt;"&amp;$L1587)+1+COUNTIF($L$11:$L1587, $L1587)-1)</f>
        <v/>
      </c>
      <c r="O1587" s="5"/>
      <c r="R1587" s="23" t="str">
        <f t="shared" si="217"/>
        <v/>
      </c>
      <c r="T1587" s="20" t="str">
        <f t="shared" si="218"/>
        <v/>
      </c>
      <c r="X1587" s="23" t="str">
        <f t="shared" si="219"/>
        <v/>
      </c>
      <c r="Z1587" s="59" t="str">
        <f t="shared" si="220"/>
        <v/>
      </c>
      <c r="AA1587" s="60" t="str">
        <f>IF($B1587="", "", IF(COUNTIF('Intro &amp; Setup'!$AY$23:$AY$38, $B1587)&gt;0, "BH", TEXT($B1587, "ddd")))</f>
        <v/>
      </c>
      <c r="AB1587" s="61" t="str">
        <f t="shared" si="221"/>
        <v/>
      </c>
      <c r="AD1587" s="23" t="str">
        <f t="shared" si="222"/>
        <v/>
      </c>
      <c r="AE1587" s="23" t="str">
        <f t="shared" si="223"/>
        <v/>
      </c>
      <c r="AG1587" s="23" t="str">
        <f t="shared" si="224"/>
        <v/>
      </c>
    </row>
    <row r="1588" spans="1:33" x14ac:dyDescent="0.25">
      <c r="A1588" s="5"/>
      <c r="B1588" s="115"/>
      <c r="C1588" s="116"/>
      <c r="D1588" s="117"/>
      <c r="E1588" s="118"/>
      <c r="F1588" s="118"/>
      <c r="G1588" s="119"/>
      <c r="H1588" s="120"/>
      <c r="I1588" s="120"/>
      <c r="J1588" s="121"/>
      <c r="K1588" s="5"/>
      <c r="L1588" s="133" t="str">
        <f t="shared" si="216"/>
        <v/>
      </c>
      <c r="M1588" s="5"/>
      <c r="N1588" s="23" t="str">
        <f>IF($L1588="", "", COUNTIF($L$11:$L$2510, "&gt;"&amp;$L1588)+1+COUNTIF($L$11:$L1588, $L1588)-1)</f>
        <v/>
      </c>
      <c r="O1588" s="5"/>
      <c r="R1588" s="23" t="str">
        <f t="shared" si="217"/>
        <v/>
      </c>
      <c r="T1588" s="20" t="str">
        <f t="shared" si="218"/>
        <v/>
      </c>
      <c r="X1588" s="23" t="str">
        <f t="shared" si="219"/>
        <v/>
      </c>
      <c r="Z1588" s="59" t="str">
        <f t="shared" si="220"/>
        <v/>
      </c>
      <c r="AA1588" s="60" t="str">
        <f>IF($B1588="", "", IF(COUNTIF('Intro &amp; Setup'!$AY$23:$AY$38, $B1588)&gt;0, "BH", TEXT($B1588, "ddd")))</f>
        <v/>
      </c>
      <c r="AB1588" s="61" t="str">
        <f t="shared" si="221"/>
        <v/>
      </c>
      <c r="AD1588" s="23" t="str">
        <f t="shared" si="222"/>
        <v/>
      </c>
      <c r="AE1588" s="23" t="str">
        <f t="shared" si="223"/>
        <v/>
      </c>
      <c r="AG1588" s="23" t="str">
        <f t="shared" si="224"/>
        <v/>
      </c>
    </row>
    <row r="1589" spans="1:33" x14ac:dyDescent="0.25">
      <c r="A1589" s="5"/>
      <c r="B1589" s="115"/>
      <c r="C1589" s="116"/>
      <c r="D1589" s="117"/>
      <c r="E1589" s="118"/>
      <c r="F1589" s="118"/>
      <c r="G1589" s="119"/>
      <c r="H1589" s="120"/>
      <c r="I1589" s="120"/>
      <c r="J1589" s="121"/>
      <c r="K1589" s="5"/>
      <c r="L1589" s="133" t="str">
        <f t="shared" si="216"/>
        <v/>
      </c>
      <c r="M1589" s="5"/>
      <c r="N1589" s="23" t="str">
        <f>IF($L1589="", "", COUNTIF($L$11:$L$2510, "&gt;"&amp;$L1589)+1+COUNTIF($L$11:$L1589, $L1589)-1)</f>
        <v/>
      </c>
      <c r="O1589" s="5"/>
      <c r="R1589" s="23" t="str">
        <f t="shared" si="217"/>
        <v/>
      </c>
      <c r="T1589" s="20" t="str">
        <f t="shared" si="218"/>
        <v/>
      </c>
      <c r="X1589" s="23" t="str">
        <f t="shared" si="219"/>
        <v/>
      </c>
      <c r="Z1589" s="59" t="str">
        <f t="shared" si="220"/>
        <v/>
      </c>
      <c r="AA1589" s="60" t="str">
        <f>IF($B1589="", "", IF(COUNTIF('Intro &amp; Setup'!$AY$23:$AY$38, $B1589)&gt;0, "BH", TEXT($B1589, "ddd")))</f>
        <v/>
      </c>
      <c r="AB1589" s="61" t="str">
        <f t="shared" si="221"/>
        <v/>
      </c>
      <c r="AD1589" s="23" t="str">
        <f t="shared" si="222"/>
        <v/>
      </c>
      <c r="AE1589" s="23" t="str">
        <f t="shared" si="223"/>
        <v/>
      </c>
      <c r="AG1589" s="23" t="str">
        <f t="shared" si="224"/>
        <v/>
      </c>
    </row>
    <row r="1590" spans="1:33" x14ac:dyDescent="0.25">
      <c r="A1590" s="5"/>
      <c r="B1590" s="115"/>
      <c r="C1590" s="116"/>
      <c r="D1590" s="117"/>
      <c r="E1590" s="118"/>
      <c r="F1590" s="118"/>
      <c r="G1590" s="119"/>
      <c r="H1590" s="120"/>
      <c r="I1590" s="120"/>
      <c r="J1590" s="121"/>
      <c r="K1590" s="5"/>
      <c r="L1590" s="133" t="str">
        <f t="shared" si="216"/>
        <v/>
      </c>
      <c r="M1590" s="5"/>
      <c r="N1590" s="23" t="str">
        <f>IF($L1590="", "", COUNTIF($L$11:$L$2510, "&gt;"&amp;$L1590)+1+COUNTIF($L$11:$L1590, $L1590)-1)</f>
        <v/>
      </c>
      <c r="O1590" s="5"/>
      <c r="R1590" s="23" t="str">
        <f t="shared" si="217"/>
        <v/>
      </c>
      <c r="T1590" s="20" t="str">
        <f t="shared" si="218"/>
        <v/>
      </c>
      <c r="X1590" s="23" t="str">
        <f t="shared" si="219"/>
        <v/>
      </c>
      <c r="Z1590" s="59" t="str">
        <f t="shared" si="220"/>
        <v/>
      </c>
      <c r="AA1590" s="60" t="str">
        <f>IF($B1590="", "", IF(COUNTIF('Intro &amp; Setup'!$AY$23:$AY$38, $B1590)&gt;0, "BH", TEXT($B1590, "ddd")))</f>
        <v/>
      </c>
      <c r="AB1590" s="61" t="str">
        <f t="shared" si="221"/>
        <v/>
      </c>
      <c r="AD1590" s="23" t="str">
        <f t="shared" si="222"/>
        <v/>
      </c>
      <c r="AE1590" s="23" t="str">
        <f t="shared" si="223"/>
        <v/>
      </c>
      <c r="AG1590" s="23" t="str">
        <f t="shared" si="224"/>
        <v/>
      </c>
    </row>
    <row r="1591" spans="1:33" x14ac:dyDescent="0.25">
      <c r="A1591" s="5"/>
      <c r="B1591" s="115"/>
      <c r="C1591" s="116"/>
      <c r="D1591" s="117"/>
      <c r="E1591" s="118"/>
      <c r="F1591" s="118"/>
      <c r="G1591" s="119"/>
      <c r="H1591" s="120"/>
      <c r="I1591" s="120"/>
      <c r="J1591" s="121"/>
      <c r="K1591" s="5"/>
      <c r="L1591" s="133" t="str">
        <f t="shared" si="216"/>
        <v/>
      </c>
      <c r="M1591" s="5"/>
      <c r="N1591" s="23" t="str">
        <f>IF($L1591="", "", COUNTIF($L$11:$L$2510, "&gt;"&amp;$L1591)+1+COUNTIF($L$11:$L1591, $L1591)-1)</f>
        <v/>
      </c>
      <c r="O1591" s="5"/>
      <c r="R1591" s="23" t="str">
        <f t="shared" si="217"/>
        <v/>
      </c>
      <c r="T1591" s="20" t="str">
        <f t="shared" si="218"/>
        <v/>
      </c>
      <c r="X1591" s="23" t="str">
        <f t="shared" si="219"/>
        <v/>
      </c>
      <c r="Z1591" s="59" t="str">
        <f t="shared" si="220"/>
        <v/>
      </c>
      <c r="AA1591" s="60" t="str">
        <f>IF($B1591="", "", IF(COUNTIF('Intro &amp; Setup'!$AY$23:$AY$38, $B1591)&gt;0, "BH", TEXT($B1591, "ddd")))</f>
        <v/>
      </c>
      <c r="AB1591" s="61" t="str">
        <f t="shared" si="221"/>
        <v/>
      </c>
      <c r="AD1591" s="23" t="str">
        <f t="shared" si="222"/>
        <v/>
      </c>
      <c r="AE1591" s="23" t="str">
        <f t="shared" si="223"/>
        <v/>
      </c>
      <c r="AG1591" s="23" t="str">
        <f t="shared" si="224"/>
        <v/>
      </c>
    </row>
    <row r="1592" spans="1:33" x14ac:dyDescent="0.25">
      <c r="A1592" s="5"/>
      <c r="B1592" s="115"/>
      <c r="C1592" s="116"/>
      <c r="D1592" s="117"/>
      <c r="E1592" s="118"/>
      <c r="F1592" s="118"/>
      <c r="G1592" s="119"/>
      <c r="H1592" s="120"/>
      <c r="I1592" s="120"/>
      <c r="J1592" s="121"/>
      <c r="K1592" s="5"/>
      <c r="L1592" s="133" t="str">
        <f t="shared" si="216"/>
        <v/>
      </c>
      <c r="M1592" s="5"/>
      <c r="N1592" s="23" t="str">
        <f>IF($L1592="", "", COUNTIF($L$11:$L$2510, "&gt;"&amp;$L1592)+1+COUNTIF($L$11:$L1592, $L1592)-1)</f>
        <v/>
      </c>
      <c r="O1592" s="5"/>
      <c r="R1592" s="23" t="str">
        <f t="shared" si="217"/>
        <v/>
      </c>
      <c r="T1592" s="20" t="str">
        <f t="shared" si="218"/>
        <v/>
      </c>
      <c r="X1592" s="23" t="str">
        <f t="shared" si="219"/>
        <v/>
      </c>
      <c r="Z1592" s="59" t="str">
        <f t="shared" si="220"/>
        <v/>
      </c>
      <c r="AA1592" s="60" t="str">
        <f>IF($B1592="", "", IF(COUNTIF('Intro &amp; Setup'!$AY$23:$AY$38, $B1592)&gt;0, "BH", TEXT($B1592, "ddd")))</f>
        <v/>
      </c>
      <c r="AB1592" s="61" t="str">
        <f t="shared" si="221"/>
        <v/>
      </c>
      <c r="AD1592" s="23" t="str">
        <f t="shared" si="222"/>
        <v/>
      </c>
      <c r="AE1592" s="23" t="str">
        <f t="shared" si="223"/>
        <v/>
      </c>
      <c r="AG1592" s="23" t="str">
        <f t="shared" si="224"/>
        <v/>
      </c>
    </row>
    <row r="1593" spans="1:33" x14ac:dyDescent="0.25">
      <c r="A1593" s="5"/>
      <c r="B1593" s="115"/>
      <c r="C1593" s="116"/>
      <c r="D1593" s="117"/>
      <c r="E1593" s="118"/>
      <c r="F1593" s="118"/>
      <c r="G1593" s="119"/>
      <c r="H1593" s="120"/>
      <c r="I1593" s="120"/>
      <c r="J1593" s="121"/>
      <c r="K1593" s="5"/>
      <c r="L1593" s="133" t="str">
        <f t="shared" si="216"/>
        <v/>
      </c>
      <c r="M1593" s="5"/>
      <c r="N1593" s="23" t="str">
        <f>IF($L1593="", "", COUNTIF($L$11:$L$2510, "&gt;"&amp;$L1593)+1+COUNTIF($L$11:$L1593, $L1593)-1)</f>
        <v/>
      </c>
      <c r="O1593" s="5"/>
      <c r="R1593" s="23" t="str">
        <f t="shared" si="217"/>
        <v/>
      </c>
      <c r="T1593" s="20" t="str">
        <f t="shared" si="218"/>
        <v/>
      </c>
      <c r="X1593" s="23" t="str">
        <f t="shared" si="219"/>
        <v/>
      </c>
      <c r="Z1593" s="59" t="str">
        <f t="shared" si="220"/>
        <v/>
      </c>
      <c r="AA1593" s="60" t="str">
        <f>IF($B1593="", "", IF(COUNTIF('Intro &amp; Setup'!$AY$23:$AY$38, $B1593)&gt;0, "BH", TEXT($B1593, "ddd")))</f>
        <v/>
      </c>
      <c r="AB1593" s="61" t="str">
        <f t="shared" si="221"/>
        <v/>
      </c>
      <c r="AD1593" s="23" t="str">
        <f t="shared" si="222"/>
        <v/>
      </c>
      <c r="AE1593" s="23" t="str">
        <f t="shared" si="223"/>
        <v/>
      </c>
      <c r="AG1593" s="23" t="str">
        <f t="shared" si="224"/>
        <v/>
      </c>
    </row>
    <row r="1594" spans="1:33" x14ac:dyDescent="0.25">
      <c r="A1594" s="5"/>
      <c r="B1594" s="115"/>
      <c r="C1594" s="116"/>
      <c r="D1594" s="117"/>
      <c r="E1594" s="118"/>
      <c r="F1594" s="118"/>
      <c r="G1594" s="119"/>
      <c r="H1594" s="120"/>
      <c r="I1594" s="120"/>
      <c r="J1594" s="121"/>
      <c r="K1594" s="5"/>
      <c r="L1594" s="133" t="str">
        <f t="shared" si="216"/>
        <v/>
      </c>
      <c r="M1594" s="5"/>
      <c r="N1594" s="23" t="str">
        <f>IF($L1594="", "", COUNTIF($L$11:$L$2510, "&gt;"&amp;$L1594)+1+COUNTIF($L$11:$L1594, $L1594)-1)</f>
        <v/>
      </c>
      <c r="O1594" s="5"/>
      <c r="R1594" s="23" t="str">
        <f t="shared" si="217"/>
        <v/>
      </c>
      <c r="T1594" s="20" t="str">
        <f t="shared" si="218"/>
        <v/>
      </c>
      <c r="X1594" s="23" t="str">
        <f t="shared" si="219"/>
        <v/>
      </c>
      <c r="Z1594" s="59" t="str">
        <f t="shared" si="220"/>
        <v/>
      </c>
      <c r="AA1594" s="60" t="str">
        <f>IF($B1594="", "", IF(COUNTIF('Intro &amp; Setup'!$AY$23:$AY$38, $B1594)&gt;0, "BH", TEXT($B1594, "ddd")))</f>
        <v/>
      </c>
      <c r="AB1594" s="61" t="str">
        <f t="shared" si="221"/>
        <v/>
      </c>
      <c r="AD1594" s="23" t="str">
        <f t="shared" si="222"/>
        <v/>
      </c>
      <c r="AE1594" s="23" t="str">
        <f t="shared" si="223"/>
        <v/>
      </c>
      <c r="AG1594" s="23" t="str">
        <f t="shared" si="224"/>
        <v/>
      </c>
    </row>
    <row r="1595" spans="1:33" x14ac:dyDescent="0.25">
      <c r="A1595" s="5"/>
      <c r="B1595" s="115"/>
      <c r="C1595" s="116"/>
      <c r="D1595" s="117"/>
      <c r="E1595" s="118"/>
      <c r="F1595" s="118"/>
      <c r="G1595" s="119"/>
      <c r="H1595" s="120"/>
      <c r="I1595" s="120"/>
      <c r="J1595" s="121"/>
      <c r="K1595" s="5"/>
      <c r="L1595" s="133" t="str">
        <f t="shared" si="216"/>
        <v/>
      </c>
      <c r="M1595" s="5"/>
      <c r="N1595" s="23" t="str">
        <f>IF($L1595="", "", COUNTIF($L$11:$L$2510, "&gt;"&amp;$L1595)+1+COUNTIF($L$11:$L1595, $L1595)-1)</f>
        <v/>
      </c>
      <c r="O1595" s="5"/>
      <c r="R1595" s="23" t="str">
        <f t="shared" si="217"/>
        <v/>
      </c>
      <c r="T1595" s="20" t="str">
        <f t="shared" si="218"/>
        <v/>
      </c>
      <c r="X1595" s="23" t="str">
        <f t="shared" si="219"/>
        <v/>
      </c>
      <c r="Z1595" s="59" t="str">
        <f t="shared" si="220"/>
        <v/>
      </c>
      <c r="AA1595" s="60" t="str">
        <f>IF($B1595="", "", IF(COUNTIF('Intro &amp; Setup'!$AY$23:$AY$38, $B1595)&gt;0, "BH", TEXT($B1595, "ddd")))</f>
        <v/>
      </c>
      <c r="AB1595" s="61" t="str">
        <f t="shared" si="221"/>
        <v/>
      </c>
      <c r="AD1595" s="23" t="str">
        <f t="shared" si="222"/>
        <v/>
      </c>
      <c r="AE1595" s="23" t="str">
        <f t="shared" si="223"/>
        <v/>
      </c>
      <c r="AG1595" s="23" t="str">
        <f t="shared" si="224"/>
        <v/>
      </c>
    </row>
    <row r="1596" spans="1:33" x14ac:dyDescent="0.25">
      <c r="A1596" s="5"/>
      <c r="B1596" s="115"/>
      <c r="C1596" s="116"/>
      <c r="D1596" s="117"/>
      <c r="E1596" s="118"/>
      <c r="F1596" s="118"/>
      <c r="G1596" s="119"/>
      <c r="H1596" s="120"/>
      <c r="I1596" s="120"/>
      <c r="J1596" s="121"/>
      <c r="K1596" s="5"/>
      <c r="L1596" s="133" t="str">
        <f t="shared" si="216"/>
        <v/>
      </c>
      <c r="M1596" s="5"/>
      <c r="N1596" s="23" t="str">
        <f>IF($L1596="", "", COUNTIF($L$11:$L$2510, "&gt;"&amp;$L1596)+1+COUNTIF($L$11:$L1596, $L1596)-1)</f>
        <v/>
      </c>
      <c r="O1596" s="5"/>
      <c r="R1596" s="23" t="str">
        <f t="shared" si="217"/>
        <v/>
      </c>
      <c r="T1596" s="20" t="str">
        <f t="shared" si="218"/>
        <v/>
      </c>
      <c r="X1596" s="23" t="str">
        <f t="shared" si="219"/>
        <v/>
      </c>
      <c r="Z1596" s="59" t="str">
        <f t="shared" si="220"/>
        <v/>
      </c>
      <c r="AA1596" s="60" t="str">
        <f>IF($B1596="", "", IF(COUNTIF('Intro &amp; Setup'!$AY$23:$AY$38, $B1596)&gt;0, "BH", TEXT($B1596, "ddd")))</f>
        <v/>
      </c>
      <c r="AB1596" s="61" t="str">
        <f t="shared" si="221"/>
        <v/>
      </c>
      <c r="AD1596" s="23" t="str">
        <f t="shared" si="222"/>
        <v/>
      </c>
      <c r="AE1596" s="23" t="str">
        <f t="shared" si="223"/>
        <v/>
      </c>
      <c r="AG1596" s="23" t="str">
        <f t="shared" si="224"/>
        <v/>
      </c>
    </row>
    <row r="1597" spans="1:33" x14ac:dyDescent="0.25">
      <c r="A1597" s="5"/>
      <c r="B1597" s="115"/>
      <c r="C1597" s="116"/>
      <c r="D1597" s="117"/>
      <c r="E1597" s="118"/>
      <c r="F1597" s="118"/>
      <c r="G1597" s="119"/>
      <c r="H1597" s="120"/>
      <c r="I1597" s="120"/>
      <c r="J1597" s="121"/>
      <c r="K1597" s="5"/>
      <c r="L1597" s="133" t="str">
        <f t="shared" si="216"/>
        <v/>
      </c>
      <c r="M1597" s="5"/>
      <c r="N1597" s="23" t="str">
        <f>IF($L1597="", "", COUNTIF($L$11:$L$2510, "&gt;"&amp;$L1597)+1+COUNTIF($L$11:$L1597, $L1597)-1)</f>
        <v/>
      </c>
      <c r="O1597" s="5"/>
      <c r="R1597" s="23" t="str">
        <f t="shared" si="217"/>
        <v/>
      </c>
      <c r="T1597" s="20" t="str">
        <f t="shared" si="218"/>
        <v/>
      </c>
      <c r="X1597" s="23" t="str">
        <f t="shared" si="219"/>
        <v/>
      </c>
      <c r="Z1597" s="59" t="str">
        <f t="shared" si="220"/>
        <v/>
      </c>
      <c r="AA1597" s="60" t="str">
        <f>IF($B1597="", "", IF(COUNTIF('Intro &amp; Setup'!$AY$23:$AY$38, $B1597)&gt;0, "BH", TEXT($B1597, "ddd")))</f>
        <v/>
      </c>
      <c r="AB1597" s="61" t="str">
        <f t="shared" si="221"/>
        <v/>
      </c>
      <c r="AD1597" s="23" t="str">
        <f t="shared" si="222"/>
        <v/>
      </c>
      <c r="AE1597" s="23" t="str">
        <f t="shared" si="223"/>
        <v/>
      </c>
      <c r="AG1597" s="23" t="str">
        <f t="shared" si="224"/>
        <v/>
      </c>
    </row>
    <row r="1598" spans="1:33" x14ac:dyDescent="0.25">
      <c r="A1598" s="5"/>
      <c r="B1598" s="115"/>
      <c r="C1598" s="116"/>
      <c r="D1598" s="117"/>
      <c r="E1598" s="118"/>
      <c r="F1598" s="118"/>
      <c r="G1598" s="119"/>
      <c r="H1598" s="120"/>
      <c r="I1598" s="120"/>
      <c r="J1598" s="121"/>
      <c r="K1598" s="5"/>
      <c r="L1598" s="133" t="str">
        <f t="shared" si="216"/>
        <v/>
      </c>
      <c r="M1598" s="5"/>
      <c r="N1598" s="23" t="str">
        <f>IF($L1598="", "", COUNTIF($L$11:$L$2510, "&gt;"&amp;$L1598)+1+COUNTIF($L$11:$L1598, $L1598)-1)</f>
        <v/>
      </c>
      <c r="O1598" s="5"/>
      <c r="R1598" s="23" t="str">
        <f t="shared" si="217"/>
        <v/>
      </c>
      <c r="T1598" s="20" t="str">
        <f t="shared" si="218"/>
        <v/>
      </c>
      <c r="X1598" s="23" t="str">
        <f t="shared" si="219"/>
        <v/>
      </c>
      <c r="Z1598" s="59" t="str">
        <f t="shared" si="220"/>
        <v/>
      </c>
      <c r="AA1598" s="60" t="str">
        <f>IF($B1598="", "", IF(COUNTIF('Intro &amp; Setup'!$AY$23:$AY$38, $B1598)&gt;0, "BH", TEXT($B1598, "ddd")))</f>
        <v/>
      </c>
      <c r="AB1598" s="61" t="str">
        <f t="shared" si="221"/>
        <v/>
      </c>
      <c r="AD1598" s="23" t="str">
        <f t="shared" si="222"/>
        <v/>
      </c>
      <c r="AE1598" s="23" t="str">
        <f t="shared" si="223"/>
        <v/>
      </c>
      <c r="AG1598" s="23" t="str">
        <f t="shared" si="224"/>
        <v/>
      </c>
    </row>
    <row r="1599" spans="1:33" x14ac:dyDescent="0.25">
      <c r="A1599" s="5"/>
      <c r="B1599" s="115"/>
      <c r="C1599" s="116"/>
      <c r="D1599" s="117"/>
      <c r="E1599" s="118"/>
      <c r="F1599" s="118"/>
      <c r="G1599" s="119"/>
      <c r="H1599" s="120"/>
      <c r="I1599" s="120"/>
      <c r="J1599" s="121"/>
      <c r="K1599" s="5"/>
      <c r="L1599" s="133" t="str">
        <f t="shared" si="216"/>
        <v/>
      </c>
      <c r="M1599" s="5"/>
      <c r="N1599" s="23" t="str">
        <f>IF($L1599="", "", COUNTIF($L$11:$L$2510, "&gt;"&amp;$L1599)+1+COUNTIF($L$11:$L1599, $L1599)-1)</f>
        <v/>
      </c>
      <c r="O1599" s="5"/>
      <c r="R1599" s="23" t="str">
        <f t="shared" si="217"/>
        <v/>
      </c>
      <c r="T1599" s="20" t="str">
        <f t="shared" si="218"/>
        <v/>
      </c>
      <c r="X1599" s="23" t="str">
        <f t="shared" si="219"/>
        <v/>
      </c>
      <c r="Z1599" s="59" t="str">
        <f t="shared" si="220"/>
        <v/>
      </c>
      <c r="AA1599" s="60" t="str">
        <f>IF($B1599="", "", IF(COUNTIF('Intro &amp; Setup'!$AY$23:$AY$38, $B1599)&gt;0, "BH", TEXT($B1599, "ddd")))</f>
        <v/>
      </c>
      <c r="AB1599" s="61" t="str">
        <f t="shared" si="221"/>
        <v/>
      </c>
      <c r="AD1599" s="23" t="str">
        <f t="shared" si="222"/>
        <v/>
      </c>
      <c r="AE1599" s="23" t="str">
        <f t="shared" si="223"/>
        <v/>
      </c>
      <c r="AG1599" s="23" t="str">
        <f t="shared" si="224"/>
        <v/>
      </c>
    </row>
    <row r="1600" spans="1:33" x14ac:dyDescent="0.25">
      <c r="A1600" s="5"/>
      <c r="B1600" s="115"/>
      <c r="C1600" s="116"/>
      <c r="D1600" s="117"/>
      <c r="E1600" s="118"/>
      <c r="F1600" s="118"/>
      <c r="G1600" s="119"/>
      <c r="H1600" s="120"/>
      <c r="I1600" s="120"/>
      <c r="J1600" s="121"/>
      <c r="K1600" s="5"/>
      <c r="L1600" s="133" t="str">
        <f t="shared" si="216"/>
        <v/>
      </c>
      <c r="M1600" s="5"/>
      <c r="N1600" s="23" t="str">
        <f>IF($L1600="", "", COUNTIF($L$11:$L$2510, "&gt;"&amp;$L1600)+1+COUNTIF($L$11:$L1600, $L1600)-1)</f>
        <v/>
      </c>
      <c r="O1600" s="5"/>
      <c r="R1600" s="23" t="str">
        <f t="shared" si="217"/>
        <v/>
      </c>
      <c r="T1600" s="20" t="str">
        <f t="shared" si="218"/>
        <v/>
      </c>
      <c r="X1600" s="23" t="str">
        <f t="shared" si="219"/>
        <v/>
      </c>
      <c r="Z1600" s="59" t="str">
        <f t="shared" si="220"/>
        <v/>
      </c>
      <c r="AA1600" s="60" t="str">
        <f>IF($B1600="", "", IF(COUNTIF('Intro &amp; Setup'!$AY$23:$AY$38, $B1600)&gt;0, "BH", TEXT($B1600, "ddd")))</f>
        <v/>
      </c>
      <c r="AB1600" s="61" t="str">
        <f t="shared" si="221"/>
        <v/>
      </c>
      <c r="AD1600" s="23" t="str">
        <f t="shared" si="222"/>
        <v/>
      </c>
      <c r="AE1600" s="23" t="str">
        <f t="shared" si="223"/>
        <v/>
      </c>
      <c r="AG1600" s="23" t="str">
        <f t="shared" si="224"/>
        <v/>
      </c>
    </row>
    <row r="1601" spans="1:33" x14ac:dyDescent="0.25">
      <c r="A1601" s="5"/>
      <c r="B1601" s="115"/>
      <c r="C1601" s="116"/>
      <c r="D1601" s="117"/>
      <c r="E1601" s="118"/>
      <c r="F1601" s="118"/>
      <c r="G1601" s="119"/>
      <c r="H1601" s="120"/>
      <c r="I1601" s="120"/>
      <c r="J1601" s="121"/>
      <c r="K1601" s="5"/>
      <c r="L1601" s="133" t="str">
        <f t="shared" si="216"/>
        <v/>
      </c>
      <c r="M1601" s="5"/>
      <c r="N1601" s="23" t="str">
        <f>IF($L1601="", "", COUNTIF($L$11:$L$2510, "&gt;"&amp;$L1601)+1+COUNTIF($L$11:$L1601, $L1601)-1)</f>
        <v/>
      </c>
      <c r="O1601" s="5"/>
      <c r="R1601" s="23" t="str">
        <f t="shared" si="217"/>
        <v/>
      </c>
      <c r="T1601" s="20" t="str">
        <f t="shared" si="218"/>
        <v/>
      </c>
      <c r="X1601" s="23" t="str">
        <f t="shared" si="219"/>
        <v/>
      </c>
      <c r="Z1601" s="59" t="str">
        <f t="shared" si="220"/>
        <v/>
      </c>
      <c r="AA1601" s="60" t="str">
        <f>IF($B1601="", "", IF(COUNTIF('Intro &amp; Setup'!$AY$23:$AY$38, $B1601)&gt;0, "BH", TEXT($B1601, "ddd")))</f>
        <v/>
      </c>
      <c r="AB1601" s="61" t="str">
        <f t="shared" si="221"/>
        <v/>
      </c>
      <c r="AD1601" s="23" t="str">
        <f t="shared" si="222"/>
        <v/>
      </c>
      <c r="AE1601" s="23" t="str">
        <f t="shared" si="223"/>
        <v/>
      </c>
      <c r="AG1601" s="23" t="str">
        <f t="shared" si="224"/>
        <v/>
      </c>
    </row>
    <row r="1602" spans="1:33" x14ac:dyDescent="0.25">
      <c r="A1602" s="5"/>
      <c r="B1602" s="115"/>
      <c r="C1602" s="116"/>
      <c r="D1602" s="117"/>
      <c r="E1602" s="118"/>
      <c r="F1602" s="118"/>
      <c r="G1602" s="119"/>
      <c r="H1602" s="120"/>
      <c r="I1602" s="120"/>
      <c r="J1602" s="121"/>
      <c r="K1602" s="5"/>
      <c r="L1602" s="133" t="str">
        <f t="shared" si="216"/>
        <v/>
      </c>
      <c r="M1602" s="5"/>
      <c r="N1602" s="23" t="str">
        <f>IF($L1602="", "", COUNTIF($L$11:$L$2510, "&gt;"&amp;$L1602)+1+COUNTIF($L$11:$L1602, $L1602)-1)</f>
        <v/>
      </c>
      <c r="O1602" s="5"/>
      <c r="R1602" s="23" t="str">
        <f t="shared" si="217"/>
        <v/>
      </c>
      <c r="T1602" s="20" t="str">
        <f t="shared" si="218"/>
        <v/>
      </c>
      <c r="X1602" s="23" t="str">
        <f t="shared" si="219"/>
        <v/>
      </c>
      <c r="Z1602" s="59" t="str">
        <f t="shared" si="220"/>
        <v/>
      </c>
      <c r="AA1602" s="60" t="str">
        <f>IF($B1602="", "", IF(COUNTIF('Intro &amp; Setup'!$AY$23:$AY$38, $B1602)&gt;0, "BH", TEXT($B1602, "ddd")))</f>
        <v/>
      </c>
      <c r="AB1602" s="61" t="str">
        <f t="shared" si="221"/>
        <v/>
      </c>
      <c r="AD1602" s="23" t="str">
        <f t="shared" si="222"/>
        <v/>
      </c>
      <c r="AE1602" s="23" t="str">
        <f t="shared" si="223"/>
        <v/>
      </c>
      <c r="AG1602" s="23" t="str">
        <f t="shared" si="224"/>
        <v/>
      </c>
    </row>
    <row r="1603" spans="1:33" x14ac:dyDescent="0.25">
      <c r="A1603" s="5"/>
      <c r="B1603" s="115"/>
      <c r="C1603" s="116"/>
      <c r="D1603" s="117"/>
      <c r="E1603" s="118"/>
      <c r="F1603" s="118"/>
      <c r="G1603" s="119"/>
      <c r="H1603" s="120"/>
      <c r="I1603" s="120"/>
      <c r="J1603" s="121"/>
      <c r="K1603" s="5"/>
      <c r="L1603" s="133" t="str">
        <f t="shared" si="216"/>
        <v/>
      </c>
      <c r="M1603" s="5"/>
      <c r="N1603" s="23" t="str">
        <f>IF($L1603="", "", COUNTIF($L$11:$L$2510, "&gt;"&amp;$L1603)+1+COUNTIF($L$11:$L1603, $L1603)-1)</f>
        <v/>
      </c>
      <c r="O1603" s="5"/>
      <c r="R1603" s="23" t="str">
        <f t="shared" si="217"/>
        <v/>
      </c>
      <c r="T1603" s="20" t="str">
        <f t="shared" si="218"/>
        <v/>
      </c>
      <c r="X1603" s="23" t="str">
        <f t="shared" si="219"/>
        <v/>
      </c>
      <c r="Z1603" s="59" t="str">
        <f t="shared" si="220"/>
        <v/>
      </c>
      <c r="AA1603" s="60" t="str">
        <f>IF($B1603="", "", IF(COUNTIF('Intro &amp; Setup'!$AY$23:$AY$38, $B1603)&gt;0, "BH", TEXT($B1603, "ddd")))</f>
        <v/>
      </c>
      <c r="AB1603" s="61" t="str">
        <f t="shared" si="221"/>
        <v/>
      </c>
      <c r="AD1603" s="23" t="str">
        <f t="shared" si="222"/>
        <v/>
      </c>
      <c r="AE1603" s="23" t="str">
        <f t="shared" si="223"/>
        <v/>
      </c>
      <c r="AG1603" s="23" t="str">
        <f t="shared" si="224"/>
        <v/>
      </c>
    </row>
    <row r="1604" spans="1:33" x14ac:dyDescent="0.25">
      <c r="A1604" s="5"/>
      <c r="B1604" s="115"/>
      <c r="C1604" s="116"/>
      <c r="D1604" s="117"/>
      <c r="E1604" s="118"/>
      <c r="F1604" s="118"/>
      <c r="G1604" s="119"/>
      <c r="H1604" s="120"/>
      <c r="I1604" s="120"/>
      <c r="J1604" s="121"/>
      <c r="K1604" s="5"/>
      <c r="L1604" s="133" t="str">
        <f t="shared" si="216"/>
        <v/>
      </c>
      <c r="M1604" s="5"/>
      <c r="N1604" s="23" t="str">
        <f>IF($L1604="", "", COUNTIF($L$11:$L$2510, "&gt;"&amp;$L1604)+1+COUNTIF($L$11:$L1604, $L1604)-1)</f>
        <v/>
      </c>
      <c r="O1604" s="5"/>
      <c r="R1604" s="23" t="str">
        <f t="shared" si="217"/>
        <v/>
      </c>
      <c r="T1604" s="20" t="str">
        <f t="shared" si="218"/>
        <v/>
      </c>
      <c r="X1604" s="23" t="str">
        <f t="shared" si="219"/>
        <v/>
      </c>
      <c r="Z1604" s="59" t="str">
        <f t="shared" si="220"/>
        <v/>
      </c>
      <c r="AA1604" s="60" t="str">
        <f>IF($B1604="", "", IF(COUNTIF('Intro &amp; Setup'!$AY$23:$AY$38, $B1604)&gt;0, "BH", TEXT($B1604, "ddd")))</f>
        <v/>
      </c>
      <c r="AB1604" s="61" t="str">
        <f t="shared" si="221"/>
        <v/>
      </c>
      <c r="AD1604" s="23" t="str">
        <f t="shared" si="222"/>
        <v/>
      </c>
      <c r="AE1604" s="23" t="str">
        <f t="shared" si="223"/>
        <v/>
      </c>
      <c r="AG1604" s="23" t="str">
        <f t="shared" si="224"/>
        <v/>
      </c>
    </row>
    <row r="1605" spans="1:33" x14ac:dyDescent="0.25">
      <c r="A1605" s="5"/>
      <c r="B1605" s="115"/>
      <c r="C1605" s="116"/>
      <c r="D1605" s="117"/>
      <c r="E1605" s="118"/>
      <c r="F1605" s="118"/>
      <c r="G1605" s="119"/>
      <c r="H1605" s="120"/>
      <c r="I1605" s="120"/>
      <c r="J1605" s="121"/>
      <c r="K1605" s="5"/>
      <c r="L1605" s="133" t="str">
        <f t="shared" si="216"/>
        <v/>
      </c>
      <c r="M1605" s="5"/>
      <c r="N1605" s="23" t="str">
        <f>IF($L1605="", "", COUNTIF($L$11:$L$2510, "&gt;"&amp;$L1605)+1+COUNTIF($L$11:$L1605, $L1605)-1)</f>
        <v/>
      </c>
      <c r="O1605" s="5"/>
      <c r="R1605" s="23" t="str">
        <f t="shared" si="217"/>
        <v/>
      </c>
      <c r="T1605" s="20" t="str">
        <f t="shared" si="218"/>
        <v/>
      </c>
      <c r="X1605" s="23" t="str">
        <f t="shared" si="219"/>
        <v/>
      </c>
      <c r="Z1605" s="59" t="str">
        <f t="shared" si="220"/>
        <v/>
      </c>
      <c r="AA1605" s="60" t="str">
        <f>IF($B1605="", "", IF(COUNTIF('Intro &amp; Setup'!$AY$23:$AY$38, $B1605)&gt;0, "BH", TEXT($B1605, "ddd")))</f>
        <v/>
      </c>
      <c r="AB1605" s="61" t="str">
        <f t="shared" si="221"/>
        <v/>
      </c>
      <c r="AD1605" s="23" t="str">
        <f t="shared" si="222"/>
        <v/>
      </c>
      <c r="AE1605" s="23" t="str">
        <f t="shared" si="223"/>
        <v/>
      </c>
      <c r="AG1605" s="23" t="str">
        <f t="shared" si="224"/>
        <v/>
      </c>
    </row>
    <row r="1606" spans="1:33" x14ac:dyDescent="0.25">
      <c r="A1606" s="5"/>
      <c r="B1606" s="115"/>
      <c r="C1606" s="116"/>
      <c r="D1606" s="117"/>
      <c r="E1606" s="118"/>
      <c r="F1606" s="118"/>
      <c r="G1606" s="119"/>
      <c r="H1606" s="120"/>
      <c r="I1606" s="120"/>
      <c r="J1606" s="121"/>
      <c r="K1606" s="5"/>
      <c r="L1606" s="133" t="str">
        <f t="shared" si="216"/>
        <v/>
      </c>
      <c r="M1606" s="5"/>
      <c r="N1606" s="23" t="str">
        <f>IF($L1606="", "", COUNTIF($L$11:$L$2510, "&gt;"&amp;$L1606)+1+COUNTIF($L$11:$L1606, $L1606)-1)</f>
        <v/>
      </c>
      <c r="O1606" s="5"/>
      <c r="R1606" s="23" t="str">
        <f t="shared" si="217"/>
        <v/>
      </c>
      <c r="T1606" s="20" t="str">
        <f t="shared" si="218"/>
        <v/>
      </c>
      <c r="X1606" s="23" t="str">
        <f t="shared" si="219"/>
        <v/>
      </c>
      <c r="Z1606" s="59" t="str">
        <f t="shared" si="220"/>
        <v/>
      </c>
      <c r="AA1606" s="60" t="str">
        <f>IF($B1606="", "", IF(COUNTIF('Intro &amp; Setup'!$AY$23:$AY$38, $B1606)&gt;0, "BH", TEXT($B1606, "ddd")))</f>
        <v/>
      </c>
      <c r="AB1606" s="61" t="str">
        <f t="shared" si="221"/>
        <v/>
      </c>
      <c r="AD1606" s="23" t="str">
        <f t="shared" si="222"/>
        <v/>
      </c>
      <c r="AE1606" s="23" t="str">
        <f t="shared" si="223"/>
        <v/>
      </c>
      <c r="AG1606" s="23" t="str">
        <f t="shared" si="224"/>
        <v/>
      </c>
    </row>
    <row r="1607" spans="1:33" x14ac:dyDescent="0.25">
      <c r="A1607" s="5"/>
      <c r="B1607" s="115"/>
      <c r="C1607" s="116"/>
      <c r="D1607" s="117"/>
      <c r="E1607" s="118"/>
      <c r="F1607" s="118"/>
      <c r="G1607" s="119"/>
      <c r="H1607" s="120"/>
      <c r="I1607" s="120"/>
      <c r="J1607" s="121"/>
      <c r="K1607" s="5"/>
      <c r="L1607" s="133" t="str">
        <f t="shared" si="216"/>
        <v/>
      </c>
      <c r="M1607" s="5"/>
      <c r="N1607" s="23" t="str">
        <f>IF($L1607="", "", COUNTIF($L$11:$L$2510, "&gt;"&amp;$L1607)+1+COUNTIF($L$11:$L1607, $L1607)-1)</f>
        <v/>
      </c>
      <c r="O1607" s="5"/>
      <c r="R1607" s="23" t="str">
        <f t="shared" si="217"/>
        <v/>
      </c>
      <c r="T1607" s="20" t="str">
        <f t="shared" si="218"/>
        <v/>
      </c>
      <c r="X1607" s="23" t="str">
        <f t="shared" si="219"/>
        <v/>
      </c>
      <c r="Z1607" s="59" t="str">
        <f t="shared" si="220"/>
        <v/>
      </c>
      <c r="AA1607" s="60" t="str">
        <f>IF($B1607="", "", IF(COUNTIF('Intro &amp; Setup'!$AY$23:$AY$38, $B1607)&gt;0, "BH", TEXT($B1607, "ddd")))</f>
        <v/>
      </c>
      <c r="AB1607" s="61" t="str">
        <f t="shared" si="221"/>
        <v/>
      </c>
      <c r="AD1607" s="23" t="str">
        <f t="shared" si="222"/>
        <v/>
      </c>
      <c r="AE1607" s="23" t="str">
        <f t="shared" si="223"/>
        <v/>
      </c>
      <c r="AG1607" s="23" t="str">
        <f t="shared" si="224"/>
        <v/>
      </c>
    </row>
    <row r="1608" spans="1:33" x14ac:dyDescent="0.25">
      <c r="A1608" s="5"/>
      <c r="B1608" s="115"/>
      <c r="C1608" s="116"/>
      <c r="D1608" s="117"/>
      <c r="E1608" s="118"/>
      <c r="F1608" s="118"/>
      <c r="G1608" s="119"/>
      <c r="H1608" s="120"/>
      <c r="I1608" s="120"/>
      <c r="J1608" s="121"/>
      <c r="K1608" s="5"/>
      <c r="L1608" s="133" t="str">
        <f t="shared" si="216"/>
        <v/>
      </c>
      <c r="M1608" s="5"/>
      <c r="N1608" s="23" t="str">
        <f>IF($L1608="", "", COUNTIF($L$11:$L$2510, "&gt;"&amp;$L1608)+1+COUNTIF($L$11:$L1608, $L1608)-1)</f>
        <v/>
      </c>
      <c r="O1608" s="5"/>
      <c r="R1608" s="23" t="str">
        <f t="shared" si="217"/>
        <v/>
      </c>
      <c r="T1608" s="20" t="str">
        <f t="shared" si="218"/>
        <v/>
      </c>
      <c r="X1608" s="23" t="str">
        <f t="shared" si="219"/>
        <v/>
      </c>
      <c r="Z1608" s="59" t="str">
        <f t="shared" si="220"/>
        <v/>
      </c>
      <c r="AA1608" s="60" t="str">
        <f>IF($B1608="", "", IF(COUNTIF('Intro &amp; Setup'!$AY$23:$AY$38, $B1608)&gt;0, "BH", TEXT($B1608, "ddd")))</f>
        <v/>
      </c>
      <c r="AB1608" s="61" t="str">
        <f t="shared" si="221"/>
        <v/>
      </c>
      <c r="AD1608" s="23" t="str">
        <f t="shared" si="222"/>
        <v/>
      </c>
      <c r="AE1608" s="23" t="str">
        <f t="shared" si="223"/>
        <v/>
      </c>
      <c r="AG1608" s="23" t="str">
        <f t="shared" si="224"/>
        <v/>
      </c>
    </row>
    <row r="1609" spans="1:33" x14ac:dyDescent="0.25">
      <c r="A1609" s="5"/>
      <c r="B1609" s="115"/>
      <c r="C1609" s="116"/>
      <c r="D1609" s="117"/>
      <c r="E1609" s="118"/>
      <c r="F1609" s="118"/>
      <c r="G1609" s="119"/>
      <c r="H1609" s="120"/>
      <c r="I1609" s="120"/>
      <c r="J1609" s="121"/>
      <c r="K1609" s="5"/>
      <c r="L1609" s="133" t="str">
        <f t="shared" si="216"/>
        <v/>
      </c>
      <c r="M1609" s="5"/>
      <c r="N1609" s="23" t="str">
        <f>IF($L1609="", "", COUNTIF($L$11:$L$2510, "&gt;"&amp;$L1609)+1+COUNTIF($L$11:$L1609, $L1609)-1)</f>
        <v/>
      </c>
      <c r="O1609" s="5"/>
      <c r="R1609" s="23" t="str">
        <f t="shared" si="217"/>
        <v/>
      </c>
      <c r="T1609" s="20" t="str">
        <f t="shared" si="218"/>
        <v/>
      </c>
      <c r="X1609" s="23" t="str">
        <f t="shared" si="219"/>
        <v/>
      </c>
      <c r="Z1609" s="59" t="str">
        <f t="shared" si="220"/>
        <v/>
      </c>
      <c r="AA1609" s="60" t="str">
        <f>IF($B1609="", "", IF(COUNTIF('Intro &amp; Setup'!$AY$23:$AY$38, $B1609)&gt;0, "BH", TEXT($B1609, "ddd")))</f>
        <v/>
      </c>
      <c r="AB1609" s="61" t="str">
        <f t="shared" si="221"/>
        <v/>
      </c>
      <c r="AD1609" s="23" t="str">
        <f t="shared" si="222"/>
        <v/>
      </c>
      <c r="AE1609" s="23" t="str">
        <f t="shared" si="223"/>
        <v/>
      </c>
      <c r="AG1609" s="23" t="str">
        <f t="shared" si="224"/>
        <v/>
      </c>
    </row>
    <row r="1610" spans="1:33" x14ac:dyDescent="0.25">
      <c r="A1610" s="5"/>
      <c r="B1610" s="115"/>
      <c r="C1610" s="116"/>
      <c r="D1610" s="117"/>
      <c r="E1610" s="118"/>
      <c r="F1610" s="118"/>
      <c r="G1610" s="119"/>
      <c r="H1610" s="120"/>
      <c r="I1610" s="120"/>
      <c r="J1610" s="121"/>
      <c r="K1610" s="5"/>
      <c r="L1610" s="133" t="str">
        <f t="shared" si="216"/>
        <v/>
      </c>
      <c r="M1610" s="5"/>
      <c r="N1610" s="23" t="str">
        <f>IF($L1610="", "", COUNTIF($L$11:$L$2510, "&gt;"&amp;$L1610)+1+COUNTIF($L$11:$L1610, $L1610)-1)</f>
        <v/>
      </c>
      <c r="O1610" s="5"/>
      <c r="R1610" s="23" t="str">
        <f t="shared" si="217"/>
        <v/>
      </c>
      <c r="T1610" s="20" t="str">
        <f t="shared" si="218"/>
        <v/>
      </c>
      <c r="X1610" s="23" t="str">
        <f t="shared" si="219"/>
        <v/>
      </c>
      <c r="Z1610" s="59" t="str">
        <f t="shared" si="220"/>
        <v/>
      </c>
      <c r="AA1610" s="60" t="str">
        <f>IF($B1610="", "", IF(COUNTIF('Intro &amp; Setup'!$AY$23:$AY$38, $B1610)&gt;0, "BH", TEXT($B1610, "ddd")))</f>
        <v/>
      </c>
      <c r="AB1610" s="61" t="str">
        <f t="shared" si="221"/>
        <v/>
      </c>
      <c r="AD1610" s="23" t="str">
        <f t="shared" si="222"/>
        <v/>
      </c>
      <c r="AE1610" s="23" t="str">
        <f t="shared" si="223"/>
        <v/>
      </c>
      <c r="AG1610" s="23" t="str">
        <f t="shared" si="224"/>
        <v/>
      </c>
    </row>
    <row r="1611" spans="1:33" x14ac:dyDescent="0.25">
      <c r="A1611" s="5"/>
      <c r="B1611" s="115"/>
      <c r="C1611" s="116"/>
      <c r="D1611" s="117"/>
      <c r="E1611" s="118"/>
      <c r="F1611" s="118"/>
      <c r="G1611" s="119"/>
      <c r="H1611" s="120"/>
      <c r="I1611" s="120"/>
      <c r="J1611" s="121"/>
      <c r="K1611" s="5"/>
      <c r="L1611" s="133" t="str">
        <f t="shared" si="216"/>
        <v/>
      </c>
      <c r="M1611" s="5"/>
      <c r="N1611" s="23" t="str">
        <f>IF($L1611="", "", COUNTIF($L$11:$L$2510, "&gt;"&amp;$L1611)+1+COUNTIF($L$11:$L1611, $L1611)-1)</f>
        <v/>
      </c>
      <c r="O1611" s="5"/>
      <c r="R1611" s="23" t="str">
        <f t="shared" si="217"/>
        <v/>
      </c>
      <c r="T1611" s="20" t="str">
        <f t="shared" si="218"/>
        <v/>
      </c>
      <c r="X1611" s="23" t="str">
        <f t="shared" si="219"/>
        <v/>
      </c>
      <c r="Z1611" s="59" t="str">
        <f t="shared" si="220"/>
        <v/>
      </c>
      <c r="AA1611" s="60" t="str">
        <f>IF($B1611="", "", IF(COUNTIF('Intro &amp; Setup'!$AY$23:$AY$38, $B1611)&gt;0, "BH", TEXT($B1611, "ddd")))</f>
        <v/>
      </c>
      <c r="AB1611" s="61" t="str">
        <f t="shared" si="221"/>
        <v/>
      </c>
      <c r="AD1611" s="23" t="str">
        <f t="shared" si="222"/>
        <v/>
      </c>
      <c r="AE1611" s="23" t="str">
        <f t="shared" si="223"/>
        <v/>
      </c>
      <c r="AG1611" s="23" t="str">
        <f t="shared" si="224"/>
        <v/>
      </c>
    </row>
    <row r="1612" spans="1:33" x14ac:dyDescent="0.25">
      <c r="A1612" s="5"/>
      <c r="B1612" s="115"/>
      <c r="C1612" s="116"/>
      <c r="D1612" s="117"/>
      <c r="E1612" s="118"/>
      <c r="F1612" s="118"/>
      <c r="G1612" s="119"/>
      <c r="H1612" s="120"/>
      <c r="I1612" s="120"/>
      <c r="J1612" s="121"/>
      <c r="K1612" s="5"/>
      <c r="L1612" s="133" t="str">
        <f t="shared" ref="L1612:L1675" si="225">IFERROR(($I1612+$J1612)/$H1612, "")</f>
        <v/>
      </c>
      <c r="M1612" s="5"/>
      <c r="N1612" s="23" t="str">
        <f>IF($L1612="", "", COUNTIF($L$11:$L$2510, "&gt;"&amp;$L1612)+1+COUNTIF($L$11:$L1612, $L1612)-1)</f>
        <v/>
      </c>
      <c r="O1612" s="5"/>
      <c r="R1612" s="23" t="str">
        <f t="shared" ref="R1612:R1675" si="226">IF($T1612="", "", IF(COUNTIF($T$11:$T$2510, $T1612)&gt;1, "X", ""))</f>
        <v/>
      </c>
      <c r="T1612" s="20" t="str">
        <f t="shared" ref="T1612:T1675" si="227">IF(AND($B1612="", $C1612="", $D1612=""), "", CONCATENATE(TEXT($B1612, "dd mmm yyyy"), " - ", TEXT($C1612, "hh:mm"), " - ", $D1612))</f>
        <v/>
      </c>
      <c r="X1612" s="23" t="str">
        <f t="shared" ref="X1612:X1675" si="228">IF($E1612="", "", IF(COUNTIF($V$11:$V$20, $E1612)=0, "X", ""))</f>
        <v/>
      </c>
      <c r="Z1612" s="59" t="str">
        <f t="shared" ref="Z1612:Z1675" si="229">IF($B1612="", "", TEXT($B1612, "mmm yyyy"))</f>
        <v/>
      </c>
      <c r="AA1612" s="60" t="str">
        <f>IF($B1612="", "", IF(COUNTIF('Intro &amp; Setup'!$AY$23:$AY$38, $B1612)&gt;0, "BH", TEXT($B1612, "ddd")))</f>
        <v/>
      </c>
      <c r="AB1612" s="61" t="str">
        <f t="shared" ref="AB1612:AB1675" si="230">IF($C1612="", "", REPLACE(TEXT($C1612, "hh:mm"), 4, 2, "00"))</f>
        <v/>
      </c>
      <c r="AD1612" s="23" t="str">
        <f t="shared" ref="AD1612:AD1675" si="231">IF(OR($AB1612="", $E1612=""), "", CONCATENATE($AB1612, " - ", $E1612))</f>
        <v/>
      </c>
      <c r="AE1612" s="23" t="str">
        <f t="shared" ref="AE1612:AE1675" si="232">IF(OR($AA1612="", $E1612=""), "", CONCATENATE($AA1612, " - ", $E1612))</f>
        <v/>
      </c>
      <c r="AG1612" s="23" t="str">
        <f t="shared" ref="AG1612:AG1675" si="233">IF($B1612="", "", IF(OR($B1612&lt;$Z$2, $B1612&gt;$Z$3), "X", ""))</f>
        <v/>
      </c>
    </row>
    <row r="1613" spans="1:33" x14ac:dyDescent="0.25">
      <c r="A1613" s="5"/>
      <c r="B1613" s="115"/>
      <c r="C1613" s="116"/>
      <c r="D1613" s="117"/>
      <c r="E1613" s="118"/>
      <c r="F1613" s="118"/>
      <c r="G1613" s="119"/>
      <c r="H1613" s="120"/>
      <c r="I1613" s="120"/>
      <c r="J1613" s="121"/>
      <c r="K1613" s="5"/>
      <c r="L1613" s="133" t="str">
        <f t="shared" si="225"/>
        <v/>
      </c>
      <c r="M1613" s="5"/>
      <c r="N1613" s="23" t="str">
        <f>IF($L1613="", "", COUNTIF($L$11:$L$2510, "&gt;"&amp;$L1613)+1+COUNTIF($L$11:$L1613, $L1613)-1)</f>
        <v/>
      </c>
      <c r="O1613" s="5"/>
      <c r="R1613" s="23" t="str">
        <f t="shared" si="226"/>
        <v/>
      </c>
      <c r="T1613" s="20" t="str">
        <f t="shared" si="227"/>
        <v/>
      </c>
      <c r="X1613" s="23" t="str">
        <f t="shared" si="228"/>
        <v/>
      </c>
      <c r="Z1613" s="59" t="str">
        <f t="shared" si="229"/>
        <v/>
      </c>
      <c r="AA1613" s="60" t="str">
        <f>IF($B1613="", "", IF(COUNTIF('Intro &amp; Setup'!$AY$23:$AY$38, $B1613)&gt;0, "BH", TEXT($B1613, "ddd")))</f>
        <v/>
      </c>
      <c r="AB1613" s="61" t="str">
        <f t="shared" si="230"/>
        <v/>
      </c>
      <c r="AD1613" s="23" t="str">
        <f t="shared" si="231"/>
        <v/>
      </c>
      <c r="AE1613" s="23" t="str">
        <f t="shared" si="232"/>
        <v/>
      </c>
      <c r="AG1613" s="23" t="str">
        <f t="shared" si="233"/>
        <v/>
      </c>
    </row>
    <row r="1614" spans="1:33" x14ac:dyDescent="0.25">
      <c r="A1614" s="5"/>
      <c r="B1614" s="115"/>
      <c r="C1614" s="116"/>
      <c r="D1614" s="117"/>
      <c r="E1614" s="118"/>
      <c r="F1614" s="118"/>
      <c r="G1614" s="119"/>
      <c r="H1614" s="120"/>
      <c r="I1614" s="120"/>
      <c r="J1614" s="121"/>
      <c r="K1614" s="5"/>
      <c r="L1614" s="133" t="str">
        <f t="shared" si="225"/>
        <v/>
      </c>
      <c r="M1614" s="5"/>
      <c r="N1614" s="23" t="str">
        <f>IF($L1614="", "", COUNTIF($L$11:$L$2510, "&gt;"&amp;$L1614)+1+COUNTIF($L$11:$L1614, $L1614)-1)</f>
        <v/>
      </c>
      <c r="O1614" s="5"/>
      <c r="R1614" s="23" t="str">
        <f t="shared" si="226"/>
        <v/>
      </c>
      <c r="T1614" s="20" t="str">
        <f t="shared" si="227"/>
        <v/>
      </c>
      <c r="X1614" s="23" t="str">
        <f t="shared" si="228"/>
        <v/>
      </c>
      <c r="Z1614" s="59" t="str">
        <f t="shared" si="229"/>
        <v/>
      </c>
      <c r="AA1614" s="60" t="str">
        <f>IF($B1614="", "", IF(COUNTIF('Intro &amp; Setup'!$AY$23:$AY$38, $B1614)&gt;0, "BH", TEXT($B1614, "ddd")))</f>
        <v/>
      </c>
      <c r="AB1614" s="61" t="str">
        <f t="shared" si="230"/>
        <v/>
      </c>
      <c r="AD1614" s="23" t="str">
        <f t="shared" si="231"/>
        <v/>
      </c>
      <c r="AE1614" s="23" t="str">
        <f t="shared" si="232"/>
        <v/>
      </c>
      <c r="AG1614" s="23" t="str">
        <f t="shared" si="233"/>
        <v/>
      </c>
    </row>
    <row r="1615" spans="1:33" x14ac:dyDescent="0.25">
      <c r="A1615" s="5"/>
      <c r="B1615" s="115"/>
      <c r="C1615" s="116"/>
      <c r="D1615" s="117"/>
      <c r="E1615" s="118"/>
      <c r="F1615" s="118"/>
      <c r="G1615" s="119"/>
      <c r="H1615" s="120"/>
      <c r="I1615" s="120"/>
      <c r="J1615" s="121"/>
      <c r="K1615" s="5"/>
      <c r="L1615" s="133" t="str">
        <f t="shared" si="225"/>
        <v/>
      </c>
      <c r="M1615" s="5"/>
      <c r="N1615" s="23" t="str">
        <f>IF($L1615="", "", COUNTIF($L$11:$L$2510, "&gt;"&amp;$L1615)+1+COUNTIF($L$11:$L1615, $L1615)-1)</f>
        <v/>
      </c>
      <c r="O1615" s="5"/>
      <c r="R1615" s="23" t="str">
        <f t="shared" si="226"/>
        <v/>
      </c>
      <c r="T1615" s="20" t="str">
        <f t="shared" si="227"/>
        <v/>
      </c>
      <c r="X1615" s="23" t="str">
        <f t="shared" si="228"/>
        <v/>
      </c>
      <c r="Z1615" s="59" t="str">
        <f t="shared" si="229"/>
        <v/>
      </c>
      <c r="AA1615" s="60" t="str">
        <f>IF($B1615="", "", IF(COUNTIF('Intro &amp; Setup'!$AY$23:$AY$38, $B1615)&gt;0, "BH", TEXT($B1615, "ddd")))</f>
        <v/>
      </c>
      <c r="AB1615" s="61" t="str">
        <f t="shared" si="230"/>
        <v/>
      </c>
      <c r="AD1615" s="23" t="str">
        <f t="shared" si="231"/>
        <v/>
      </c>
      <c r="AE1615" s="23" t="str">
        <f t="shared" si="232"/>
        <v/>
      </c>
      <c r="AG1615" s="23" t="str">
        <f t="shared" si="233"/>
        <v/>
      </c>
    </row>
    <row r="1616" spans="1:33" x14ac:dyDescent="0.25">
      <c r="A1616" s="5"/>
      <c r="B1616" s="115"/>
      <c r="C1616" s="116"/>
      <c r="D1616" s="117"/>
      <c r="E1616" s="118"/>
      <c r="F1616" s="118"/>
      <c r="G1616" s="119"/>
      <c r="H1616" s="120"/>
      <c r="I1616" s="120"/>
      <c r="J1616" s="121"/>
      <c r="K1616" s="5"/>
      <c r="L1616" s="133" t="str">
        <f t="shared" si="225"/>
        <v/>
      </c>
      <c r="M1616" s="5"/>
      <c r="N1616" s="23" t="str">
        <f>IF($L1616="", "", COUNTIF($L$11:$L$2510, "&gt;"&amp;$L1616)+1+COUNTIF($L$11:$L1616, $L1616)-1)</f>
        <v/>
      </c>
      <c r="O1616" s="5"/>
      <c r="R1616" s="23" t="str">
        <f t="shared" si="226"/>
        <v/>
      </c>
      <c r="T1616" s="20" t="str">
        <f t="shared" si="227"/>
        <v/>
      </c>
      <c r="X1616" s="23" t="str">
        <f t="shared" si="228"/>
        <v/>
      </c>
      <c r="Z1616" s="59" t="str">
        <f t="shared" si="229"/>
        <v/>
      </c>
      <c r="AA1616" s="60" t="str">
        <f>IF($B1616="", "", IF(COUNTIF('Intro &amp; Setup'!$AY$23:$AY$38, $B1616)&gt;0, "BH", TEXT($B1616, "ddd")))</f>
        <v/>
      </c>
      <c r="AB1616" s="61" t="str">
        <f t="shared" si="230"/>
        <v/>
      </c>
      <c r="AD1616" s="23" t="str">
        <f t="shared" si="231"/>
        <v/>
      </c>
      <c r="AE1616" s="23" t="str">
        <f t="shared" si="232"/>
        <v/>
      </c>
      <c r="AG1616" s="23" t="str">
        <f t="shared" si="233"/>
        <v/>
      </c>
    </row>
    <row r="1617" spans="1:33" x14ac:dyDescent="0.25">
      <c r="A1617" s="5"/>
      <c r="B1617" s="115"/>
      <c r="C1617" s="116"/>
      <c r="D1617" s="117"/>
      <c r="E1617" s="118"/>
      <c r="F1617" s="118"/>
      <c r="G1617" s="119"/>
      <c r="H1617" s="120"/>
      <c r="I1617" s="120"/>
      <c r="J1617" s="121"/>
      <c r="K1617" s="5"/>
      <c r="L1617" s="133" t="str">
        <f t="shared" si="225"/>
        <v/>
      </c>
      <c r="M1617" s="5"/>
      <c r="N1617" s="23" t="str">
        <f>IF($L1617="", "", COUNTIF($L$11:$L$2510, "&gt;"&amp;$L1617)+1+COUNTIF($L$11:$L1617, $L1617)-1)</f>
        <v/>
      </c>
      <c r="O1617" s="5"/>
      <c r="R1617" s="23" t="str">
        <f t="shared" si="226"/>
        <v/>
      </c>
      <c r="T1617" s="20" t="str">
        <f t="shared" si="227"/>
        <v/>
      </c>
      <c r="X1617" s="23" t="str">
        <f t="shared" si="228"/>
        <v/>
      </c>
      <c r="Z1617" s="59" t="str">
        <f t="shared" si="229"/>
        <v/>
      </c>
      <c r="AA1617" s="60" t="str">
        <f>IF($B1617="", "", IF(COUNTIF('Intro &amp; Setup'!$AY$23:$AY$38, $B1617)&gt;0, "BH", TEXT($B1617, "ddd")))</f>
        <v/>
      </c>
      <c r="AB1617" s="61" t="str">
        <f t="shared" si="230"/>
        <v/>
      </c>
      <c r="AD1617" s="23" t="str">
        <f t="shared" si="231"/>
        <v/>
      </c>
      <c r="AE1617" s="23" t="str">
        <f t="shared" si="232"/>
        <v/>
      </c>
      <c r="AG1617" s="23" t="str">
        <f t="shared" si="233"/>
        <v/>
      </c>
    </row>
    <row r="1618" spans="1:33" x14ac:dyDescent="0.25">
      <c r="A1618" s="5"/>
      <c r="B1618" s="115"/>
      <c r="C1618" s="116"/>
      <c r="D1618" s="117"/>
      <c r="E1618" s="118"/>
      <c r="F1618" s="118"/>
      <c r="G1618" s="119"/>
      <c r="H1618" s="120"/>
      <c r="I1618" s="120"/>
      <c r="J1618" s="121"/>
      <c r="K1618" s="5"/>
      <c r="L1618" s="133" t="str">
        <f t="shared" si="225"/>
        <v/>
      </c>
      <c r="M1618" s="5"/>
      <c r="N1618" s="23" t="str">
        <f>IF($L1618="", "", COUNTIF($L$11:$L$2510, "&gt;"&amp;$L1618)+1+COUNTIF($L$11:$L1618, $L1618)-1)</f>
        <v/>
      </c>
      <c r="O1618" s="5"/>
      <c r="R1618" s="23" t="str">
        <f t="shared" si="226"/>
        <v/>
      </c>
      <c r="T1618" s="20" t="str">
        <f t="shared" si="227"/>
        <v/>
      </c>
      <c r="X1618" s="23" t="str">
        <f t="shared" si="228"/>
        <v/>
      </c>
      <c r="Z1618" s="59" t="str">
        <f t="shared" si="229"/>
        <v/>
      </c>
      <c r="AA1618" s="60" t="str">
        <f>IF($B1618="", "", IF(COUNTIF('Intro &amp; Setup'!$AY$23:$AY$38, $B1618)&gt;0, "BH", TEXT($B1618, "ddd")))</f>
        <v/>
      </c>
      <c r="AB1618" s="61" t="str">
        <f t="shared" si="230"/>
        <v/>
      </c>
      <c r="AD1618" s="23" t="str">
        <f t="shared" si="231"/>
        <v/>
      </c>
      <c r="AE1618" s="23" t="str">
        <f t="shared" si="232"/>
        <v/>
      </c>
      <c r="AG1618" s="23" t="str">
        <f t="shared" si="233"/>
        <v/>
      </c>
    </row>
    <row r="1619" spans="1:33" x14ac:dyDescent="0.25">
      <c r="A1619" s="5"/>
      <c r="B1619" s="115"/>
      <c r="C1619" s="116"/>
      <c r="D1619" s="117"/>
      <c r="E1619" s="118"/>
      <c r="F1619" s="118"/>
      <c r="G1619" s="119"/>
      <c r="H1619" s="120"/>
      <c r="I1619" s="120"/>
      <c r="J1619" s="121"/>
      <c r="K1619" s="5"/>
      <c r="L1619" s="133" t="str">
        <f t="shared" si="225"/>
        <v/>
      </c>
      <c r="M1619" s="5"/>
      <c r="N1619" s="23" t="str">
        <f>IF($L1619="", "", COUNTIF($L$11:$L$2510, "&gt;"&amp;$L1619)+1+COUNTIF($L$11:$L1619, $L1619)-1)</f>
        <v/>
      </c>
      <c r="O1619" s="5"/>
      <c r="R1619" s="23" t="str">
        <f t="shared" si="226"/>
        <v/>
      </c>
      <c r="T1619" s="20" t="str">
        <f t="shared" si="227"/>
        <v/>
      </c>
      <c r="X1619" s="23" t="str">
        <f t="shared" si="228"/>
        <v/>
      </c>
      <c r="Z1619" s="59" t="str">
        <f t="shared" si="229"/>
        <v/>
      </c>
      <c r="AA1619" s="60" t="str">
        <f>IF($B1619="", "", IF(COUNTIF('Intro &amp; Setup'!$AY$23:$AY$38, $B1619)&gt;0, "BH", TEXT($B1619, "ddd")))</f>
        <v/>
      </c>
      <c r="AB1619" s="61" t="str">
        <f t="shared" si="230"/>
        <v/>
      </c>
      <c r="AD1619" s="23" t="str">
        <f t="shared" si="231"/>
        <v/>
      </c>
      <c r="AE1619" s="23" t="str">
        <f t="shared" si="232"/>
        <v/>
      </c>
      <c r="AG1619" s="23" t="str">
        <f t="shared" si="233"/>
        <v/>
      </c>
    </row>
    <row r="1620" spans="1:33" x14ac:dyDescent="0.25">
      <c r="A1620" s="5"/>
      <c r="B1620" s="115"/>
      <c r="C1620" s="116"/>
      <c r="D1620" s="117"/>
      <c r="E1620" s="118"/>
      <c r="F1620" s="118"/>
      <c r="G1620" s="119"/>
      <c r="H1620" s="120"/>
      <c r="I1620" s="120"/>
      <c r="J1620" s="121"/>
      <c r="K1620" s="5"/>
      <c r="L1620" s="133" t="str">
        <f t="shared" si="225"/>
        <v/>
      </c>
      <c r="M1620" s="5"/>
      <c r="N1620" s="23" t="str">
        <f>IF($L1620="", "", COUNTIF($L$11:$L$2510, "&gt;"&amp;$L1620)+1+COUNTIF($L$11:$L1620, $L1620)-1)</f>
        <v/>
      </c>
      <c r="O1620" s="5"/>
      <c r="R1620" s="23" t="str">
        <f t="shared" si="226"/>
        <v/>
      </c>
      <c r="T1620" s="20" t="str">
        <f t="shared" si="227"/>
        <v/>
      </c>
      <c r="X1620" s="23" t="str">
        <f t="shared" si="228"/>
        <v/>
      </c>
      <c r="Z1620" s="59" t="str">
        <f t="shared" si="229"/>
        <v/>
      </c>
      <c r="AA1620" s="60" t="str">
        <f>IF($B1620="", "", IF(COUNTIF('Intro &amp; Setup'!$AY$23:$AY$38, $B1620)&gt;0, "BH", TEXT($B1620, "ddd")))</f>
        <v/>
      </c>
      <c r="AB1620" s="61" t="str">
        <f t="shared" si="230"/>
        <v/>
      </c>
      <c r="AD1620" s="23" t="str">
        <f t="shared" si="231"/>
        <v/>
      </c>
      <c r="AE1620" s="23" t="str">
        <f t="shared" si="232"/>
        <v/>
      </c>
      <c r="AG1620" s="23" t="str">
        <f t="shared" si="233"/>
        <v/>
      </c>
    </row>
    <row r="1621" spans="1:33" x14ac:dyDescent="0.25">
      <c r="A1621" s="5"/>
      <c r="B1621" s="115"/>
      <c r="C1621" s="116"/>
      <c r="D1621" s="117"/>
      <c r="E1621" s="118"/>
      <c r="F1621" s="118"/>
      <c r="G1621" s="119"/>
      <c r="H1621" s="120"/>
      <c r="I1621" s="120"/>
      <c r="J1621" s="121"/>
      <c r="K1621" s="5"/>
      <c r="L1621" s="133" t="str">
        <f t="shared" si="225"/>
        <v/>
      </c>
      <c r="M1621" s="5"/>
      <c r="N1621" s="23" t="str">
        <f>IF($L1621="", "", COUNTIF($L$11:$L$2510, "&gt;"&amp;$L1621)+1+COUNTIF($L$11:$L1621, $L1621)-1)</f>
        <v/>
      </c>
      <c r="O1621" s="5"/>
      <c r="R1621" s="23" t="str">
        <f t="shared" si="226"/>
        <v/>
      </c>
      <c r="T1621" s="20" t="str">
        <f t="shared" si="227"/>
        <v/>
      </c>
      <c r="X1621" s="23" t="str">
        <f t="shared" si="228"/>
        <v/>
      </c>
      <c r="Z1621" s="59" t="str">
        <f t="shared" si="229"/>
        <v/>
      </c>
      <c r="AA1621" s="60" t="str">
        <f>IF($B1621="", "", IF(COUNTIF('Intro &amp; Setup'!$AY$23:$AY$38, $B1621)&gt;0, "BH", TEXT($B1621, "ddd")))</f>
        <v/>
      </c>
      <c r="AB1621" s="61" t="str">
        <f t="shared" si="230"/>
        <v/>
      </c>
      <c r="AD1621" s="23" t="str">
        <f t="shared" si="231"/>
        <v/>
      </c>
      <c r="AE1621" s="23" t="str">
        <f t="shared" si="232"/>
        <v/>
      </c>
      <c r="AG1621" s="23" t="str">
        <f t="shared" si="233"/>
        <v/>
      </c>
    </row>
    <row r="1622" spans="1:33" x14ac:dyDescent="0.25">
      <c r="A1622" s="5"/>
      <c r="B1622" s="115"/>
      <c r="C1622" s="116"/>
      <c r="D1622" s="117"/>
      <c r="E1622" s="118"/>
      <c r="F1622" s="118"/>
      <c r="G1622" s="119"/>
      <c r="H1622" s="120"/>
      <c r="I1622" s="120"/>
      <c r="J1622" s="121"/>
      <c r="K1622" s="5"/>
      <c r="L1622" s="133" t="str">
        <f t="shared" si="225"/>
        <v/>
      </c>
      <c r="M1622" s="5"/>
      <c r="N1622" s="23" t="str">
        <f>IF($L1622="", "", COUNTIF($L$11:$L$2510, "&gt;"&amp;$L1622)+1+COUNTIF($L$11:$L1622, $L1622)-1)</f>
        <v/>
      </c>
      <c r="O1622" s="5"/>
      <c r="R1622" s="23" t="str">
        <f t="shared" si="226"/>
        <v/>
      </c>
      <c r="T1622" s="20" t="str">
        <f t="shared" si="227"/>
        <v/>
      </c>
      <c r="X1622" s="23" t="str">
        <f t="shared" si="228"/>
        <v/>
      </c>
      <c r="Z1622" s="59" t="str">
        <f t="shared" si="229"/>
        <v/>
      </c>
      <c r="AA1622" s="60" t="str">
        <f>IF($B1622="", "", IF(COUNTIF('Intro &amp; Setup'!$AY$23:$AY$38, $B1622)&gt;0, "BH", TEXT($B1622, "ddd")))</f>
        <v/>
      </c>
      <c r="AB1622" s="61" t="str">
        <f t="shared" si="230"/>
        <v/>
      </c>
      <c r="AD1622" s="23" t="str">
        <f t="shared" si="231"/>
        <v/>
      </c>
      <c r="AE1622" s="23" t="str">
        <f t="shared" si="232"/>
        <v/>
      </c>
      <c r="AG1622" s="23" t="str">
        <f t="shared" si="233"/>
        <v/>
      </c>
    </row>
    <row r="1623" spans="1:33" x14ac:dyDescent="0.25">
      <c r="A1623" s="5"/>
      <c r="B1623" s="115"/>
      <c r="C1623" s="116"/>
      <c r="D1623" s="117"/>
      <c r="E1623" s="118"/>
      <c r="F1623" s="118"/>
      <c r="G1623" s="119"/>
      <c r="H1623" s="120"/>
      <c r="I1623" s="120"/>
      <c r="J1623" s="121"/>
      <c r="K1623" s="5"/>
      <c r="L1623" s="133" t="str">
        <f t="shared" si="225"/>
        <v/>
      </c>
      <c r="M1623" s="5"/>
      <c r="N1623" s="23" t="str">
        <f>IF($L1623="", "", COUNTIF($L$11:$L$2510, "&gt;"&amp;$L1623)+1+COUNTIF($L$11:$L1623, $L1623)-1)</f>
        <v/>
      </c>
      <c r="O1623" s="5"/>
      <c r="R1623" s="23" t="str">
        <f t="shared" si="226"/>
        <v/>
      </c>
      <c r="T1623" s="20" t="str">
        <f t="shared" si="227"/>
        <v/>
      </c>
      <c r="X1623" s="23" t="str">
        <f t="shared" si="228"/>
        <v/>
      </c>
      <c r="Z1623" s="59" t="str">
        <f t="shared" si="229"/>
        <v/>
      </c>
      <c r="AA1623" s="60" t="str">
        <f>IF($B1623="", "", IF(COUNTIF('Intro &amp; Setup'!$AY$23:$AY$38, $B1623)&gt;0, "BH", TEXT($B1623, "ddd")))</f>
        <v/>
      </c>
      <c r="AB1623" s="61" t="str">
        <f t="shared" si="230"/>
        <v/>
      </c>
      <c r="AD1623" s="23" t="str">
        <f t="shared" si="231"/>
        <v/>
      </c>
      <c r="AE1623" s="23" t="str">
        <f t="shared" si="232"/>
        <v/>
      </c>
      <c r="AG1623" s="23" t="str">
        <f t="shared" si="233"/>
        <v/>
      </c>
    </row>
    <row r="1624" spans="1:33" x14ac:dyDescent="0.25">
      <c r="A1624" s="5"/>
      <c r="B1624" s="115"/>
      <c r="C1624" s="116"/>
      <c r="D1624" s="117"/>
      <c r="E1624" s="118"/>
      <c r="F1624" s="118"/>
      <c r="G1624" s="119"/>
      <c r="H1624" s="120"/>
      <c r="I1624" s="120"/>
      <c r="J1624" s="121"/>
      <c r="K1624" s="5"/>
      <c r="L1624" s="133" t="str">
        <f t="shared" si="225"/>
        <v/>
      </c>
      <c r="M1624" s="5"/>
      <c r="N1624" s="23" t="str">
        <f>IF($L1624="", "", COUNTIF($L$11:$L$2510, "&gt;"&amp;$L1624)+1+COUNTIF($L$11:$L1624, $L1624)-1)</f>
        <v/>
      </c>
      <c r="O1624" s="5"/>
      <c r="R1624" s="23" t="str">
        <f t="shared" si="226"/>
        <v/>
      </c>
      <c r="T1624" s="20" t="str">
        <f t="shared" si="227"/>
        <v/>
      </c>
      <c r="X1624" s="23" t="str">
        <f t="shared" si="228"/>
        <v/>
      </c>
      <c r="Z1624" s="59" t="str">
        <f t="shared" si="229"/>
        <v/>
      </c>
      <c r="AA1624" s="60" t="str">
        <f>IF($B1624="", "", IF(COUNTIF('Intro &amp; Setup'!$AY$23:$AY$38, $B1624)&gt;0, "BH", TEXT($B1624, "ddd")))</f>
        <v/>
      </c>
      <c r="AB1624" s="61" t="str">
        <f t="shared" si="230"/>
        <v/>
      </c>
      <c r="AD1624" s="23" t="str">
        <f t="shared" si="231"/>
        <v/>
      </c>
      <c r="AE1624" s="23" t="str">
        <f t="shared" si="232"/>
        <v/>
      </c>
      <c r="AG1624" s="23" t="str">
        <f t="shared" si="233"/>
        <v/>
      </c>
    </row>
    <row r="1625" spans="1:33" x14ac:dyDescent="0.25">
      <c r="A1625" s="5"/>
      <c r="B1625" s="115"/>
      <c r="C1625" s="116"/>
      <c r="D1625" s="117"/>
      <c r="E1625" s="118"/>
      <c r="F1625" s="118"/>
      <c r="G1625" s="119"/>
      <c r="H1625" s="120"/>
      <c r="I1625" s="120"/>
      <c r="J1625" s="121"/>
      <c r="K1625" s="5"/>
      <c r="L1625" s="133" t="str">
        <f t="shared" si="225"/>
        <v/>
      </c>
      <c r="M1625" s="5"/>
      <c r="N1625" s="23" t="str">
        <f>IF($L1625="", "", COUNTIF($L$11:$L$2510, "&gt;"&amp;$L1625)+1+COUNTIF($L$11:$L1625, $L1625)-1)</f>
        <v/>
      </c>
      <c r="O1625" s="5"/>
      <c r="R1625" s="23" t="str">
        <f t="shared" si="226"/>
        <v/>
      </c>
      <c r="T1625" s="20" t="str">
        <f t="shared" si="227"/>
        <v/>
      </c>
      <c r="X1625" s="23" t="str">
        <f t="shared" si="228"/>
        <v/>
      </c>
      <c r="Z1625" s="59" t="str">
        <f t="shared" si="229"/>
        <v/>
      </c>
      <c r="AA1625" s="60" t="str">
        <f>IF($B1625="", "", IF(COUNTIF('Intro &amp; Setup'!$AY$23:$AY$38, $B1625)&gt;0, "BH", TEXT($B1625, "ddd")))</f>
        <v/>
      </c>
      <c r="AB1625" s="61" t="str">
        <f t="shared" si="230"/>
        <v/>
      </c>
      <c r="AD1625" s="23" t="str">
        <f t="shared" si="231"/>
        <v/>
      </c>
      <c r="AE1625" s="23" t="str">
        <f t="shared" si="232"/>
        <v/>
      </c>
      <c r="AG1625" s="23" t="str">
        <f t="shared" si="233"/>
        <v/>
      </c>
    </row>
    <row r="1626" spans="1:33" x14ac:dyDescent="0.25">
      <c r="A1626" s="5"/>
      <c r="B1626" s="115"/>
      <c r="C1626" s="116"/>
      <c r="D1626" s="117"/>
      <c r="E1626" s="118"/>
      <c r="F1626" s="118"/>
      <c r="G1626" s="119"/>
      <c r="H1626" s="120"/>
      <c r="I1626" s="120"/>
      <c r="J1626" s="121"/>
      <c r="K1626" s="5"/>
      <c r="L1626" s="133" t="str">
        <f t="shared" si="225"/>
        <v/>
      </c>
      <c r="M1626" s="5"/>
      <c r="N1626" s="23" t="str">
        <f>IF($L1626="", "", COUNTIF($L$11:$L$2510, "&gt;"&amp;$L1626)+1+COUNTIF($L$11:$L1626, $L1626)-1)</f>
        <v/>
      </c>
      <c r="O1626" s="5"/>
      <c r="R1626" s="23" t="str">
        <f t="shared" si="226"/>
        <v/>
      </c>
      <c r="T1626" s="20" t="str">
        <f t="shared" si="227"/>
        <v/>
      </c>
      <c r="X1626" s="23" t="str">
        <f t="shared" si="228"/>
        <v/>
      </c>
      <c r="Z1626" s="59" t="str">
        <f t="shared" si="229"/>
        <v/>
      </c>
      <c r="AA1626" s="60" t="str">
        <f>IF($B1626="", "", IF(COUNTIF('Intro &amp; Setup'!$AY$23:$AY$38, $B1626)&gt;0, "BH", TEXT($B1626, "ddd")))</f>
        <v/>
      </c>
      <c r="AB1626" s="61" t="str">
        <f t="shared" si="230"/>
        <v/>
      </c>
      <c r="AD1626" s="23" t="str">
        <f t="shared" si="231"/>
        <v/>
      </c>
      <c r="AE1626" s="23" t="str">
        <f t="shared" si="232"/>
        <v/>
      </c>
      <c r="AG1626" s="23" t="str">
        <f t="shared" si="233"/>
        <v/>
      </c>
    </row>
    <row r="1627" spans="1:33" x14ac:dyDescent="0.25">
      <c r="A1627" s="5"/>
      <c r="B1627" s="115"/>
      <c r="C1627" s="116"/>
      <c r="D1627" s="117"/>
      <c r="E1627" s="118"/>
      <c r="F1627" s="118"/>
      <c r="G1627" s="119"/>
      <c r="H1627" s="120"/>
      <c r="I1627" s="120"/>
      <c r="J1627" s="121"/>
      <c r="K1627" s="5"/>
      <c r="L1627" s="133" t="str">
        <f t="shared" si="225"/>
        <v/>
      </c>
      <c r="M1627" s="5"/>
      <c r="N1627" s="23" t="str">
        <f>IF($L1627="", "", COUNTIF($L$11:$L$2510, "&gt;"&amp;$L1627)+1+COUNTIF($L$11:$L1627, $L1627)-1)</f>
        <v/>
      </c>
      <c r="O1627" s="5"/>
      <c r="R1627" s="23" t="str">
        <f t="shared" si="226"/>
        <v/>
      </c>
      <c r="T1627" s="20" t="str">
        <f t="shared" si="227"/>
        <v/>
      </c>
      <c r="X1627" s="23" t="str">
        <f t="shared" si="228"/>
        <v/>
      </c>
      <c r="Z1627" s="59" t="str">
        <f t="shared" si="229"/>
        <v/>
      </c>
      <c r="AA1627" s="60" t="str">
        <f>IF($B1627="", "", IF(COUNTIF('Intro &amp; Setup'!$AY$23:$AY$38, $B1627)&gt;0, "BH", TEXT($B1627, "ddd")))</f>
        <v/>
      </c>
      <c r="AB1627" s="61" t="str">
        <f t="shared" si="230"/>
        <v/>
      </c>
      <c r="AD1627" s="23" t="str">
        <f t="shared" si="231"/>
        <v/>
      </c>
      <c r="AE1627" s="23" t="str">
        <f t="shared" si="232"/>
        <v/>
      </c>
      <c r="AG1627" s="23" t="str">
        <f t="shared" si="233"/>
        <v/>
      </c>
    </row>
    <row r="1628" spans="1:33" x14ac:dyDescent="0.25">
      <c r="A1628" s="5"/>
      <c r="B1628" s="115"/>
      <c r="C1628" s="116"/>
      <c r="D1628" s="117"/>
      <c r="E1628" s="118"/>
      <c r="F1628" s="118"/>
      <c r="G1628" s="119"/>
      <c r="H1628" s="120"/>
      <c r="I1628" s="120"/>
      <c r="J1628" s="121"/>
      <c r="K1628" s="5"/>
      <c r="L1628" s="133" t="str">
        <f t="shared" si="225"/>
        <v/>
      </c>
      <c r="M1628" s="5"/>
      <c r="N1628" s="23" t="str">
        <f>IF($L1628="", "", COUNTIF($L$11:$L$2510, "&gt;"&amp;$L1628)+1+COUNTIF($L$11:$L1628, $L1628)-1)</f>
        <v/>
      </c>
      <c r="O1628" s="5"/>
      <c r="R1628" s="23" t="str">
        <f t="shared" si="226"/>
        <v/>
      </c>
      <c r="T1628" s="20" t="str">
        <f t="shared" si="227"/>
        <v/>
      </c>
      <c r="X1628" s="23" t="str">
        <f t="shared" si="228"/>
        <v/>
      </c>
      <c r="Z1628" s="59" t="str">
        <f t="shared" si="229"/>
        <v/>
      </c>
      <c r="AA1628" s="60" t="str">
        <f>IF($B1628="", "", IF(COUNTIF('Intro &amp; Setup'!$AY$23:$AY$38, $B1628)&gt;0, "BH", TEXT($B1628, "ddd")))</f>
        <v/>
      </c>
      <c r="AB1628" s="61" t="str">
        <f t="shared" si="230"/>
        <v/>
      </c>
      <c r="AD1628" s="23" t="str">
        <f t="shared" si="231"/>
        <v/>
      </c>
      <c r="AE1628" s="23" t="str">
        <f t="shared" si="232"/>
        <v/>
      </c>
      <c r="AG1628" s="23" t="str">
        <f t="shared" si="233"/>
        <v/>
      </c>
    </row>
    <row r="1629" spans="1:33" x14ac:dyDescent="0.25">
      <c r="A1629" s="5"/>
      <c r="B1629" s="115"/>
      <c r="C1629" s="116"/>
      <c r="D1629" s="117"/>
      <c r="E1629" s="118"/>
      <c r="F1629" s="118"/>
      <c r="G1629" s="119"/>
      <c r="H1629" s="120"/>
      <c r="I1629" s="120"/>
      <c r="J1629" s="121"/>
      <c r="K1629" s="5"/>
      <c r="L1629" s="133" t="str">
        <f t="shared" si="225"/>
        <v/>
      </c>
      <c r="M1629" s="5"/>
      <c r="N1629" s="23" t="str">
        <f>IF($L1629="", "", COUNTIF($L$11:$L$2510, "&gt;"&amp;$L1629)+1+COUNTIF($L$11:$L1629, $L1629)-1)</f>
        <v/>
      </c>
      <c r="O1629" s="5"/>
      <c r="R1629" s="23" t="str">
        <f t="shared" si="226"/>
        <v/>
      </c>
      <c r="T1629" s="20" t="str">
        <f t="shared" si="227"/>
        <v/>
      </c>
      <c r="X1629" s="23" t="str">
        <f t="shared" si="228"/>
        <v/>
      </c>
      <c r="Z1629" s="59" t="str">
        <f t="shared" si="229"/>
        <v/>
      </c>
      <c r="AA1629" s="60" t="str">
        <f>IF($B1629="", "", IF(COUNTIF('Intro &amp; Setup'!$AY$23:$AY$38, $B1629)&gt;0, "BH", TEXT($B1629, "ddd")))</f>
        <v/>
      </c>
      <c r="AB1629" s="61" t="str">
        <f t="shared" si="230"/>
        <v/>
      </c>
      <c r="AD1629" s="23" t="str">
        <f t="shared" si="231"/>
        <v/>
      </c>
      <c r="AE1629" s="23" t="str">
        <f t="shared" si="232"/>
        <v/>
      </c>
      <c r="AG1629" s="23" t="str">
        <f t="shared" si="233"/>
        <v/>
      </c>
    </row>
    <row r="1630" spans="1:33" x14ac:dyDescent="0.25">
      <c r="A1630" s="5"/>
      <c r="B1630" s="115"/>
      <c r="C1630" s="116"/>
      <c r="D1630" s="117"/>
      <c r="E1630" s="118"/>
      <c r="F1630" s="118"/>
      <c r="G1630" s="119"/>
      <c r="H1630" s="120"/>
      <c r="I1630" s="120"/>
      <c r="J1630" s="121"/>
      <c r="K1630" s="5"/>
      <c r="L1630" s="133" t="str">
        <f t="shared" si="225"/>
        <v/>
      </c>
      <c r="M1630" s="5"/>
      <c r="N1630" s="23" t="str">
        <f>IF($L1630="", "", COUNTIF($L$11:$L$2510, "&gt;"&amp;$L1630)+1+COUNTIF($L$11:$L1630, $L1630)-1)</f>
        <v/>
      </c>
      <c r="O1630" s="5"/>
      <c r="R1630" s="23" t="str">
        <f t="shared" si="226"/>
        <v/>
      </c>
      <c r="T1630" s="20" t="str">
        <f t="shared" si="227"/>
        <v/>
      </c>
      <c r="X1630" s="23" t="str">
        <f t="shared" si="228"/>
        <v/>
      </c>
      <c r="Z1630" s="59" t="str">
        <f t="shared" si="229"/>
        <v/>
      </c>
      <c r="AA1630" s="60" t="str">
        <f>IF($B1630="", "", IF(COUNTIF('Intro &amp; Setup'!$AY$23:$AY$38, $B1630)&gt;0, "BH", TEXT($B1630, "ddd")))</f>
        <v/>
      </c>
      <c r="AB1630" s="61" t="str">
        <f t="shared" si="230"/>
        <v/>
      </c>
      <c r="AD1630" s="23" t="str">
        <f t="shared" si="231"/>
        <v/>
      </c>
      <c r="AE1630" s="23" t="str">
        <f t="shared" si="232"/>
        <v/>
      </c>
      <c r="AG1630" s="23" t="str">
        <f t="shared" si="233"/>
        <v/>
      </c>
    </row>
    <row r="1631" spans="1:33" x14ac:dyDescent="0.25">
      <c r="A1631" s="5"/>
      <c r="B1631" s="115"/>
      <c r="C1631" s="116"/>
      <c r="D1631" s="117"/>
      <c r="E1631" s="118"/>
      <c r="F1631" s="118"/>
      <c r="G1631" s="119"/>
      <c r="H1631" s="120"/>
      <c r="I1631" s="120"/>
      <c r="J1631" s="121"/>
      <c r="K1631" s="5"/>
      <c r="L1631" s="133" t="str">
        <f t="shared" si="225"/>
        <v/>
      </c>
      <c r="M1631" s="5"/>
      <c r="N1631" s="23" t="str">
        <f>IF($L1631="", "", COUNTIF($L$11:$L$2510, "&gt;"&amp;$L1631)+1+COUNTIF($L$11:$L1631, $L1631)-1)</f>
        <v/>
      </c>
      <c r="O1631" s="5"/>
      <c r="R1631" s="23" t="str">
        <f t="shared" si="226"/>
        <v/>
      </c>
      <c r="T1631" s="20" t="str">
        <f t="shared" si="227"/>
        <v/>
      </c>
      <c r="X1631" s="23" t="str">
        <f t="shared" si="228"/>
        <v/>
      </c>
      <c r="Z1631" s="59" t="str">
        <f t="shared" si="229"/>
        <v/>
      </c>
      <c r="AA1631" s="60" t="str">
        <f>IF($B1631="", "", IF(COUNTIF('Intro &amp; Setup'!$AY$23:$AY$38, $B1631)&gt;0, "BH", TEXT($B1631, "ddd")))</f>
        <v/>
      </c>
      <c r="AB1631" s="61" t="str">
        <f t="shared" si="230"/>
        <v/>
      </c>
      <c r="AD1631" s="23" t="str">
        <f t="shared" si="231"/>
        <v/>
      </c>
      <c r="AE1631" s="23" t="str">
        <f t="shared" si="232"/>
        <v/>
      </c>
      <c r="AG1631" s="23" t="str">
        <f t="shared" si="233"/>
        <v/>
      </c>
    </row>
    <row r="1632" spans="1:33" x14ac:dyDescent="0.25">
      <c r="A1632" s="5"/>
      <c r="B1632" s="115"/>
      <c r="C1632" s="116"/>
      <c r="D1632" s="117"/>
      <c r="E1632" s="118"/>
      <c r="F1632" s="118"/>
      <c r="G1632" s="119"/>
      <c r="H1632" s="120"/>
      <c r="I1632" s="120"/>
      <c r="J1632" s="121"/>
      <c r="K1632" s="5"/>
      <c r="L1632" s="133" t="str">
        <f t="shared" si="225"/>
        <v/>
      </c>
      <c r="M1632" s="5"/>
      <c r="N1632" s="23" t="str">
        <f>IF($L1632="", "", COUNTIF($L$11:$L$2510, "&gt;"&amp;$L1632)+1+COUNTIF($L$11:$L1632, $L1632)-1)</f>
        <v/>
      </c>
      <c r="O1632" s="5"/>
      <c r="R1632" s="23" t="str">
        <f t="shared" si="226"/>
        <v/>
      </c>
      <c r="T1632" s="20" t="str">
        <f t="shared" si="227"/>
        <v/>
      </c>
      <c r="X1632" s="23" t="str">
        <f t="shared" si="228"/>
        <v/>
      </c>
      <c r="Z1632" s="59" t="str">
        <f t="shared" si="229"/>
        <v/>
      </c>
      <c r="AA1632" s="60" t="str">
        <f>IF($B1632="", "", IF(COUNTIF('Intro &amp; Setup'!$AY$23:$AY$38, $B1632)&gt;0, "BH", TEXT($B1632, "ddd")))</f>
        <v/>
      </c>
      <c r="AB1632" s="61" t="str">
        <f t="shared" si="230"/>
        <v/>
      </c>
      <c r="AD1632" s="23" t="str">
        <f t="shared" si="231"/>
        <v/>
      </c>
      <c r="AE1632" s="23" t="str">
        <f t="shared" si="232"/>
        <v/>
      </c>
      <c r="AG1632" s="23" t="str">
        <f t="shared" si="233"/>
        <v/>
      </c>
    </row>
    <row r="1633" spans="1:33" x14ac:dyDescent="0.25">
      <c r="A1633" s="5"/>
      <c r="B1633" s="115"/>
      <c r="C1633" s="116"/>
      <c r="D1633" s="117"/>
      <c r="E1633" s="118"/>
      <c r="F1633" s="118"/>
      <c r="G1633" s="119"/>
      <c r="H1633" s="120"/>
      <c r="I1633" s="120"/>
      <c r="J1633" s="121"/>
      <c r="K1633" s="5"/>
      <c r="L1633" s="133" t="str">
        <f t="shared" si="225"/>
        <v/>
      </c>
      <c r="M1633" s="5"/>
      <c r="N1633" s="23" t="str">
        <f>IF($L1633="", "", COUNTIF($L$11:$L$2510, "&gt;"&amp;$L1633)+1+COUNTIF($L$11:$L1633, $L1633)-1)</f>
        <v/>
      </c>
      <c r="O1633" s="5"/>
      <c r="R1633" s="23" t="str">
        <f t="shared" si="226"/>
        <v/>
      </c>
      <c r="T1633" s="20" t="str">
        <f t="shared" si="227"/>
        <v/>
      </c>
      <c r="X1633" s="23" t="str">
        <f t="shared" si="228"/>
        <v/>
      </c>
      <c r="Z1633" s="59" t="str">
        <f t="shared" si="229"/>
        <v/>
      </c>
      <c r="AA1633" s="60" t="str">
        <f>IF($B1633="", "", IF(COUNTIF('Intro &amp; Setup'!$AY$23:$AY$38, $B1633)&gt;0, "BH", TEXT($B1633, "ddd")))</f>
        <v/>
      </c>
      <c r="AB1633" s="61" t="str">
        <f t="shared" si="230"/>
        <v/>
      </c>
      <c r="AD1633" s="23" t="str">
        <f t="shared" si="231"/>
        <v/>
      </c>
      <c r="AE1633" s="23" t="str">
        <f t="shared" si="232"/>
        <v/>
      </c>
      <c r="AG1633" s="23" t="str">
        <f t="shared" si="233"/>
        <v/>
      </c>
    </row>
    <row r="1634" spans="1:33" x14ac:dyDescent="0.25">
      <c r="A1634" s="5"/>
      <c r="B1634" s="115"/>
      <c r="C1634" s="116"/>
      <c r="D1634" s="117"/>
      <c r="E1634" s="118"/>
      <c r="F1634" s="118"/>
      <c r="G1634" s="119"/>
      <c r="H1634" s="120"/>
      <c r="I1634" s="120"/>
      <c r="J1634" s="121"/>
      <c r="K1634" s="5"/>
      <c r="L1634" s="133" t="str">
        <f t="shared" si="225"/>
        <v/>
      </c>
      <c r="M1634" s="5"/>
      <c r="N1634" s="23" t="str">
        <f>IF($L1634="", "", COUNTIF($L$11:$L$2510, "&gt;"&amp;$L1634)+1+COUNTIF($L$11:$L1634, $L1634)-1)</f>
        <v/>
      </c>
      <c r="O1634" s="5"/>
      <c r="R1634" s="23" t="str">
        <f t="shared" si="226"/>
        <v/>
      </c>
      <c r="T1634" s="20" t="str">
        <f t="shared" si="227"/>
        <v/>
      </c>
      <c r="X1634" s="23" t="str">
        <f t="shared" si="228"/>
        <v/>
      </c>
      <c r="Z1634" s="59" t="str">
        <f t="shared" si="229"/>
        <v/>
      </c>
      <c r="AA1634" s="60" t="str">
        <f>IF($B1634="", "", IF(COUNTIF('Intro &amp; Setup'!$AY$23:$AY$38, $B1634)&gt;0, "BH", TEXT($B1634, "ddd")))</f>
        <v/>
      </c>
      <c r="AB1634" s="61" t="str">
        <f t="shared" si="230"/>
        <v/>
      </c>
      <c r="AD1634" s="23" t="str">
        <f t="shared" si="231"/>
        <v/>
      </c>
      <c r="AE1634" s="23" t="str">
        <f t="shared" si="232"/>
        <v/>
      </c>
      <c r="AG1634" s="23" t="str">
        <f t="shared" si="233"/>
        <v/>
      </c>
    </row>
    <row r="1635" spans="1:33" x14ac:dyDescent="0.25">
      <c r="A1635" s="5"/>
      <c r="B1635" s="115"/>
      <c r="C1635" s="116"/>
      <c r="D1635" s="117"/>
      <c r="E1635" s="118"/>
      <c r="F1635" s="118"/>
      <c r="G1635" s="119"/>
      <c r="H1635" s="120"/>
      <c r="I1635" s="120"/>
      <c r="J1635" s="121"/>
      <c r="K1635" s="5"/>
      <c r="L1635" s="133" t="str">
        <f t="shared" si="225"/>
        <v/>
      </c>
      <c r="M1635" s="5"/>
      <c r="N1635" s="23" t="str">
        <f>IF($L1635="", "", COUNTIF($L$11:$L$2510, "&gt;"&amp;$L1635)+1+COUNTIF($L$11:$L1635, $L1635)-1)</f>
        <v/>
      </c>
      <c r="O1635" s="5"/>
      <c r="R1635" s="23" t="str">
        <f t="shared" si="226"/>
        <v/>
      </c>
      <c r="T1635" s="20" t="str">
        <f t="shared" si="227"/>
        <v/>
      </c>
      <c r="X1635" s="23" t="str">
        <f t="shared" si="228"/>
        <v/>
      </c>
      <c r="Z1635" s="59" t="str">
        <f t="shared" si="229"/>
        <v/>
      </c>
      <c r="AA1635" s="60" t="str">
        <f>IF($B1635="", "", IF(COUNTIF('Intro &amp; Setup'!$AY$23:$AY$38, $B1635)&gt;0, "BH", TEXT($B1635, "ddd")))</f>
        <v/>
      </c>
      <c r="AB1635" s="61" t="str">
        <f t="shared" si="230"/>
        <v/>
      </c>
      <c r="AD1635" s="23" t="str">
        <f t="shared" si="231"/>
        <v/>
      </c>
      <c r="AE1635" s="23" t="str">
        <f t="shared" si="232"/>
        <v/>
      </c>
      <c r="AG1635" s="23" t="str">
        <f t="shared" si="233"/>
        <v/>
      </c>
    </row>
    <row r="1636" spans="1:33" x14ac:dyDescent="0.25">
      <c r="A1636" s="5"/>
      <c r="B1636" s="115"/>
      <c r="C1636" s="116"/>
      <c r="D1636" s="117"/>
      <c r="E1636" s="118"/>
      <c r="F1636" s="118"/>
      <c r="G1636" s="119"/>
      <c r="H1636" s="120"/>
      <c r="I1636" s="120"/>
      <c r="J1636" s="121"/>
      <c r="K1636" s="5"/>
      <c r="L1636" s="133" t="str">
        <f t="shared" si="225"/>
        <v/>
      </c>
      <c r="M1636" s="5"/>
      <c r="N1636" s="23" t="str">
        <f>IF($L1636="", "", COUNTIF($L$11:$L$2510, "&gt;"&amp;$L1636)+1+COUNTIF($L$11:$L1636, $L1636)-1)</f>
        <v/>
      </c>
      <c r="O1636" s="5"/>
      <c r="R1636" s="23" t="str">
        <f t="shared" si="226"/>
        <v/>
      </c>
      <c r="T1636" s="20" t="str">
        <f t="shared" si="227"/>
        <v/>
      </c>
      <c r="X1636" s="23" t="str">
        <f t="shared" si="228"/>
        <v/>
      </c>
      <c r="Z1636" s="59" t="str">
        <f t="shared" si="229"/>
        <v/>
      </c>
      <c r="AA1636" s="60" t="str">
        <f>IF($B1636="", "", IF(COUNTIF('Intro &amp; Setup'!$AY$23:$AY$38, $B1636)&gt;0, "BH", TEXT($B1636, "ddd")))</f>
        <v/>
      </c>
      <c r="AB1636" s="61" t="str">
        <f t="shared" si="230"/>
        <v/>
      </c>
      <c r="AD1636" s="23" t="str">
        <f t="shared" si="231"/>
        <v/>
      </c>
      <c r="AE1636" s="23" t="str">
        <f t="shared" si="232"/>
        <v/>
      </c>
      <c r="AG1636" s="23" t="str">
        <f t="shared" si="233"/>
        <v/>
      </c>
    </row>
    <row r="1637" spans="1:33" x14ac:dyDescent="0.25">
      <c r="A1637" s="5"/>
      <c r="B1637" s="115"/>
      <c r="C1637" s="116"/>
      <c r="D1637" s="117"/>
      <c r="E1637" s="118"/>
      <c r="F1637" s="118"/>
      <c r="G1637" s="119"/>
      <c r="H1637" s="120"/>
      <c r="I1637" s="120"/>
      <c r="J1637" s="121"/>
      <c r="K1637" s="5"/>
      <c r="L1637" s="133" t="str">
        <f t="shared" si="225"/>
        <v/>
      </c>
      <c r="M1637" s="5"/>
      <c r="N1637" s="23" t="str">
        <f>IF($L1637="", "", COUNTIF($L$11:$L$2510, "&gt;"&amp;$L1637)+1+COUNTIF($L$11:$L1637, $L1637)-1)</f>
        <v/>
      </c>
      <c r="O1637" s="5"/>
      <c r="R1637" s="23" t="str">
        <f t="shared" si="226"/>
        <v/>
      </c>
      <c r="T1637" s="20" t="str">
        <f t="shared" si="227"/>
        <v/>
      </c>
      <c r="X1637" s="23" t="str">
        <f t="shared" si="228"/>
        <v/>
      </c>
      <c r="Z1637" s="59" t="str">
        <f t="shared" si="229"/>
        <v/>
      </c>
      <c r="AA1637" s="60" t="str">
        <f>IF($B1637="", "", IF(COUNTIF('Intro &amp; Setup'!$AY$23:$AY$38, $B1637)&gt;0, "BH", TEXT($B1637, "ddd")))</f>
        <v/>
      </c>
      <c r="AB1637" s="61" t="str">
        <f t="shared" si="230"/>
        <v/>
      </c>
      <c r="AD1637" s="23" t="str">
        <f t="shared" si="231"/>
        <v/>
      </c>
      <c r="AE1637" s="23" t="str">
        <f t="shared" si="232"/>
        <v/>
      </c>
      <c r="AG1637" s="23" t="str">
        <f t="shared" si="233"/>
        <v/>
      </c>
    </row>
    <row r="1638" spans="1:33" x14ac:dyDescent="0.25">
      <c r="A1638" s="5"/>
      <c r="B1638" s="115"/>
      <c r="C1638" s="116"/>
      <c r="D1638" s="117"/>
      <c r="E1638" s="118"/>
      <c r="F1638" s="118"/>
      <c r="G1638" s="119"/>
      <c r="H1638" s="120"/>
      <c r="I1638" s="120"/>
      <c r="J1638" s="121"/>
      <c r="K1638" s="5"/>
      <c r="L1638" s="133" t="str">
        <f t="shared" si="225"/>
        <v/>
      </c>
      <c r="M1638" s="5"/>
      <c r="N1638" s="23" t="str">
        <f>IF($L1638="", "", COUNTIF($L$11:$L$2510, "&gt;"&amp;$L1638)+1+COUNTIF($L$11:$L1638, $L1638)-1)</f>
        <v/>
      </c>
      <c r="O1638" s="5"/>
      <c r="R1638" s="23" t="str">
        <f t="shared" si="226"/>
        <v/>
      </c>
      <c r="T1638" s="20" t="str">
        <f t="shared" si="227"/>
        <v/>
      </c>
      <c r="X1638" s="23" t="str">
        <f t="shared" si="228"/>
        <v/>
      </c>
      <c r="Z1638" s="59" t="str">
        <f t="shared" si="229"/>
        <v/>
      </c>
      <c r="AA1638" s="60" t="str">
        <f>IF($B1638="", "", IF(COUNTIF('Intro &amp; Setup'!$AY$23:$AY$38, $B1638)&gt;0, "BH", TEXT($B1638, "ddd")))</f>
        <v/>
      </c>
      <c r="AB1638" s="61" t="str">
        <f t="shared" si="230"/>
        <v/>
      </c>
      <c r="AD1638" s="23" t="str">
        <f t="shared" si="231"/>
        <v/>
      </c>
      <c r="AE1638" s="23" t="str">
        <f t="shared" si="232"/>
        <v/>
      </c>
      <c r="AG1638" s="23" t="str">
        <f t="shared" si="233"/>
        <v/>
      </c>
    </row>
    <row r="1639" spans="1:33" x14ac:dyDescent="0.25">
      <c r="A1639" s="5"/>
      <c r="B1639" s="115"/>
      <c r="C1639" s="116"/>
      <c r="D1639" s="117"/>
      <c r="E1639" s="118"/>
      <c r="F1639" s="118"/>
      <c r="G1639" s="119"/>
      <c r="H1639" s="120"/>
      <c r="I1639" s="120"/>
      <c r="J1639" s="121"/>
      <c r="K1639" s="5"/>
      <c r="L1639" s="133" t="str">
        <f t="shared" si="225"/>
        <v/>
      </c>
      <c r="M1639" s="5"/>
      <c r="N1639" s="23" t="str">
        <f>IF($L1639="", "", COUNTIF($L$11:$L$2510, "&gt;"&amp;$L1639)+1+COUNTIF($L$11:$L1639, $L1639)-1)</f>
        <v/>
      </c>
      <c r="O1639" s="5"/>
      <c r="R1639" s="23" t="str">
        <f t="shared" si="226"/>
        <v/>
      </c>
      <c r="T1639" s="20" t="str">
        <f t="shared" si="227"/>
        <v/>
      </c>
      <c r="X1639" s="23" t="str">
        <f t="shared" si="228"/>
        <v/>
      </c>
      <c r="Z1639" s="59" t="str">
        <f t="shared" si="229"/>
        <v/>
      </c>
      <c r="AA1639" s="60" t="str">
        <f>IF($B1639="", "", IF(COUNTIF('Intro &amp; Setup'!$AY$23:$AY$38, $B1639)&gt;0, "BH", TEXT($B1639, "ddd")))</f>
        <v/>
      </c>
      <c r="AB1639" s="61" t="str">
        <f t="shared" si="230"/>
        <v/>
      </c>
      <c r="AD1639" s="23" t="str">
        <f t="shared" si="231"/>
        <v/>
      </c>
      <c r="AE1639" s="23" t="str">
        <f t="shared" si="232"/>
        <v/>
      </c>
      <c r="AG1639" s="23" t="str">
        <f t="shared" si="233"/>
        <v/>
      </c>
    </row>
    <row r="1640" spans="1:33" x14ac:dyDescent="0.25">
      <c r="A1640" s="5"/>
      <c r="B1640" s="115"/>
      <c r="C1640" s="116"/>
      <c r="D1640" s="117"/>
      <c r="E1640" s="118"/>
      <c r="F1640" s="118"/>
      <c r="G1640" s="119"/>
      <c r="H1640" s="120"/>
      <c r="I1640" s="120"/>
      <c r="J1640" s="121"/>
      <c r="K1640" s="5"/>
      <c r="L1640" s="133" t="str">
        <f t="shared" si="225"/>
        <v/>
      </c>
      <c r="M1640" s="5"/>
      <c r="N1640" s="23" t="str">
        <f>IF($L1640="", "", COUNTIF($L$11:$L$2510, "&gt;"&amp;$L1640)+1+COUNTIF($L$11:$L1640, $L1640)-1)</f>
        <v/>
      </c>
      <c r="O1640" s="5"/>
      <c r="R1640" s="23" t="str">
        <f t="shared" si="226"/>
        <v/>
      </c>
      <c r="T1640" s="20" t="str">
        <f t="shared" si="227"/>
        <v/>
      </c>
      <c r="X1640" s="23" t="str">
        <f t="shared" si="228"/>
        <v/>
      </c>
      <c r="Z1640" s="59" t="str">
        <f t="shared" si="229"/>
        <v/>
      </c>
      <c r="AA1640" s="60" t="str">
        <f>IF($B1640="", "", IF(COUNTIF('Intro &amp; Setup'!$AY$23:$AY$38, $B1640)&gt;0, "BH", TEXT($B1640, "ddd")))</f>
        <v/>
      </c>
      <c r="AB1640" s="61" t="str">
        <f t="shared" si="230"/>
        <v/>
      </c>
      <c r="AD1640" s="23" t="str">
        <f t="shared" si="231"/>
        <v/>
      </c>
      <c r="AE1640" s="23" t="str">
        <f t="shared" si="232"/>
        <v/>
      </c>
      <c r="AG1640" s="23" t="str">
        <f t="shared" si="233"/>
        <v/>
      </c>
    </row>
    <row r="1641" spans="1:33" x14ac:dyDescent="0.25">
      <c r="A1641" s="5"/>
      <c r="B1641" s="115"/>
      <c r="C1641" s="116"/>
      <c r="D1641" s="117"/>
      <c r="E1641" s="118"/>
      <c r="F1641" s="118"/>
      <c r="G1641" s="119"/>
      <c r="H1641" s="120"/>
      <c r="I1641" s="120"/>
      <c r="J1641" s="121"/>
      <c r="K1641" s="5"/>
      <c r="L1641" s="133" t="str">
        <f t="shared" si="225"/>
        <v/>
      </c>
      <c r="M1641" s="5"/>
      <c r="N1641" s="23" t="str">
        <f>IF($L1641="", "", COUNTIF($L$11:$L$2510, "&gt;"&amp;$L1641)+1+COUNTIF($L$11:$L1641, $L1641)-1)</f>
        <v/>
      </c>
      <c r="O1641" s="5"/>
      <c r="R1641" s="23" t="str">
        <f t="shared" si="226"/>
        <v/>
      </c>
      <c r="T1641" s="20" t="str">
        <f t="shared" si="227"/>
        <v/>
      </c>
      <c r="X1641" s="23" t="str">
        <f t="shared" si="228"/>
        <v/>
      </c>
      <c r="Z1641" s="59" t="str">
        <f t="shared" si="229"/>
        <v/>
      </c>
      <c r="AA1641" s="60" t="str">
        <f>IF($B1641="", "", IF(COUNTIF('Intro &amp; Setup'!$AY$23:$AY$38, $B1641)&gt;0, "BH", TEXT($B1641, "ddd")))</f>
        <v/>
      </c>
      <c r="AB1641" s="61" t="str">
        <f t="shared" si="230"/>
        <v/>
      </c>
      <c r="AD1641" s="23" t="str">
        <f t="shared" si="231"/>
        <v/>
      </c>
      <c r="AE1641" s="23" t="str">
        <f t="shared" si="232"/>
        <v/>
      </c>
      <c r="AG1641" s="23" t="str">
        <f t="shared" si="233"/>
        <v/>
      </c>
    </row>
    <row r="1642" spans="1:33" x14ac:dyDescent="0.25">
      <c r="A1642" s="5"/>
      <c r="B1642" s="115"/>
      <c r="C1642" s="116"/>
      <c r="D1642" s="117"/>
      <c r="E1642" s="118"/>
      <c r="F1642" s="118"/>
      <c r="G1642" s="119"/>
      <c r="H1642" s="120"/>
      <c r="I1642" s="120"/>
      <c r="J1642" s="121"/>
      <c r="K1642" s="5"/>
      <c r="L1642" s="133" t="str">
        <f t="shared" si="225"/>
        <v/>
      </c>
      <c r="M1642" s="5"/>
      <c r="N1642" s="23" t="str">
        <f>IF($L1642="", "", COUNTIF($L$11:$L$2510, "&gt;"&amp;$L1642)+1+COUNTIF($L$11:$L1642, $L1642)-1)</f>
        <v/>
      </c>
      <c r="O1642" s="5"/>
      <c r="R1642" s="23" t="str">
        <f t="shared" si="226"/>
        <v/>
      </c>
      <c r="T1642" s="20" t="str">
        <f t="shared" si="227"/>
        <v/>
      </c>
      <c r="X1642" s="23" t="str">
        <f t="shared" si="228"/>
        <v/>
      </c>
      <c r="Z1642" s="59" t="str">
        <f t="shared" si="229"/>
        <v/>
      </c>
      <c r="AA1642" s="60" t="str">
        <f>IF($B1642="", "", IF(COUNTIF('Intro &amp; Setup'!$AY$23:$AY$38, $B1642)&gt;0, "BH", TEXT($B1642, "ddd")))</f>
        <v/>
      </c>
      <c r="AB1642" s="61" t="str">
        <f t="shared" si="230"/>
        <v/>
      </c>
      <c r="AD1642" s="23" t="str">
        <f t="shared" si="231"/>
        <v/>
      </c>
      <c r="AE1642" s="23" t="str">
        <f t="shared" si="232"/>
        <v/>
      </c>
      <c r="AG1642" s="23" t="str">
        <f t="shared" si="233"/>
        <v/>
      </c>
    </row>
    <row r="1643" spans="1:33" x14ac:dyDescent="0.25">
      <c r="A1643" s="5"/>
      <c r="B1643" s="115"/>
      <c r="C1643" s="116"/>
      <c r="D1643" s="117"/>
      <c r="E1643" s="118"/>
      <c r="F1643" s="118"/>
      <c r="G1643" s="119"/>
      <c r="H1643" s="120"/>
      <c r="I1643" s="120"/>
      <c r="J1643" s="121"/>
      <c r="K1643" s="5"/>
      <c r="L1643" s="133" t="str">
        <f t="shared" si="225"/>
        <v/>
      </c>
      <c r="M1643" s="5"/>
      <c r="N1643" s="23" t="str">
        <f>IF($L1643="", "", COUNTIF($L$11:$L$2510, "&gt;"&amp;$L1643)+1+COUNTIF($L$11:$L1643, $L1643)-1)</f>
        <v/>
      </c>
      <c r="O1643" s="5"/>
      <c r="R1643" s="23" t="str">
        <f t="shared" si="226"/>
        <v/>
      </c>
      <c r="T1643" s="20" t="str">
        <f t="shared" si="227"/>
        <v/>
      </c>
      <c r="X1643" s="23" t="str">
        <f t="shared" si="228"/>
        <v/>
      </c>
      <c r="Z1643" s="59" t="str">
        <f t="shared" si="229"/>
        <v/>
      </c>
      <c r="AA1643" s="60" t="str">
        <f>IF($B1643="", "", IF(COUNTIF('Intro &amp; Setup'!$AY$23:$AY$38, $B1643)&gt;0, "BH", TEXT($B1643, "ddd")))</f>
        <v/>
      </c>
      <c r="AB1643" s="61" t="str">
        <f t="shared" si="230"/>
        <v/>
      </c>
      <c r="AD1643" s="23" t="str">
        <f t="shared" si="231"/>
        <v/>
      </c>
      <c r="AE1643" s="23" t="str">
        <f t="shared" si="232"/>
        <v/>
      </c>
      <c r="AG1643" s="23" t="str">
        <f t="shared" si="233"/>
        <v/>
      </c>
    </row>
    <row r="1644" spans="1:33" x14ac:dyDescent="0.25">
      <c r="A1644" s="5"/>
      <c r="B1644" s="115"/>
      <c r="C1644" s="116"/>
      <c r="D1644" s="117"/>
      <c r="E1644" s="118"/>
      <c r="F1644" s="118"/>
      <c r="G1644" s="119"/>
      <c r="H1644" s="120"/>
      <c r="I1644" s="120"/>
      <c r="J1644" s="121"/>
      <c r="K1644" s="5"/>
      <c r="L1644" s="133" t="str">
        <f t="shared" si="225"/>
        <v/>
      </c>
      <c r="M1644" s="5"/>
      <c r="N1644" s="23" t="str">
        <f>IF($L1644="", "", COUNTIF($L$11:$L$2510, "&gt;"&amp;$L1644)+1+COUNTIF($L$11:$L1644, $L1644)-1)</f>
        <v/>
      </c>
      <c r="O1644" s="5"/>
      <c r="R1644" s="23" t="str">
        <f t="shared" si="226"/>
        <v/>
      </c>
      <c r="T1644" s="20" t="str">
        <f t="shared" si="227"/>
        <v/>
      </c>
      <c r="X1644" s="23" t="str">
        <f t="shared" si="228"/>
        <v/>
      </c>
      <c r="Z1644" s="59" t="str">
        <f t="shared" si="229"/>
        <v/>
      </c>
      <c r="AA1644" s="60" t="str">
        <f>IF($B1644="", "", IF(COUNTIF('Intro &amp; Setup'!$AY$23:$AY$38, $B1644)&gt;0, "BH", TEXT($B1644, "ddd")))</f>
        <v/>
      </c>
      <c r="AB1644" s="61" t="str">
        <f t="shared" si="230"/>
        <v/>
      </c>
      <c r="AD1644" s="23" t="str">
        <f t="shared" si="231"/>
        <v/>
      </c>
      <c r="AE1644" s="23" t="str">
        <f t="shared" si="232"/>
        <v/>
      </c>
      <c r="AG1644" s="23" t="str">
        <f t="shared" si="233"/>
        <v/>
      </c>
    </row>
    <row r="1645" spans="1:33" x14ac:dyDescent="0.25">
      <c r="A1645" s="5"/>
      <c r="B1645" s="115"/>
      <c r="C1645" s="116"/>
      <c r="D1645" s="117"/>
      <c r="E1645" s="118"/>
      <c r="F1645" s="118"/>
      <c r="G1645" s="119"/>
      <c r="H1645" s="120"/>
      <c r="I1645" s="120"/>
      <c r="J1645" s="121"/>
      <c r="K1645" s="5"/>
      <c r="L1645" s="133" t="str">
        <f t="shared" si="225"/>
        <v/>
      </c>
      <c r="M1645" s="5"/>
      <c r="N1645" s="23" t="str">
        <f>IF($L1645="", "", COUNTIF($L$11:$L$2510, "&gt;"&amp;$L1645)+1+COUNTIF($L$11:$L1645, $L1645)-1)</f>
        <v/>
      </c>
      <c r="O1645" s="5"/>
      <c r="R1645" s="23" t="str">
        <f t="shared" si="226"/>
        <v/>
      </c>
      <c r="T1645" s="20" t="str">
        <f t="shared" si="227"/>
        <v/>
      </c>
      <c r="X1645" s="23" t="str">
        <f t="shared" si="228"/>
        <v/>
      </c>
      <c r="Z1645" s="59" t="str">
        <f t="shared" si="229"/>
        <v/>
      </c>
      <c r="AA1645" s="60" t="str">
        <f>IF($B1645="", "", IF(COUNTIF('Intro &amp; Setup'!$AY$23:$AY$38, $B1645)&gt;0, "BH", TEXT($B1645, "ddd")))</f>
        <v/>
      </c>
      <c r="AB1645" s="61" t="str">
        <f t="shared" si="230"/>
        <v/>
      </c>
      <c r="AD1645" s="23" t="str">
        <f t="shared" si="231"/>
        <v/>
      </c>
      <c r="AE1645" s="23" t="str">
        <f t="shared" si="232"/>
        <v/>
      </c>
      <c r="AG1645" s="23" t="str">
        <f t="shared" si="233"/>
        <v/>
      </c>
    </row>
    <row r="1646" spans="1:33" x14ac:dyDescent="0.25">
      <c r="A1646" s="5"/>
      <c r="B1646" s="115"/>
      <c r="C1646" s="116"/>
      <c r="D1646" s="117"/>
      <c r="E1646" s="118"/>
      <c r="F1646" s="118"/>
      <c r="G1646" s="119"/>
      <c r="H1646" s="120"/>
      <c r="I1646" s="120"/>
      <c r="J1646" s="121"/>
      <c r="K1646" s="5"/>
      <c r="L1646" s="133" t="str">
        <f t="shared" si="225"/>
        <v/>
      </c>
      <c r="M1646" s="5"/>
      <c r="N1646" s="23" t="str">
        <f>IF($L1646="", "", COUNTIF($L$11:$L$2510, "&gt;"&amp;$L1646)+1+COUNTIF($L$11:$L1646, $L1646)-1)</f>
        <v/>
      </c>
      <c r="O1646" s="5"/>
      <c r="R1646" s="23" t="str">
        <f t="shared" si="226"/>
        <v/>
      </c>
      <c r="T1646" s="20" t="str">
        <f t="shared" si="227"/>
        <v/>
      </c>
      <c r="X1646" s="23" t="str">
        <f t="shared" si="228"/>
        <v/>
      </c>
      <c r="Z1646" s="59" t="str">
        <f t="shared" si="229"/>
        <v/>
      </c>
      <c r="AA1646" s="60" t="str">
        <f>IF($B1646="", "", IF(COUNTIF('Intro &amp; Setup'!$AY$23:$AY$38, $B1646)&gt;0, "BH", TEXT($B1646, "ddd")))</f>
        <v/>
      </c>
      <c r="AB1646" s="61" t="str">
        <f t="shared" si="230"/>
        <v/>
      </c>
      <c r="AD1646" s="23" t="str">
        <f t="shared" si="231"/>
        <v/>
      </c>
      <c r="AE1646" s="23" t="str">
        <f t="shared" si="232"/>
        <v/>
      </c>
      <c r="AG1646" s="23" t="str">
        <f t="shared" si="233"/>
        <v/>
      </c>
    </row>
    <row r="1647" spans="1:33" x14ac:dyDescent="0.25">
      <c r="A1647" s="5"/>
      <c r="B1647" s="115"/>
      <c r="C1647" s="116"/>
      <c r="D1647" s="117"/>
      <c r="E1647" s="118"/>
      <c r="F1647" s="118"/>
      <c r="G1647" s="119"/>
      <c r="H1647" s="120"/>
      <c r="I1647" s="120"/>
      <c r="J1647" s="121"/>
      <c r="K1647" s="5"/>
      <c r="L1647" s="133" t="str">
        <f t="shared" si="225"/>
        <v/>
      </c>
      <c r="M1647" s="5"/>
      <c r="N1647" s="23" t="str">
        <f>IF($L1647="", "", COUNTIF($L$11:$L$2510, "&gt;"&amp;$L1647)+1+COUNTIF($L$11:$L1647, $L1647)-1)</f>
        <v/>
      </c>
      <c r="O1647" s="5"/>
      <c r="R1647" s="23" t="str">
        <f t="shared" si="226"/>
        <v/>
      </c>
      <c r="T1647" s="20" t="str">
        <f t="shared" si="227"/>
        <v/>
      </c>
      <c r="X1647" s="23" t="str">
        <f t="shared" si="228"/>
        <v/>
      </c>
      <c r="Z1647" s="59" t="str">
        <f t="shared" si="229"/>
        <v/>
      </c>
      <c r="AA1647" s="60" t="str">
        <f>IF($B1647="", "", IF(COUNTIF('Intro &amp; Setup'!$AY$23:$AY$38, $B1647)&gt;0, "BH", TEXT($B1647, "ddd")))</f>
        <v/>
      </c>
      <c r="AB1647" s="61" t="str">
        <f t="shared" si="230"/>
        <v/>
      </c>
      <c r="AD1647" s="23" t="str">
        <f t="shared" si="231"/>
        <v/>
      </c>
      <c r="AE1647" s="23" t="str">
        <f t="shared" si="232"/>
        <v/>
      </c>
      <c r="AG1647" s="23" t="str">
        <f t="shared" si="233"/>
        <v/>
      </c>
    </row>
    <row r="1648" spans="1:33" x14ac:dyDescent="0.25">
      <c r="A1648" s="5"/>
      <c r="B1648" s="115"/>
      <c r="C1648" s="116"/>
      <c r="D1648" s="117"/>
      <c r="E1648" s="118"/>
      <c r="F1648" s="118"/>
      <c r="G1648" s="119"/>
      <c r="H1648" s="120"/>
      <c r="I1648" s="120"/>
      <c r="J1648" s="121"/>
      <c r="K1648" s="5"/>
      <c r="L1648" s="133" t="str">
        <f t="shared" si="225"/>
        <v/>
      </c>
      <c r="M1648" s="5"/>
      <c r="N1648" s="23" t="str">
        <f>IF($L1648="", "", COUNTIF($L$11:$L$2510, "&gt;"&amp;$L1648)+1+COUNTIF($L$11:$L1648, $L1648)-1)</f>
        <v/>
      </c>
      <c r="O1648" s="5"/>
      <c r="R1648" s="23" t="str">
        <f t="shared" si="226"/>
        <v/>
      </c>
      <c r="T1648" s="20" t="str">
        <f t="shared" si="227"/>
        <v/>
      </c>
      <c r="X1648" s="23" t="str">
        <f t="shared" si="228"/>
        <v/>
      </c>
      <c r="Z1648" s="59" t="str">
        <f t="shared" si="229"/>
        <v/>
      </c>
      <c r="AA1648" s="60" t="str">
        <f>IF($B1648="", "", IF(COUNTIF('Intro &amp; Setup'!$AY$23:$AY$38, $B1648)&gt;0, "BH", TEXT($B1648, "ddd")))</f>
        <v/>
      </c>
      <c r="AB1648" s="61" t="str">
        <f t="shared" si="230"/>
        <v/>
      </c>
      <c r="AD1648" s="23" t="str">
        <f t="shared" si="231"/>
        <v/>
      </c>
      <c r="AE1648" s="23" t="str">
        <f t="shared" si="232"/>
        <v/>
      </c>
      <c r="AG1648" s="23" t="str">
        <f t="shared" si="233"/>
        <v/>
      </c>
    </row>
    <row r="1649" spans="1:33" x14ac:dyDescent="0.25">
      <c r="A1649" s="5"/>
      <c r="B1649" s="115"/>
      <c r="C1649" s="116"/>
      <c r="D1649" s="117"/>
      <c r="E1649" s="118"/>
      <c r="F1649" s="118"/>
      <c r="G1649" s="119"/>
      <c r="H1649" s="120"/>
      <c r="I1649" s="120"/>
      <c r="J1649" s="121"/>
      <c r="K1649" s="5"/>
      <c r="L1649" s="133" t="str">
        <f t="shared" si="225"/>
        <v/>
      </c>
      <c r="M1649" s="5"/>
      <c r="N1649" s="23" t="str">
        <f>IF($L1649="", "", COUNTIF($L$11:$L$2510, "&gt;"&amp;$L1649)+1+COUNTIF($L$11:$L1649, $L1649)-1)</f>
        <v/>
      </c>
      <c r="O1649" s="5"/>
      <c r="R1649" s="23" t="str">
        <f t="shared" si="226"/>
        <v/>
      </c>
      <c r="T1649" s="20" t="str">
        <f t="shared" si="227"/>
        <v/>
      </c>
      <c r="X1649" s="23" t="str">
        <f t="shared" si="228"/>
        <v/>
      </c>
      <c r="Z1649" s="59" t="str">
        <f t="shared" si="229"/>
        <v/>
      </c>
      <c r="AA1649" s="60" t="str">
        <f>IF($B1649="", "", IF(COUNTIF('Intro &amp; Setup'!$AY$23:$AY$38, $B1649)&gt;0, "BH", TEXT($B1649, "ddd")))</f>
        <v/>
      </c>
      <c r="AB1649" s="61" t="str">
        <f t="shared" si="230"/>
        <v/>
      </c>
      <c r="AD1649" s="23" t="str">
        <f t="shared" si="231"/>
        <v/>
      </c>
      <c r="AE1649" s="23" t="str">
        <f t="shared" si="232"/>
        <v/>
      </c>
      <c r="AG1649" s="23" t="str">
        <f t="shared" si="233"/>
        <v/>
      </c>
    </row>
    <row r="1650" spans="1:33" x14ac:dyDescent="0.25">
      <c r="A1650" s="5"/>
      <c r="B1650" s="115"/>
      <c r="C1650" s="116"/>
      <c r="D1650" s="117"/>
      <c r="E1650" s="118"/>
      <c r="F1650" s="118"/>
      <c r="G1650" s="119"/>
      <c r="H1650" s="120"/>
      <c r="I1650" s="120"/>
      <c r="J1650" s="121"/>
      <c r="K1650" s="5"/>
      <c r="L1650" s="133" t="str">
        <f t="shared" si="225"/>
        <v/>
      </c>
      <c r="M1650" s="5"/>
      <c r="N1650" s="23" t="str">
        <f>IF($L1650="", "", COUNTIF($L$11:$L$2510, "&gt;"&amp;$L1650)+1+COUNTIF($L$11:$L1650, $L1650)-1)</f>
        <v/>
      </c>
      <c r="O1650" s="5"/>
      <c r="R1650" s="23" t="str">
        <f t="shared" si="226"/>
        <v/>
      </c>
      <c r="T1650" s="20" t="str">
        <f t="shared" si="227"/>
        <v/>
      </c>
      <c r="X1650" s="23" t="str">
        <f t="shared" si="228"/>
        <v/>
      </c>
      <c r="Z1650" s="59" t="str">
        <f t="shared" si="229"/>
        <v/>
      </c>
      <c r="AA1650" s="60" t="str">
        <f>IF($B1650="", "", IF(COUNTIF('Intro &amp; Setup'!$AY$23:$AY$38, $B1650)&gt;0, "BH", TEXT($B1650, "ddd")))</f>
        <v/>
      </c>
      <c r="AB1650" s="61" t="str">
        <f t="shared" si="230"/>
        <v/>
      </c>
      <c r="AD1650" s="23" t="str">
        <f t="shared" si="231"/>
        <v/>
      </c>
      <c r="AE1650" s="23" t="str">
        <f t="shared" si="232"/>
        <v/>
      </c>
      <c r="AG1650" s="23" t="str">
        <f t="shared" si="233"/>
        <v/>
      </c>
    </row>
    <row r="1651" spans="1:33" x14ac:dyDescent="0.25">
      <c r="A1651" s="5"/>
      <c r="B1651" s="115"/>
      <c r="C1651" s="116"/>
      <c r="D1651" s="117"/>
      <c r="E1651" s="118"/>
      <c r="F1651" s="118"/>
      <c r="G1651" s="119"/>
      <c r="H1651" s="120"/>
      <c r="I1651" s="120"/>
      <c r="J1651" s="121"/>
      <c r="K1651" s="5"/>
      <c r="L1651" s="133" t="str">
        <f t="shared" si="225"/>
        <v/>
      </c>
      <c r="M1651" s="5"/>
      <c r="N1651" s="23" t="str">
        <f>IF($L1651="", "", COUNTIF($L$11:$L$2510, "&gt;"&amp;$L1651)+1+COUNTIF($L$11:$L1651, $L1651)-1)</f>
        <v/>
      </c>
      <c r="O1651" s="5"/>
      <c r="R1651" s="23" t="str">
        <f t="shared" si="226"/>
        <v/>
      </c>
      <c r="T1651" s="20" t="str">
        <f t="shared" si="227"/>
        <v/>
      </c>
      <c r="X1651" s="23" t="str">
        <f t="shared" si="228"/>
        <v/>
      </c>
      <c r="Z1651" s="59" t="str">
        <f t="shared" si="229"/>
        <v/>
      </c>
      <c r="AA1651" s="60" t="str">
        <f>IF($B1651="", "", IF(COUNTIF('Intro &amp; Setup'!$AY$23:$AY$38, $B1651)&gt;0, "BH", TEXT($B1651, "ddd")))</f>
        <v/>
      </c>
      <c r="AB1651" s="61" t="str">
        <f t="shared" si="230"/>
        <v/>
      </c>
      <c r="AD1651" s="23" t="str">
        <f t="shared" si="231"/>
        <v/>
      </c>
      <c r="AE1651" s="23" t="str">
        <f t="shared" si="232"/>
        <v/>
      </c>
      <c r="AG1651" s="23" t="str">
        <f t="shared" si="233"/>
        <v/>
      </c>
    </row>
    <row r="1652" spans="1:33" x14ac:dyDescent="0.25">
      <c r="A1652" s="5"/>
      <c r="B1652" s="115"/>
      <c r="C1652" s="116"/>
      <c r="D1652" s="117"/>
      <c r="E1652" s="118"/>
      <c r="F1652" s="118"/>
      <c r="G1652" s="119"/>
      <c r="H1652" s="120"/>
      <c r="I1652" s="120"/>
      <c r="J1652" s="121"/>
      <c r="K1652" s="5"/>
      <c r="L1652" s="133" t="str">
        <f t="shared" si="225"/>
        <v/>
      </c>
      <c r="M1652" s="5"/>
      <c r="N1652" s="23" t="str">
        <f>IF($L1652="", "", COUNTIF($L$11:$L$2510, "&gt;"&amp;$L1652)+1+COUNTIF($L$11:$L1652, $L1652)-1)</f>
        <v/>
      </c>
      <c r="O1652" s="5"/>
      <c r="R1652" s="23" t="str">
        <f t="shared" si="226"/>
        <v/>
      </c>
      <c r="T1652" s="20" t="str">
        <f t="shared" si="227"/>
        <v/>
      </c>
      <c r="X1652" s="23" t="str">
        <f t="shared" si="228"/>
        <v/>
      </c>
      <c r="Z1652" s="59" t="str">
        <f t="shared" si="229"/>
        <v/>
      </c>
      <c r="AA1652" s="60" t="str">
        <f>IF($B1652="", "", IF(COUNTIF('Intro &amp; Setup'!$AY$23:$AY$38, $B1652)&gt;0, "BH", TEXT($B1652, "ddd")))</f>
        <v/>
      </c>
      <c r="AB1652" s="61" t="str">
        <f t="shared" si="230"/>
        <v/>
      </c>
      <c r="AD1652" s="23" t="str">
        <f t="shared" si="231"/>
        <v/>
      </c>
      <c r="AE1652" s="23" t="str">
        <f t="shared" si="232"/>
        <v/>
      </c>
      <c r="AG1652" s="23" t="str">
        <f t="shared" si="233"/>
        <v/>
      </c>
    </row>
    <row r="1653" spans="1:33" x14ac:dyDescent="0.25">
      <c r="A1653" s="5"/>
      <c r="B1653" s="115"/>
      <c r="C1653" s="116"/>
      <c r="D1653" s="117"/>
      <c r="E1653" s="118"/>
      <c r="F1653" s="118"/>
      <c r="G1653" s="119"/>
      <c r="H1653" s="120"/>
      <c r="I1653" s="120"/>
      <c r="J1653" s="121"/>
      <c r="K1653" s="5"/>
      <c r="L1653" s="133" t="str">
        <f t="shared" si="225"/>
        <v/>
      </c>
      <c r="M1653" s="5"/>
      <c r="N1653" s="23" t="str">
        <f>IF($L1653="", "", COUNTIF($L$11:$L$2510, "&gt;"&amp;$L1653)+1+COUNTIF($L$11:$L1653, $L1653)-1)</f>
        <v/>
      </c>
      <c r="O1653" s="5"/>
      <c r="R1653" s="23" t="str">
        <f t="shared" si="226"/>
        <v/>
      </c>
      <c r="T1653" s="20" t="str">
        <f t="shared" si="227"/>
        <v/>
      </c>
      <c r="X1653" s="23" t="str">
        <f t="shared" si="228"/>
        <v/>
      </c>
      <c r="Z1653" s="59" t="str">
        <f t="shared" si="229"/>
        <v/>
      </c>
      <c r="AA1653" s="60" t="str">
        <f>IF($B1653="", "", IF(COUNTIF('Intro &amp; Setup'!$AY$23:$AY$38, $B1653)&gt;0, "BH", TEXT($B1653, "ddd")))</f>
        <v/>
      </c>
      <c r="AB1653" s="61" t="str">
        <f t="shared" si="230"/>
        <v/>
      </c>
      <c r="AD1653" s="23" t="str">
        <f t="shared" si="231"/>
        <v/>
      </c>
      <c r="AE1653" s="23" t="str">
        <f t="shared" si="232"/>
        <v/>
      </c>
      <c r="AG1653" s="23" t="str">
        <f t="shared" si="233"/>
        <v/>
      </c>
    </row>
    <row r="1654" spans="1:33" x14ac:dyDescent="0.25">
      <c r="A1654" s="5"/>
      <c r="B1654" s="115"/>
      <c r="C1654" s="116"/>
      <c r="D1654" s="117"/>
      <c r="E1654" s="118"/>
      <c r="F1654" s="118"/>
      <c r="G1654" s="119"/>
      <c r="H1654" s="120"/>
      <c r="I1654" s="120"/>
      <c r="J1654" s="121"/>
      <c r="K1654" s="5"/>
      <c r="L1654" s="133" t="str">
        <f t="shared" si="225"/>
        <v/>
      </c>
      <c r="M1654" s="5"/>
      <c r="N1654" s="23" t="str">
        <f>IF($L1654="", "", COUNTIF($L$11:$L$2510, "&gt;"&amp;$L1654)+1+COUNTIF($L$11:$L1654, $L1654)-1)</f>
        <v/>
      </c>
      <c r="O1654" s="5"/>
      <c r="R1654" s="23" t="str">
        <f t="shared" si="226"/>
        <v/>
      </c>
      <c r="T1654" s="20" t="str">
        <f t="shared" si="227"/>
        <v/>
      </c>
      <c r="X1654" s="23" t="str">
        <f t="shared" si="228"/>
        <v/>
      </c>
      <c r="Z1654" s="59" t="str">
        <f t="shared" si="229"/>
        <v/>
      </c>
      <c r="AA1654" s="60" t="str">
        <f>IF($B1654="", "", IF(COUNTIF('Intro &amp; Setup'!$AY$23:$AY$38, $B1654)&gt;0, "BH", TEXT($B1654, "ddd")))</f>
        <v/>
      </c>
      <c r="AB1654" s="61" t="str">
        <f t="shared" si="230"/>
        <v/>
      </c>
      <c r="AD1654" s="23" t="str">
        <f t="shared" si="231"/>
        <v/>
      </c>
      <c r="AE1654" s="23" t="str">
        <f t="shared" si="232"/>
        <v/>
      </c>
      <c r="AG1654" s="23" t="str">
        <f t="shared" si="233"/>
        <v/>
      </c>
    </row>
    <row r="1655" spans="1:33" x14ac:dyDescent="0.25">
      <c r="A1655" s="5"/>
      <c r="B1655" s="115"/>
      <c r="C1655" s="116"/>
      <c r="D1655" s="117"/>
      <c r="E1655" s="118"/>
      <c r="F1655" s="118"/>
      <c r="G1655" s="119"/>
      <c r="H1655" s="120"/>
      <c r="I1655" s="120"/>
      <c r="J1655" s="121"/>
      <c r="K1655" s="5"/>
      <c r="L1655" s="133" t="str">
        <f t="shared" si="225"/>
        <v/>
      </c>
      <c r="M1655" s="5"/>
      <c r="N1655" s="23" t="str">
        <f>IF($L1655="", "", COUNTIF($L$11:$L$2510, "&gt;"&amp;$L1655)+1+COUNTIF($L$11:$L1655, $L1655)-1)</f>
        <v/>
      </c>
      <c r="O1655" s="5"/>
      <c r="R1655" s="23" t="str">
        <f t="shared" si="226"/>
        <v/>
      </c>
      <c r="T1655" s="20" t="str">
        <f t="shared" si="227"/>
        <v/>
      </c>
      <c r="X1655" s="23" t="str">
        <f t="shared" si="228"/>
        <v/>
      </c>
      <c r="Z1655" s="59" t="str">
        <f t="shared" si="229"/>
        <v/>
      </c>
      <c r="AA1655" s="60" t="str">
        <f>IF($B1655="", "", IF(COUNTIF('Intro &amp; Setup'!$AY$23:$AY$38, $B1655)&gt;0, "BH", TEXT($B1655, "ddd")))</f>
        <v/>
      </c>
      <c r="AB1655" s="61" t="str">
        <f t="shared" si="230"/>
        <v/>
      </c>
      <c r="AD1655" s="23" t="str">
        <f t="shared" si="231"/>
        <v/>
      </c>
      <c r="AE1655" s="23" t="str">
        <f t="shared" si="232"/>
        <v/>
      </c>
      <c r="AG1655" s="23" t="str">
        <f t="shared" si="233"/>
        <v/>
      </c>
    </row>
    <row r="1656" spans="1:33" x14ac:dyDescent="0.25">
      <c r="A1656" s="5"/>
      <c r="B1656" s="115"/>
      <c r="C1656" s="116"/>
      <c r="D1656" s="117"/>
      <c r="E1656" s="118"/>
      <c r="F1656" s="118"/>
      <c r="G1656" s="119"/>
      <c r="H1656" s="120"/>
      <c r="I1656" s="120"/>
      <c r="J1656" s="121"/>
      <c r="K1656" s="5"/>
      <c r="L1656" s="133" t="str">
        <f t="shared" si="225"/>
        <v/>
      </c>
      <c r="M1656" s="5"/>
      <c r="N1656" s="23" t="str">
        <f>IF($L1656="", "", COUNTIF($L$11:$L$2510, "&gt;"&amp;$L1656)+1+COUNTIF($L$11:$L1656, $L1656)-1)</f>
        <v/>
      </c>
      <c r="O1656" s="5"/>
      <c r="R1656" s="23" t="str">
        <f t="shared" si="226"/>
        <v/>
      </c>
      <c r="T1656" s="20" t="str">
        <f t="shared" si="227"/>
        <v/>
      </c>
      <c r="X1656" s="23" t="str">
        <f t="shared" si="228"/>
        <v/>
      </c>
      <c r="Z1656" s="59" t="str">
        <f t="shared" si="229"/>
        <v/>
      </c>
      <c r="AA1656" s="60" t="str">
        <f>IF($B1656="", "", IF(COUNTIF('Intro &amp; Setup'!$AY$23:$AY$38, $B1656)&gt;0, "BH", TEXT($B1656, "ddd")))</f>
        <v/>
      </c>
      <c r="AB1656" s="61" t="str">
        <f t="shared" si="230"/>
        <v/>
      </c>
      <c r="AD1656" s="23" t="str">
        <f t="shared" si="231"/>
        <v/>
      </c>
      <c r="AE1656" s="23" t="str">
        <f t="shared" si="232"/>
        <v/>
      </c>
      <c r="AG1656" s="23" t="str">
        <f t="shared" si="233"/>
        <v/>
      </c>
    </row>
    <row r="1657" spans="1:33" x14ac:dyDescent="0.25">
      <c r="A1657" s="5"/>
      <c r="B1657" s="115"/>
      <c r="C1657" s="116"/>
      <c r="D1657" s="117"/>
      <c r="E1657" s="118"/>
      <c r="F1657" s="118"/>
      <c r="G1657" s="119"/>
      <c r="H1657" s="120"/>
      <c r="I1657" s="120"/>
      <c r="J1657" s="121"/>
      <c r="K1657" s="5"/>
      <c r="L1657" s="133" t="str">
        <f t="shared" si="225"/>
        <v/>
      </c>
      <c r="M1657" s="5"/>
      <c r="N1657" s="23" t="str">
        <f>IF($L1657="", "", COUNTIF($L$11:$L$2510, "&gt;"&amp;$L1657)+1+COUNTIF($L$11:$L1657, $L1657)-1)</f>
        <v/>
      </c>
      <c r="O1657" s="5"/>
      <c r="R1657" s="23" t="str">
        <f t="shared" si="226"/>
        <v/>
      </c>
      <c r="T1657" s="20" t="str">
        <f t="shared" si="227"/>
        <v/>
      </c>
      <c r="X1657" s="23" t="str">
        <f t="shared" si="228"/>
        <v/>
      </c>
      <c r="Z1657" s="59" t="str">
        <f t="shared" si="229"/>
        <v/>
      </c>
      <c r="AA1657" s="60" t="str">
        <f>IF($B1657="", "", IF(COUNTIF('Intro &amp; Setup'!$AY$23:$AY$38, $B1657)&gt;0, "BH", TEXT($B1657, "ddd")))</f>
        <v/>
      </c>
      <c r="AB1657" s="61" t="str">
        <f t="shared" si="230"/>
        <v/>
      </c>
      <c r="AD1657" s="23" t="str">
        <f t="shared" si="231"/>
        <v/>
      </c>
      <c r="AE1657" s="23" t="str">
        <f t="shared" si="232"/>
        <v/>
      </c>
      <c r="AG1657" s="23" t="str">
        <f t="shared" si="233"/>
        <v/>
      </c>
    </row>
    <row r="1658" spans="1:33" x14ac:dyDescent="0.25">
      <c r="A1658" s="5"/>
      <c r="B1658" s="115"/>
      <c r="C1658" s="116"/>
      <c r="D1658" s="117"/>
      <c r="E1658" s="118"/>
      <c r="F1658" s="118"/>
      <c r="G1658" s="119"/>
      <c r="H1658" s="120"/>
      <c r="I1658" s="120"/>
      <c r="J1658" s="121"/>
      <c r="K1658" s="5"/>
      <c r="L1658" s="133" t="str">
        <f t="shared" si="225"/>
        <v/>
      </c>
      <c r="M1658" s="5"/>
      <c r="N1658" s="23" t="str">
        <f>IF($L1658="", "", COUNTIF($L$11:$L$2510, "&gt;"&amp;$L1658)+1+COUNTIF($L$11:$L1658, $L1658)-1)</f>
        <v/>
      </c>
      <c r="O1658" s="5"/>
      <c r="R1658" s="23" t="str">
        <f t="shared" si="226"/>
        <v/>
      </c>
      <c r="T1658" s="20" t="str">
        <f t="shared" si="227"/>
        <v/>
      </c>
      <c r="X1658" s="23" t="str">
        <f t="shared" si="228"/>
        <v/>
      </c>
      <c r="Z1658" s="59" t="str">
        <f t="shared" si="229"/>
        <v/>
      </c>
      <c r="AA1658" s="60" t="str">
        <f>IF($B1658="", "", IF(COUNTIF('Intro &amp; Setup'!$AY$23:$AY$38, $B1658)&gt;0, "BH", TEXT($B1658, "ddd")))</f>
        <v/>
      </c>
      <c r="AB1658" s="61" t="str">
        <f t="shared" si="230"/>
        <v/>
      </c>
      <c r="AD1658" s="23" t="str">
        <f t="shared" si="231"/>
        <v/>
      </c>
      <c r="AE1658" s="23" t="str">
        <f t="shared" si="232"/>
        <v/>
      </c>
      <c r="AG1658" s="23" t="str">
        <f t="shared" si="233"/>
        <v/>
      </c>
    </row>
    <row r="1659" spans="1:33" x14ac:dyDescent="0.25">
      <c r="A1659" s="5"/>
      <c r="B1659" s="115"/>
      <c r="C1659" s="116"/>
      <c r="D1659" s="117"/>
      <c r="E1659" s="118"/>
      <c r="F1659" s="118"/>
      <c r="G1659" s="119"/>
      <c r="H1659" s="120"/>
      <c r="I1659" s="120"/>
      <c r="J1659" s="121"/>
      <c r="K1659" s="5"/>
      <c r="L1659" s="133" t="str">
        <f t="shared" si="225"/>
        <v/>
      </c>
      <c r="M1659" s="5"/>
      <c r="N1659" s="23" t="str">
        <f>IF($L1659="", "", COUNTIF($L$11:$L$2510, "&gt;"&amp;$L1659)+1+COUNTIF($L$11:$L1659, $L1659)-1)</f>
        <v/>
      </c>
      <c r="O1659" s="5"/>
      <c r="R1659" s="23" t="str">
        <f t="shared" si="226"/>
        <v/>
      </c>
      <c r="T1659" s="20" t="str">
        <f t="shared" si="227"/>
        <v/>
      </c>
      <c r="X1659" s="23" t="str">
        <f t="shared" si="228"/>
        <v/>
      </c>
      <c r="Z1659" s="59" t="str">
        <f t="shared" si="229"/>
        <v/>
      </c>
      <c r="AA1659" s="60" t="str">
        <f>IF($B1659="", "", IF(COUNTIF('Intro &amp; Setup'!$AY$23:$AY$38, $B1659)&gt;0, "BH", TEXT($B1659, "ddd")))</f>
        <v/>
      </c>
      <c r="AB1659" s="61" t="str">
        <f t="shared" si="230"/>
        <v/>
      </c>
      <c r="AD1659" s="23" t="str">
        <f t="shared" si="231"/>
        <v/>
      </c>
      <c r="AE1659" s="23" t="str">
        <f t="shared" si="232"/>
        <v/>
      </c>
      <c r="AG1659" s="23" t="str">
        <f t="shared" si="233"/>
        <v/>
      </c>
    </row>
    <row r="1660" spans="1:33" x14ac:dyDescent="0.25">
      <c r="A1660" s="5"/>
      <c r="B1660" s="115"/>
      <c r="C1660" s="116"/>
      <c r="D1660" s="117"/>
      <c r="E1660" s="118"/>
      <c r="F1660" s="118"/>
      <c r="G1660" s="119"/>
      <c r="H1660" s="120"/>
      <c r="I1660" s="120"/>
      <c r="J1660" s="121"/>
      <c r="K1660" s="5"/>
      <c r="L1660" s="133" t="str">
        <f t="shared" si="225"/>
        <v/>
      </c>
      <c r="M1660" s="5"/>
      <c r="N1660" s="23" t="str">
        <f>IF($L1660="", "", COUNTIF($L$11:$L$2510, "&gt;"&amp;$L1660)+1+COUNTIF($L$11:$L1660, $L1660)-1)</f>
        <v/>
      </c>
      <c r="O1660" s="5"/>
      <c r="R1660" s="23" t="str">
        <f t="shared" si="226"/>
        <v/>
      </c>
      <c r="T1660" s="20" t="str">
        <f t="shared" si="227"/>
        <v/>
      </c>
      <c r="X1660" s="23" t="str">
        <f t="shared" si="228"/>
        <v/>
      </c>
      <c r="Z1660" s="59" t="str">
        <f t="shared" si="229"/>
        <v/>
      </c>
      <c r="AA1660" s="60" t="str">
        <f>IF($B1660="", "", IF(COUNTIF('Intro &amp; Setup'!$AY$23:$AY$38, $B1660)&gt;0, "BH", TEXT($B1660, "ddd")))</f>
        <v/>
      </c>
      <c r="AB1660" s="61" t="str">
        <f t="shared" si="230"/>
        <v/>
      </c>
      <c r="AD1660" s="23" t="str">
        <f t="shared" si="231"/>
        <v/>
      </c>
      <c r="AE1660" s="23" t="str">
        <f t="shared" si="232"/>
        <v/>
      </c>
      <c r="AG1660" s="23" t="str">
        <f t="shared" si="233"/>
        <v/>
      </c>
    </row>
    <row r="1661" spans="1:33" x14ac:dyDescent="0.25">
      <c r="A1661" s="5"/>
      <c r="B1661" s="115"/>
      <c r="C1661" s="116"/>
      <c r="D1661" s="117"/>
      <c r="E1661" s="118"/>
      <c r="F1661" s="118"/>
      <c r="G1661" s="119"/>
      <c r="H1661" s="120"/>
      <c r="I1661" s="120"/>
      <c r="J1661" s="121"/>
      <c r="K1661" s="5"/>
      <c r="L1661" s="133" t="str">
        <f t="shared" si="225"/>
        <v/>
      </c>
      <c r="M1661" s="5"/>
      <c r="N1661" s="23" t="str">
        <f>IF($L1661="", "", COUNTIF($L$11:$L$2510, "&gt;"&amp;$L1661)+1+COUNTIF($L$11:$L1661, $L1661)-1)</f>
        <v/>
      </c>
      <c r="O1661" s="5"/>
      <c r="R1661" s="23" t="str">
        <f t="shared" si="226"/>
        <v/>
      </c>
      <c r="T1661" s="20" t="str">
        <f t="shared" si="227"/>
        <v/>
      </c>
      <c r="X1661" s="23" t="str">
        <f t="shared" si="228"/>
        <v/>
      </c>
      <c r="Z1661" s="59" t="str">
        <f t="shared" si="229"/>
        <v/>
      </c>
      <c r="AA1661" s="60" t="str">
        <f>IF($B1661="", "", IF(COUNTIF('Intro &amp; Setup'!$AY$23:$AY$38, $B1661)&gt;0, "BH", TEXT($B1661, "ddd")))</f>
        <v/>
      </c>
      <c r="AB1661" s="61" t="str">
        <f t="shared" si="230"/>
        <v/>
      </c>
      <c r="AD1661" s="23" t="str">
        <f t="shared" si="231"/>
        <v/>
      </c>
      <c r="AE1661" s="23" t="str">
        <f t="shared" si="232"/>
        <v/>
      </c>
      <c r="AG1661" s="23" t="str">
        <f t="shared" si="233"/>
        <v/>
      </c>
    </row>
    <row r="1662" spans="1:33" x14ac:dyDescent="0.25">
      <c r="A1662" s="5"/>
      <c r="B1662" s="115"/>
      <c r="C1662" s="116"/>
      <c r="D1662" s="117"/>
      <c r="E1662" s="118"/>
      <c r="F1662" s="118"/>
      <c r="G1662" s="119"/>
      <c r="H1662" s="120"/>
      <c r="I1662" s="120"/>
      <c r="J1662" s="121"/>
      <c r="K1662" s="5"/>
      <c r="L1662" s="133" t="str">
        <f t="shared" si="225"/>
        <v/>
      </c>
      <c r="M1662" s="5"/>
      <c r="N1662" s="23" t="str">
        <f>IF($L1662="", "", COUNTIF($L$11:$L$2510, "&gt;"&amp;$L1662)+1+COUNTIF($L$11:$L1662, $L1662)-1)</f>
        <v/>
      </c>
      <c r="O1662" s="5"/>
      <c r="R1662" s="23" t="str">
        <f t="shared" si="226"/>
        <v/>
      </c>
      <c r="T1662" s="20" t="str">
        <f t="shared" si="227"/>
        <v/>
      </c>
      <c r="X1662" s="23" t="str">
        <f t="shared" si="228"/>
        <v/>
      </c>
      <c r="Z1662" s="59" t="str">
        <f t="shared" si="229"/>
        <v/>
      </c>
      <c r="AA1662" s="60" t="str">
        <f>IF($B1662="", "", IF(COUNTIF('Intro &amp; Setup'!$AY$23:$AY$38, $B1662)&gt;0, "BH", TEXT($B1662, "ddd")))</f>
        <v/>
      </c>
      <c r="AB1662" s="61" t="str">
        <f t="shared" si="230"/>
        <v/>
      </c>
      <c r="AD1662" s="23" t="str">
        <f t="shared" si="231"/>
        <v/>
      </c>
      <c r="AE1662" s="23" t="str">
        <f t="shared" si="232"/>
        <v/>
      </c>
      <c r="AG1662" s="23" t="str">
        <f t="shared" si="233"/>
        <v/>
      </c>
    </row>
    <row r="1663" spans="1:33" x14ac:dyDescent="0.25">
      <c r="A1663" s="5"/>
      <c r="B1663" s="115"/>
      <c r="C1663" s="116"/>
      <c r="D1663" s="117"/>
      <c r="E1663" s="118"/>
      <c r="F1663" s="118"/>
      <c r="G1663" s="119"/>
      <c r="H1663" s="120"/>
      <c r="I1663" s="120"/>
      <c r="J1663" s="121"/>
      <c r="K1663" s="5"/>
      <c r="L1663" s="133" t="str">
        <f t="shared" si="225"/>
        <v/>
      </c>
      <c r="M1663" s="5"/>
      <c r="N1663" s="23" t="str">
        <f>IF($L1663="", "", COUNTIF($L$11:$L$2510, "&gt;"&amp;$L1663)+1+COUNTIF($L$11:$L1663, $L1663)-1)</f>
        <v/>
      </c>
      <c r="O1663" s="5"/>
      <c r="R1663" s="23" t="str">
        <f t="shared" si="226"/>
        <v/>
      </c>
      <c r="T1663" s="20" t="str">
        <f t="shared" si="227"/>
        <v/>
      </c>
      <c r="X1663" s="23" t="str">
        <f t="shared" si="228"/>
        <v/>
      </c>
      <c r="Z1663" s="59" t="str">
        <f t="shared" si="229"/>
        <v/>
      </c>
      <c r="AA1663" s="60" t="str">
        <f>IF($B1663="", "", IF(COUNTIF('Intro &amp; Setup'!$AY$23:$AY$38, $B1663)&gt;0, "BH", TEXT($B1663, "ddd")))</f>
        <v/>
      </c>
      <c r="AB1663" s="61" t="str">
        <f t="shared" si="230"/>
        <v/>
      </c>
      <c r="AD1663" s="23" t="str">
        <f t="shared" si="231"/>
        <v/>
      </c>
      <c r="AE1663" s="23" t="str">
        <f t="shared" si="232"/>
        <v/>
      </c>
      <c r="AG1663" s="23" t="str">
        <f t="shared" si="233"/>
        <v/>
      </c>
    </row>
    <row r="1664" spans="1:33" x14ac:dyDescent="0.25">
      <c r="A1664" s="5"/>
      <c r="B1664" s="115"/>
      <c r="C1664" s="116"/>
      <c r="D1664" s="117"/>
      <c r="E1664" s="118"/>
      <c r="F1664" s="118"/>
      <c r="G1664" s="119"/>
      <c r="H1664" s="120"/>
      <c r="I1664" s="120"/>
      <c r="J1664" s="121"/>
      <c r="K1664" s="5"/>
      <c r="L1664" s="133" t="str">
        <f t="shared" si="225"/>
        <v/>
      </c>
      <c r="M1664" s="5"/>
      <c r="N1664" s="23" t="str">
        <f>IF($L1664="", "", COUNTIF($L$11:$L$2510, "&gt;"&amp;$L1664)+1+COUNTIF($L$11:$L1664, $L1664)-1)</f>
        <v/>
      </c>
      <c r="O1664" s="5"/>
      <c r="R1664" s="23" t="str">
        <f t="shared" si="226"/>
        <v/>
      </c>
      <c r="T1664" s="20" t="str">
        <f t="shared" si="227"/>
        <v/>
      </c>
      <c r="X1664" s="23" t="str">
        <f t="shared" si="228"/>
        <v/>
      </c>
      <c r="Z1664" s="59" t="str">
        <f t="shared" si="229"/>
        <v/>
      </c>
      <c r="AA1664" s="60" t="str">
        <f>IF($B1664="", "", IF(COUNTIF('Intro &amp; Setup'!$AY$23:$AY$38, $B1664)&gt;0, "BH", TEXT($B1664, "ddd")))</f>
        <v/>
      </c>
      <c r="AB1664" s="61" t="str">
        <f t="shared" si="230"/>
        <v/>
      </c>
      <c r="AD1664" s="23" t="str">
        <f t="shared" si="231"/>
        <v/>
      </c>
      <c r="AE1664" s="23" t="str">
        <f t="shared" si="232"/>
        <v/>
      </c>
      <c r="AG1664" s="23" t="str">
        <f t="shared" si="233"/>
        <v/>
      </c>
    </row>
    <row r="1665" spans="1:33" x14ac:dyDescent="0.25">
      <c r="A1665" s="5"/>
      <c r="B1665" s="115"/>
      <c r="C1665" s="116"/>
      <c r="D1665" s="117"/>
      <c r="E1665" s="118"/>
      <c r="F1665" s="118"/>
      <c r="G1665" s="119"/>
      <c r="H1665" s="120"/>
      <c r="I1665" s="120"/>
      <c r="J1665" s="121"/>
      <c r="K1665" s="5"/>
      <c r="L1665" s="133" t="str">
        <f t="shared" si="225"/>
        <v/>
      </c>
      <c r="M1665" s="5"/>
      <c r="N1665" s="23" t="str">
        <f>IF($L1665="", "", COUNTIF($L$11:$L$2510, "&gt;"&amp;$L1665)+1+COUNTIF($L$11:$L1665, $L1665)-1)</f>
        <v/>
      </c>
      <c r="O1665" s="5"/>
      <c r="R1665" s="23" t="str">
        <f t="shared" si="226"/>
        <v/>
      </c>
      <c r="T1665" s="20" t="str">
        <f t="shared" si="227"/>
        <v/>
      </c>
      <c r="X1665" s="23" t="str">
        <f t="shared" si="228"/>
        <v/>
      </c>
      <c r="Z1665" s="59" t="str">
        <f t="shared" si="229"/>
        <v/>
      </c>
      <c r="AA1665" s="60" t="str">
        <f>IF($B1665="", "", IF(COUNTIF('Intro &amp; Setup'!$AY$23:$AY$38, $B1665)&gt;0, "BH", TEXT($B1665, "ddd")))</f>
        <v/>
      </c>
      <c r="AB1665" s="61" t="str">
        <f t="shared" si="230"/>
        <v/>
      </c>
      <c r="AD1665" s="23" t="str">
        <f t="shared" si="231"/>
        <v/>
      </c>
      <c r="AE1665" s="23" t="str">
        <f t="shared" si="232"/>
        <v/>
      </c>
      <c r="AG1665" s="23" t="str">
        <f t="shared" si="233"/>
        <v/>
      </c>
    </row>
    <row r="1666" spans="1:33" x14ac:dyDescent="0.25">
      <c r="A1666" s="5"/>
      <c r="B1666" s="115"/>
      <c r="C1666" s="116"/>
      <c r="D1666" s="117"/>
      <c r="E1666" s="118"/>
      <c r="F1666" s="118"/>
      <c r="G1666" s="119"/>
      <c r="H1666" s="120"/>
      <c r="I1666" s="120"/>
      <c r="J1666" s="121"/>
      <c r="K1666" s="5"/>
      <c r="L1666" s="133" t="str">
        <f t="shared" si="225"/>
        <v/>
      </c>
      <c r="M1666" s="5"/>
      <c r="N1666" s="23" t="str">
        <f>IF($L1666="", "", COUNTIF($L$11:$L$2510, "&gt;"&amp;$L1666)+1+COUNTIF($L$11:$L1666, $L1666)-1)</f>
        <v/>
      </c>
      <c r="O1666" s="5"/>
      <c r="R1666" s="23" t="str">
        <f t="shared" si="226"/>
        <v/>
      </c>
      <c r="T1666" s="20" t="str">
        <f t="shared" si="227"/>
        <v/>
      </c>
      <c r="X1666" s="23" t="str">
        <f t="shared" si="228"/>
        <v/>
      </c>
      <c r="Z1666" s="59" t="str">
        <f t="shared" si="229"/>
        <v/>
      </c>
      <c r="AA1666" s="60" t="str">
        <f>IF($B1666="", "", IF(COUNTIF('Intro &amp; Setup'!$AY$23:$AY$38, $B1666)&gt;0, "BH", TEXT($B1666, "ddd")))</f>
        <v/>
      </c>
      <c r="AB1666" s="61" t="str">
        <f t="shared" si="230"/>
        <v/>
      </c>
      <c r="AD1666" s="23" t="str">
        <f t="shared" si="231"/>
        <v/>
      </c>
      <c r="AE1666" s="23" t="str">
        <f t="shared" si="232"/>
        <v/>
      </c>
      <c r="AG1666" s="23" t="str">
        <f t="shared" si="233"/>
        <v/>
      </c>
    </row>
    <row r="1667" spans="1:33" x14ac:dyDescent="0.25">
      <c r="A1667" s="5"/>
      <c r="B1667" s="115"/>
      <c r="C1667" s="116"/>
      <c r="D1667" s="117"/>
      <c r="E1667" s="118"/>
      <c r="F1667" s="118"/>
      <c r="G1667" s="119"/>
      <c r="H1667" s="120"/>
      <c r="I1667" s="120"/>
      <c r="J1667" s="121"/>
      <c r="K1667" s="5"/>
      <c r="L1667" s="133" t="str">
        <f t="shared" si="225"/>
        <v/>
      </c>
      <c r="M1667" s="5"/>
      <c r="N1667" s="23" t="str">
        <f>IF($L1667="", "", COUNTIF($L$11:$L$2510, "&gt;"&amp;$L1667)+1+COUNTIF($L$11:$L1667, $L1667)-1)</f>
        <v/>
      </c>
      <c r="O1667" s="5"/>
      <c r="R1667" s="23" t="str">
        <f t="shared" si="226"/>
        <v/>
      </c>
      <c r="T1667" s="20" t="str">
        <f t="shared" si="227"/>
        <v/>
      </c>
      <c r="X1667" s="23" t="str">
        <f t="shared" si="228"/>
        <v/>
      </c>
      <c r="Z1667" s="59" t="str">
        <f t="shared" si="229"/>
        <v/>
      </c>
      <c r="AA1667" s="60" t="str">
        <f>IF($B1667="", "", IF(COUNTIF('Intro &amp; Setup'!$AY$23:$AY$38, $B1667)&gt;0, "BH", TEXT($B1667, "ddd")))</f>
        <v/>
      </c>
      <c r="AB1667" s="61" t="str">
        <f t="shared" si="230"/>
        <v/>
      </c>
      <c r="AD1667" s="23" t="str">
        <f t="shared" si="231"/>
        <v/>
      </c>
      <c r="AE1667" s="23" t="str">
        <f t="shared" si="232"/>
        <v/>
      </c>
      <c r="AG1667" s="23" t="str">
        <f t="shared" si="233"/>
        <v/>
      </c>
    </row>
    <row r="1668" spans="1:33" x14ac:dyDescent="0.25">
      <c r="A1668" s="5"/>
      <c r="B1668" s="115"/>
      <c r="C1668" s="116"/>
      <c r="D1668" s="117"/>
      <c r="E1668" s="118"/>
      <c r="F1668" s="118"/>
      <c r="G1668" s="119"/>
      <c r="H1668" s="120"/>
      <c r="I1668" s="120"/>
      <c r="J1668" s="121"/>
      <c r="K1668" s="5"/>
      <c r="L1668" s="133" t="str">
        <f t="shared" si="225"/>
        <v/>
      </c>
      <c r="M1668" s="5"/>
      <c r="N1668" s="23" t="str">
        <f>IF($L1668="", "", COUNTIF($L$11:$L$2510, "&gt;"&amp;$L1668)+1+COUNTIF($L$11:$L1668, $L1668)-1)</f>
        <v/>
      </c>
      <c r="O1668" s="5"/>
      <c r="R1668" s="23" t="str">
        <f t="shared" si="226"/>
        <v/>
      </c>
      <c r="T1668" s="20" t="str">
        <f t="shared" si="227"/>
        <v/>
      </c>
      <c r="X1668" s="23" t="str">
        <f t="shared" si="228"/>
        <v/>
      </c>
      <c r="Z1668" s="59" t="str">
        <f t="shared" si="229"/>
        <v/>
      </c>
      <c r="AA1668" s="60" t="str">
        <f>IF($B1668="", "", IF(COUNTIF('Intro &amp; Setup'!$AY$23:$AY$38, $B1668)&gt;0, "BH", TEXT($B1668, "ddd")))</f>
        <v/>
      </c>
      <c r="AB1668" s="61" t="str">
        <f t="shared" si="230"/>
        <v/>
      </c>
      <c r="AD1668" s="23" t="str">
        <f t="shared" si="231"/>
        <v/>
      </c>
      <c r="AE1668" s="23" t="str">
        <f t="shared" si="232"/>
        <v/>
      </c>
      <c r="AG1668" s="23" t="str">
        <f t="shared" si="233"/>
        <v/>
      </c>
    </row>
    <row r="1669" spans="1:33" x14ac:dyDescent="0.25">
      <c r="A1669" s="5"/>
      <c r="B1669" s="115"/>
      <c r="C1669" s="116"/>
      <c r="D1669" s="117"/>
      <c r="E1669" s="118"/>
      <c r="F1669" s="118"/>
      <c r="G1669" s="119"/>
      <c r="H1669" s="120"/>
      <c r="I1669" s="120"/>
      <c r="J1669" s="121"/>
      <c r="K1669" s="5"/>
      <c r="L1669" s="133" t="str">
        <f t="shared" si="225"/>
        <v/>
      </c>
      <c r="M1669" s="5"/>
      <c r="N1669" s="23" t="str">
        <f>IF($L1669="", "", COUNTIF($L$11:$L$2510, "&gt;"&amp;$L1669)+1+COUNTIF($L$11:$L1669, $L1669)-1)</f>
        <v/>
      </c>
      <c r="O1669" s="5"/>
      <c r="R1669" s="23" t="str">
        <f t="shared" si="226"/>
        <v/>
      </c>
      <c r="T1669" s="20" t="str">
        <f t="shared" si="227"/>
        <v/>
      </c>
      <c r="X1669" s="23" t="str">
        <f t="shared" si="228"/>
        <v/>
      </c>
      <c r="Z1669" s="59" t="str">
        <f t="shared" si="229"/>
        <v/>
      </c>
      <c r="AA1669" s="60" t="str">
        <f>IF($B1669="", "", IF(COUNTIF('Intro &amp; Setup'!$AY$23:$AY$38, $B1669)&gt;0, "BH", TEXT($B1669, "ddd")))</f>
        <v/>
      </c>
      <c r="AB1669" s="61" t="str">
        <f t="shared" si="230"/>
        <v/>
      </c>
      <c r="AD1669" s="23" t="str">
        <f t="shared" si="231"/>
        <v/>
      </c>
      <c r="AE1669" s="23" t="str">
        <f t="shared" si="232"/>
        <v/>
      </c>
      <c r="AG1669" s="23" t="str">
        <f t="shared" si="233"/>
        <v/>
      </c>
    </row>
    <row r="1670" spans="1:33" x14ac:dyDescent="0.25">
      <c r="A1670" s="5"/>
      <c r="B1670" s="115"/>
      <c r="C1670" s="116"/>
      <c r="D1670" s="117"/>
      <c r="E1670" s="118"/>
      <c r="F1670" s="118"/>
      <c r="G1670" s="119"/>
      <c r="H1670" s="120"/>
      <c r="I1670" s="120"/>
      <c r="J1670" s="121"/>
      <c r="K1670" s="5"/>
      <c r="L1670" s="133" t="str">
        <f t="shared" si="225"/>
        <v/>
      </c>
      <c r="M1670" s="5"/>
      <c r="N1670" s="23" t="str">
        <f>IF($L1670="", "", COUNTIF($L$11:$L$2510, "&gt;"&amp;$L1670)+1+COUNTIF($L$11:$L1670, $L1670)-1)</f>
        <v/>
      </c>
      <c r="O1670" s="5"/>
      <c r="R1670" s="23" t="str">
        <f t="shared" si="226"/>
        <v/>
      </c>
      <c r="T1670" s="20" t="str">
        <f t="shared" si="227"/>
        <v/>
      </c>
      <c r="X1670" s="23" t="str">
        <f t="shared" si="228"/>
        <v/>
      </c>
      <c r="Z1670" s="59" t="str">
        <f t="shared" si="229"/>
        <v/>
      </c>
      <c r="AA1670" s="60" t="str">
        <f>IF($B1670="", "", IF(COUNTIF('Intro &amp; Setup'!$AY$23:$AY$38, $B1670)&gt;0, "BH", TEXT($B1670, "ddd")))</f>
        <v/>
      </c>
      <c r="AB1670" s="61" t="str">
        <f t="shared" si="230"/>
        <v/>
      </c>
      <c r="AD1670" s="23" t="str">
        <f t="shared" si="231"/>
        <v/>
      </c>
      <c r="AE1670" s="23" t="str">
        <f t="shared" si="232"/>
        <v/>
      </c>
      <c r="AG1670" s="23" t="str">
        <f t="shared" si="233"/>
        <v/>
      </c>
    </row>
    <row r="1671" spans="1:33" x14ac:dyDescent="0.25">
      <c r="A1671" s="5"/>
      <c r="B1671" s="115"/>
      <c r="C1671" s="116"/>
      <c r="D1671" s="117"/>
      <c r="E1671" s="118"/>
      <c r="F1671" s="118"/>
      <c r="G1671" s="119"/>
      <c r="H1671" s="120"/>
      <c r="I1671" s="120"/>
      <c r="J1671" s="121"/>
      <c r="K1671" s="5"/>
      <c r="L1671" s="133" t="str">
        <f t="shared" si="225"/>
        <v/>
      </c>
      <c r="M1671" s="5"/>
      <c r="N1671" s="23" t="str">
        <f>IF($L1671="", "", COUNTIF($L$11:$L$2510, "&gt;"&amp;$L1671)+1+COUNTIF($L$11:$L1671, $L1671)-1)</f>
        <v/>
      </c>
      <c r="O1671" s="5"/>
      <c r="R1671" s="23" t="str">
        <f t="shared" si="226"/>
        <v/>
      </c>
      <c r="T1671" s="20" t="str">
        <f t="shared" si="227"/>
        <v/>
      </c>
      <c r="X1671" s="23" t="str">
        <f t="shared" si="228"/>
        <v/>
      </c>
      <c r="Z1671" s="59" t="str">
        <f t="shared" si="229"/>
        <v/>
      </c>
      <c r="AA1671" s="60" t="str">
        <f>IF($B1671="", "", IF(COUNTIF('Intro &amp; Setup'!$AY$23:$AY$38, $B1671)&gt;0, "BH", TEXT($B1671, "ddd")))</f>
        <v/>
      </c>
      <c r="AB1671" s="61" t="str">
        <f t="shared" si="230"/>
        <v/>
      </c>
      <c r="AD1671" s="23" t="str">
        <f t="shared" si="231"/>
        <v/>
      </c>
      <c r="AE1671" s="23" t="str">
        <f t="shared" si="232"/>
        <v/>
      </c>
      <c r="AG1671" s="23" t="str">
        <f t="shared" si="233"/>
        <v/>
      </c>
    </row>
    <row r="1672" spans="1:33" x14ac:dyDescent="0.25">
      <c r="A1672" s="5"/>
      <c r="B1672" s="115"/>
      <c r="C1672" s="116"/>
      <c r="D1672" s="117"/>
      <c r="E1672" s="118"/>
      <c r="F1672" s="118"/>
      <c r="G1672" s="119"/>
      <c r="H1672" s="120"/>
      <c r="I1672" s="120"/>
      <c r="J1672" s="121"/>
      <c r="K1672" s="5"/>
      <c r="L1672" s="133" t="str">
        <f t="shared" si="225"/>
        <v/>
      </c>
      <c r="M1672" s="5"/>
      <c r="N1672" s="23" t="str">
        <f>IF($L1672="", "", COUNTIF($L$11:$L$2510, "&gt;"&amp;$L1672)+1+COUNTIF($L$11:$L1672, $L1672)-1)</f>
        <v/>
      </c>
      <c r="O1672" s="5"/>
      <c r="R1672" s="23" t="str">
        <f t="shared" si="226"/>
        <v/>
      </c>
      <c r="T1672" s="20" t="str">
        <f t="shared" si="227"/>
        <v/>
      </c>
      <c r="X1672" s="23" t="str">
        <f t="shared" si="228"/>
        <v/>
      </c>
      <c r="Z1672" s="59" t="str">
        <f t="shared" si="229"/>
        <v/>
      </c>
      <c r="AA1672" s="60" t="str">
        <f>IF($B1672="", "", IF(COUNTIF('Intro &amp; Setup'!$AY$23:$AY$38, $B1672)&gt;0, "BH", TEXT($B1672, "ddd")))</f>
        <v/>
      </c>
      <c r="AB1672" s="61" t="str">
        <f t="shared" si="230"/>
        <v/>
      </c>
      <c r="AD1672" s="23" t="str">
        <f t="shared" si="231"/>
        <v/>
      </c>
      <c r="AE1672" s="23" t="str">
        <f t="shared" si="232"/>
        <v/>
      </c>
      <c r="AG1672" s="23" t="str">
        <f t="shared" si="233"/>
        <v/>
      </c>
    </row>
    <row r="1673" spans="1:33" x14ac:dyDescent="0.25">
      <c r="A1673" s="5"/>
      <c r="B1673" s="115"/>
      <c r="C1673" s="116"/>
      <c r="D1673" s="117"/>
      <c r="E1673" s="118"/>
      <c r="F1673" s="118"/>
      <c r="G1673" s="119"/>
      <c r="H1673" s="120"/>
      <c r="I1673" s="120"/>
      <c r="J1673" s="121"/>
      <c r="K1673" s="5"/>
      <c r="L1673" s="133" t="str">
        <f t="shared" si="225"/>
        <v/>
      </c>
      <c r="M1673" s="5"/>
      <c r="N1673" s="23" t="str">
        <f>IF($L1673="", "", COUNTIF($L$11:$L$2510, "&gt;"&amp;$L1673)+1+COUNTIF($L$11:$L1673, $L1673)-1)</f>
        <v/>
      </c>
      <c r="O1673" s="5"/>
      <c r="R1673" s="23" t="str">
        <f t="shared" si="226"/>
        <v/>
      </c>
      <c r="T1673" s="20" t="str">
        <f t="shared" si="227"/>
        <v/>
      </c>
      <c r="X1673" s="23" t="str">
        <f t="shared" si="228"/>
        <v/>
      </c>
      <c r="Z1673" s="59" t="str">
        <f t="shared" si="229"/>
        <v/>
      </c>
      <c r="AA1673" s="60" t="str">
        <f>IF($B1673="", "", IF(COUNTIF('Intro &amp; Setup'!$AY$23:$AY$38, $B1673)&gt;0, "BH", TEXT($B1673, "ddd")))</f>
        <v/>
      </c>
      <c r="AB1673" s="61" t="str">
        <f t="shared" si="230"/>
        <v/>
      </c>
      <c r="AD1673" s="23" t="str">
        <f t="shared" si="231"/>
        <v/>
      </c>
      <c r="AE1673" s="23" t="str">
        <f t="shared" si="232"/>
        <v/>
      </c>
      <c r="AG1673" s="23" t="str">
        <f t="shared" si="233"/>
        <v/>
      </c>
    </row>
    <row r="1674" spans="1:33" x14ac:dyDescent="0.25">
      <c r="A1674" s="5"/>
      <c r="B1674" s="115"/>
      <c r="C1674" s="116"/>
      <c r="D1674" s="117"/>
      <c r="E1674" s="118"/>
      <c r="F1674" s="118"/>
      <c r="G1674" s="119"/>
      <c r="H1674" s="120"/>
      <c r="I1674" s="120"/>
      <c r="J1674" s="121"/>
      <c r="K1674" s="5"/>
      <c r="L1674" s="133" t="str">
        <f t="shared" si="225"/>
        <v/>
      </c>
      <c r="M1674" s="5"/>
      <c r="N1674" s="23" t="str">
        <f>IF($L1674="", "", COUNTIF($L$11:$L$2510, "&gt;"&amp;$L1674)+1+COUNTIF($L$11:$L1674, $L1674)-1)</f>
        <v/>
      </c>
      <c r="O1674" s="5"/>
      <c r="R1674" s="23" t="str">
        <f t="shared" si="226"/>
        <v/>
      </c>
      <c r="T1674" s="20" t="str">
        <f t="shared" si="227"/>
        <v/>
      </c>
      <c r="X1674" s="23" t="str">
        <f t="shared" si="228"/>
        <v/>
      </c>
      <c r="Z1674" s="59" t="str">
        <f t="shared" si="229"/>
        <v/>
      </c>
      <c r="AA1674" s="60" t="str">
        <f>IF($B1674="", "", IF(COUNTIF('Intro &amp; Setup'!$AY$23:$AY$38, $B1674)&gt;0, "BH", TEXT($B1674, "ddd")))</f>
        <v/>
      </c>
      <c r="AB1674" s="61" t="str">
        <f t="shared" si="230"/>
        <v/>
      </c>
      <c r="AD1674" s="23" t="str">
        <f t="shared" si="231"/>
        <v/>
      </c>
      <c r="AE1674" s="23" t="str">
        <f t="shared" si="232"/>
        <v/>
      </c>
      <c r="AG1674" s="23" t="str">
        <f t="shared" si="233"/>
        <v/>
      </c>
    </row>
    <row r="1675" spans="1:33" x14ac:dyDescent="0.25">
      <c r="A1675" s="5"/>
      <c r="B1675" s="115"/>
      <c r="C1675" s="116"/>
      <c r="D1675" s="117"/>
      <c r="E1675" s="118"/>
      <c r="F1675" s="118"/>
      <c r="G1675" s="119"/>
      <c r="H1675" s="120"/>
      <c r="I1675" s="120"/>
      <c r="J1675" s="121"/>
      <c r="K1675" s="5"/>
      <c r="L1675" s="133" t="str">
        <f t="shared" si="225"/>
        <v/>
      </c>
      <c r="M1675" s="5"/>
      <c r="N1675" s="23" t="str">
        <f>IF($L1675="", "", COUNTIF($L$11:$L$2510, "&gt;"&amp;$L1675)+1+COUNTIF($L$11:$L1675, $L1675)-1)</f>
        <v/>
      </c>
      <c r="O1675" s="5"/>
      <c r="R1675" s="23" t="str">
        <f t="shared" si="226"/>
        <v/>
      </c>
      <c r="T1675" s="20" t="str">
        <f t="shared" si="227"/>
        <v/>
      </c>
      <c r="X1675" s="23" t="str">
        <f t="shared" si="228"/>
        <v/>
      </c>
      <c r="Z1675" s="59" t="str">
        <f t="shared" si="229"/>
        <v/>
      </c>
      <c r="AA1675" s="60" t="str">
        <f>IF($B1675="", "", IF(COUNTIF('Intro &amp; Setup'!$AY$23:$AY$38, $B1675)&gt;0, "BH", TEXT($B1675, "ddd")))</f>
        <v/>
      </c>
      <c r="AB1675" s="61" t="str">
        <f t="shared" si="230"/>
        <v/>
      </c>
      <c r="AD1675" s="23" t="str">
        <f t="shared" si="231"/>
        <v/>
      </c>
      <c r="AE1675" s="23" t="str">
        <f t="shared" si="232"/>
        <v/>
      </c>
      <c r="AG1675" s="23" t="str">
        <f t="shared" si="233"/>
        <v/>
      </c>
    </row>
    <row r="1676" spans="1:33" x14ac:dyDescent="0.25">
      <c r="A1676" s="5"/>
      <c r="B1676" s="115"/>
      <c r="C1676" s="116"/>
      <c r="D1676" s="117"/>
      <c r="E1676" s="118"/>
      <c r="F1676" s="118"/>
      <c r="G1676" s="119"/>
      <c r="H1676" s="120"/>
      <c r="I1676" s="120"/>
      <c r="J1676" s="121"/>
      <c r="K1676" s="5"/>
      <c r="L1676" s="133" t="str">
        <f t="shared" ref="L1676:L1739" si="234">IFERROR(($I1676+$J1676)/$H1676, "")</f>
        <v/>
      </c>
      <c r="M1676" s="5"/>
      <c r="N1676" s="23" t="str">
        <f>IF($L1676="", "", COUNTIF($L$11:$L$2510, "&gt;"&amp;$L1676)+1+COUNTIF($L$11:$L1676, $L1676)-1)</f>
        <v/>
      </c>
      <c r="O1676" s="5"/>
      <c r="R1676" s="23" t="str">
        <f t="shared" ref="R1676:R1739" si="235">IF($T1676="", "", IF(COUNTIF($T$11:$T$2510, $T1676)&gt;1, "X", ""))</f>
        <v/>
      </c>
      <c r="T1676" s="20" t="str">
        <f t="shared" ref="T1676:T1739" si="236">IF(AND($B1676="", $C1676="", $D1676=""), "", CONCATENATE(TEXT($B1676, "dd mmm yyyy"), " - ", TEXT($C1676, "hh:mm"), " - ", $D1676))</f>
        <v/>
      </c>
      <c r="X1676" s="23" t="str">
        <f t="shared" ref="X1676:X1739" si="237">IF($E1676="", "", IF(COUNTIF($V$11:$V$20, $E1676)=0, "X", ""))</f>
        <v/>
      </c>
      <c r="Z1676" s="59" t="str">
        <f t="shared" ref="Z1676:Z1739" si="238">IF($B1676="", "", TEXT($B1676, "mmm yyyy"))</f>
        <v/>
      </c>
      <c r="AA1676" s="60" t="str">
        <f>IF($B1676="", "", IF(COUNTIF('Intro &amp; Setup'!$AY$23:$AY$38, $B1676)&gt;0, "BH", TEXT($B1676, "ddd")))</f>
        <v/>
      </c>
      <c r="AB1676" s="61" t="str">
        <f t="shared" ref="AB1676:AB1739" si="239">IF($C1676="", "", REPLACE(TEXT($C1676, "hh:mm"), 4, 2, "00"))</f>
        <v/>
      </c>
      <c r="AD1676" s="23" t="str">
        <f t="shared" ref="AD1676:AD1739" si="240">IF(OR($AB1676="", $E1676=""), "", CONCATENATE($AB1676, " - ", $E1676))</f>
        <v/>
      </c>
      <c r="AE1676" s="23" t="str">
        <f t="shared" ref="AE1676:AE1739" si="241">IF(OR($AA1676="", $E1676=""), "", CONCATENATE($AA1676, " - ", $E1676))</f>
        <v/>
      </c>
      <c r="AG1676" s="23" t="str">
        <f t="shared" ref="AG1676:AG1739" si="242">IF($B1676="", "", IF(OR($B1676&lt;$Z$2, $B1676&gt;$Z$3), "X", ""))</f>
        <v/>
      </c>
    </row>
    <row r="1677" spans="1:33" x14ac:dyDescent="0.25">
      <c r="A1677" s="5"/>
      <c r="B1677" s="115"/>
      <c r="C1677" s="116"/>
      <c r="D1677" s="117"/>
      <c r="E1677" s="118"/>
      <c r="F1677" s="118"/>
      <c r="G1677" s="119"/>
      <c r="H1677" s="120"/>
      <c r="I1677" s="120"/>
      <c r="J1677" s="121"/>
      <c r="K1677" s="5"/>
      <c r="L1677" s="133" t="str">
        <f t="shared" si="234"/>
        <v/>
      </c>
      <c r="M1677" s="5"/>
      <c r="N1677" s="23" t="str">
        <f>IF($L1677="", "", COUNTIF($L$11:$L$2510, "&gt;"&amp;$L1677)+1+COUNTIF($L$11:$L1677, $L1677)-1)</f>
        <v/>
      </c>
      <c r="O1677" s="5"/>
      <c r="R1677" s="23" t="str">
        <f t="shared" si="235"/>
        <v/>
      </c>
      <c r="T1677" s="20" t="str">
        <f t="shared" si="236"/>
        <v/>
      </c>
      <c r="X1677" s="23" t="str">
        <f t="shared" si="237"/>
        <v/>
      </c>
      <c r="Z1677" s="59" t="str">
        <f t="shared" si="238"/>
        <v/>
      </c>
      <c r="AA1677" s="60" t="str">
        <f>IF($B1677="", "", IF(COUNTIF('Intro &amp; Setup'!$AY$23:$AY$38, $B1677)&gt;0, "BH", TEXT($B1677, "ddd")))</f>
        <v/>
      </c>
      <c r="AB1677" s="61" t="str">
        <f t="shared" si="239"/>
        <v/>
      </c>
      <c r="AD1677" s="23" t="str">
        <f t="shared" si="240"/>
        <v/>
      </c>
      <c r="AE1677" s="23" t="str">
        <f t="shared" si="241"/>
        <v/>
      </c>
      <c r="AG1677" s="23" t="str">
        <f t="shared" si="242"/>
        <v/>
      </c>
    </row>
    <row r="1678" spans="1:33" x14ac:dyDescent="0.25">
      <c r="A1678" s="5"/>
      <c r="B1678" s="115"/>
      <c r="C1678" s="116"/>
      <c r="D1678" s="117"/>
      <c r="E1678" s="118"/>
      <c r="F1678" s="118"/>
      <c r="G1678" s="119"/>
      <c r="H1678" s="120"/>
      <c r="I1678" s="120"/>
      <c r="J1678" s="121"/>
      <c r="K1678" s="5"/>
      <c r="L1678" s="133" t="str">
        <f t="shared" si="234"/>
        <v/>
      </c>
      <c r="M1678" s="5"/>
      <c r="N1678" s="23" t="str">
        <f>IF($L1678="", "", COUNTIF($L$11:$L$2510, "&gt;"&amp;$L1678)+1+COUNTIF($L$11:$L1678, $L1678)-1)</f>
        <v/>
      </c>
      <c r="O1678" s="5"/>
      <c r="R1678" s="23" t="str">
        <f t="shared" si="235"/>
        <v/>
      </c>
      <c r="T1678" s="20" t="str">
        <f t="shared" si="236"/>
        <v/>
      </c>
      <c r="X1678" s="23" t="str">
        <f t="shared" si="237"/>
        <v/>
      </c>
      <c r="Z1678" s="59" t="str">
        <f t="shared" si="238"/>
        <v/>
      </c>
      <c r="AA1678" s="60" t="str">
        <f>IF($B1678="", "", IF(COUNTIF('Intro &amp; Setup'!$AY$23:$AY$38, $B1678)&gt;0, "BH", TEXT($B1678, "ddd")))</f>
        <v/>
      </c>
      <c r="AB1678" s="61" t="str">
        <f t="shared" si="239"/>
        <v/>
      </c>
      <c r="AD1678" s="23" t="str">
        <f t="shared" si="240"/>
        <v/>
      </c>
      <c r="AE1678" s="23" t="str">
        <f t="shared" si="241"/>
        <v/>
      </c>
      <c r="AG1678" s="23" t="str">
        <f t="shared" si="242"/>
        <v/>
      </c>
    </row>
    <row r="1679" spans="1:33" x14ac:dyDescent="0.25">
      <c r="A1679" s="5"/>
      <c r="B1679" s="115"/>
      <c r="C1679" s="116"/>
      <c r="D1679" s="117"/>
      <c r="E1679" s="118"/>
      <c r="F1679" s="118"/>
      <c r="G1679" s="119"/>
      <c r="H1679" s="120"/>
      <c r="I1679" s="120"/>
      <c r="J1679" s="121"/>
      <c r="K1679" s="5"/>
      <c r="L1679" s="133" t="str">
        <f t="shared" si="234"/>
        <v/>
      </c>
      <c r="M1679" s="5"/>
      <c r="N1679" s="23" t="str">
        <f>IF($L1679="", "", COUNTIF($L$11:$L$2510, "&gt;"&amp;$L1679)+1+COUNTIF($L$11:$L1679, $L1679)-1)</f>
        <v/>
      </c>
      <c r="O1679" s="5"/>
      <c r="R1679" s="23" t="str">
        <f t="shared" si="235"/>
        <v/>
      </c>
      <c r="T1679" s="20" t="str">
        <f t="shared" si="236"/>
        <v/>
      </c>
      <c r="X1679" s="23" t="str">
        <f t="shared" si="237"/>
        <v/>
      </c>
      <c r="Z1679" s="59" t="str">
        <f t="shared" si="238"/>
        <v/>
      </c>
      <c r="AA1679" s="60" t="str">
        <f>IF($B1679="", "", IF(COUNTIF('Intro &amp; Setup'!$AY$23:$AY$38, $B1679)&gt;0, "BH", TEXT($B1679, "ddd")))</f>
        <v/>
      </c>
      <c r="AB1679" s="61" t="str">
        <f t="shared" si="239"/>
        <v/>
      </c>
      <c r="AD1679" s="23" t="str">
        <f t="shared" si="240"/>
        <v/>
      </c>
      <c r="AE1679" s="23" t="str">
        <f t="shared" si="241"/>
        <v/>
      </c>
      <c r="AG1679" s="23" t="str">
        <f t="shared" si="242"/>
        <v/>
      </c>
    </row>
    <row r="1680" spans="1:33" x14ac:dyDescent="0.25">
      <c r="A1680" s="5"/>
      <c r="B1680" s="115"/>
      <c r="C1680" s="116"/>
      <c r="D1680" s="117"/>
      <c r="E1680" s="118"/>
      <c r="F1680" s="118"/>
      <c r="G1680" s="119"/>
      <c r="H1680" s="120"/>
      <c r="I1680" s="120"/>
      <c r="J1680" s="121"/>
      <c r="K1680" s="5"/>
      <c r="L1680" s="133" t="str">
        <f t="shared" si="234"/>
        <v/>
      </c>
      <c r="M1680" s="5"/>
      <c r="N1680" s="23" t="str">
        <f>IF($L1680="", "", COUNTIF($L$11:$L$2510, "&gt;"&amp;$L1680)+1+COUNTIF($L$11:$L1680, $L1680)-1)</f>
        <v/>
      </c>
      <c r="O1680" s="5"/>
      <c r="R1680" s="23" t="str">
        <f t="shared" si="235"/>
        <v/>
      </c>
      <c r="T1680" s="20" t="str">
        <f t="shared" si="236"/>
        <v/>
      </c>
      <c r="X1680" s="23" t="str">
        <f t="shared" si="237"/>
        <v/>
      </c>
      <c r="Z1680" s="59" t="str">
        <f t="shared" si="238"/>
        <v/>
      </c>
      <c r="AA1680" s="60" t="str">
        <f>IF($B1680="", "", IF(COUNTIF('Intro &amp; Setup'!$AY$23:$AY$38, $B1680)&gt;0, "BH", TEXT($B1680, "ddd")))</f>
        <v/>
      </c>
      <c r="AB1680" s="61" t="str">
        <f t="shared" si="239"/>
        <v/>
      </c>
      <c r="AD1680" s="23" t="str">
        <f t="shared" si="240"/>
        <v/>
      </c>
      <c r="AE1680" s="23" t="str">
        <f t="shared" si="241"/>
        <v/>
      </c>
      <c r="AG1680" s="23" t="str">
        <f t="shared" si="242"/>
        <v/>
      </c>
    </row>
    <row r="1681" spans="1:33" x14ac:dyDescent="0.25">
      <c r="A1681" s="5"/>
      <c r="B1681" s="115"/>
      <c r="C1681" s="116"/>
      <c r="D1681" s="117"/>
      <c r="E1681" s="118"/>
      <c r="F1681" s="118"/>
      <c r="G1681" s="119"/>
      <c r="H1681" s="120"/>
      <c r="I1681" s="120"/>
      <c r="J1681" s="121"/>
      <c r="K1681" s="5"/>
      <c r="L1681" s="133" t="str">
        <f t="shared" si="234"/>
        <v/>
      </c>
      <c r="M1681" s="5"/>
      <c r="N1681" s="23" t="str">
        <f>IF($L1681="", "", COUNTIF($L$11:$L$2510, "&gt;"&amp;$L1681)+1+COUNTIF($L$11:$L1681, $L1681)-1)</f>
        <v/>
      </c>
      <c r="O1681" s="5"/>
      <c r="R1681" s="23" t="str">
        <f t="shared" si="235"/>
        <v/>
      </c>
      <c r="T1681" s="20" t="str">
        <f t="shared" si="236"/>
        <v/>
      </c>
      <c r="X1681" s="23" t="str">
        <f t="shared" si="237"/>
        <v/>
      </c>
      <c r="Z1681" s="59" t="str">
        <f t="shared" si="238"/>
        <v/>
      </c>
      <c r="AA1681" s="60" t="str">
        <f>IF($B1681="", "", IF(COUNTIF('Intro &amp; Setup'!$AY$23:$AY$38, $B1681)&gt;0, "BH", TEXT($B1681, "ddd")))</f>
        <v/>
      </c>
      <c r="AB1681" s="61" t="str">
        <f t="shared" si="239"/>
        <v/>
      </c>
      <c r="AD1681" s="23" t="str">
        <f t="shared" si="240"/>
        <v/>
      </c>
      <c r="AE1681" s="23" t="str">
        <f t="shared" si="241"/>
        <v/>
      </c>
      <c r="AG1681" s="23" t="str">
        <f t="shared" si="242"/>
        <v/>
      </c>
    </row>
    <row r="1682" spans="1:33" x14ac:dyDescent="0.25">
      <c r="A1682" s="5"/>
      <c r="B1682" s="115"/>
      <c r="C1682" s="116"/>
      <c r="D1682" s="117"/>
      <c r="E1682" s="118"/>
      <c r="F1682" s="118"/>
      <c r="G1682" s="119"/>
      <c r="H1682" s="120"/>
      <c r="I1682" s="120"/>
      <c r="J1682" s="121"/>
      <c r="K1682" s="5"/>
      <c r="L1682" s="133" t="str">
        <f t="shared" si="234"/>
        <v/>
      </c>
      <c r="M1682" s="5"/>
      <c r="N1682" s="23" t="str">
        <f>IF($L1682="", "", COUNTIF($L$11:$L$2510, "&gt;"&amp;$L1682)+1+COUNTIF($L$11:$L1682, $L1682)-1)</f>
        <v/>
      </c>
      <c r="O1682" s="5"/>
      <c r="R1682" s="23" t="str">
        <f t="shared" si="235"/>
        <v/>
      </c>
      <c r="T1682" s="20" t="str">
        <f t="shared" si="236"/>
        <v/>
      </c>
      <c r="X1682" s="23" t="str">
        <f t="shared" si="237"/>
        <v/>
      </c>
      <c r="Z1682" s="59" t="str">
        <f t="shared" si="238"/>
        <v/>
      </c>
      <c r="AA1682" s="60" t="str">
        <f>IF($B1682="", "", IF(COUNTIF('Intro &amp; Setup'!$AY$23:$AY$38, $B1682)&gt;0, "BH", TEXT($B1682, "ddd")))</f>
        <v/>
      </c>
      <c r="AB1682" s="61" t="str">
        <f t="shared" si="239"/>
        <v/>
      </c>
      <c r="AD1682" s="23" t="str">
        <f t="shared" si="240"/>
        <v/>
      </c>
      <c r="AE1682" s="23" t="str">
        <f t="shared" si="241"/>
        <v/>
      </c>
      <c r="AG1682" s="23" t="str">
        <f t="shared" si="242"/>
        <v/>
      </c>
    </row>
    <row r="1683" spans="1:33" x14ac:dyDescent="0.25">
      <c r="A1683" s="5"/>
      <c r="B1683" s="115"/>
      <c r="C1683" s="116"/>
      <c r="D1683" s="117"/>
      <c r="E1683" s="118"/>
      <c r="F1683" s="118"/>
      <c r="G1683" s="119"/>
      <c r="H1683" s="120"/>
      <c r="I1683" s="120"/>
      <c r="J1683" s="121"/>
      <c r="K1683" s="5"/>
      <c r="L1683" s="133" t="str">
        <f t="shared" si="234"/>
        <v/>
      </c>
      <c r="M1683" s="5"/>
      <c r="N1683" s="23" t="str">
        <f>IF($L1683="", "", COUNTIF($L$11:$L$2510, "&gt;"&amp;$L1683)+1+COUNTIF($L$11:$L1683, $L1683)-1)</f>
        <v/>
      </c>
      <c r="O1683" s="5"/>
      <c r="R1683" s="23" t="str">
        <f t="shared" si="235"/>
        <v/>
      </c>
      <c r="T1683" s="20" t="str">
        <f t="shared" si="236"/>
        <v/>
      </c>
      <c r="X1683" s="23" t="str">
        <f t="shared" si="237"/>
        <v/>
      </c>
      <c r="Z1683" s="59" t="str">
        <f t="shared" si="238"/>
        <v/>
      </c>
      <c r="AA1683" s="60" t="str">
        <f>IF($B1683="", "", IF(COUNTIF('Intro &amp; Setup'!$AY$23:$AY$38, $B1683)&gt;0, "BH", TEXT($B1683, "ddd")))</f>
        <v/>
      </c>
      <c r="AB1683" s="61" t="str">
        <f t="shared" si="239"/>
        <v/>
      </c>
      <c r="AD1683" s="23" t="str">
        <f t="shared" si="240"/>
        <v/>
      </c>
      <c r="AE1683" s="23" t="str">
        <f t="shared" si="241"/>
        <v/>
      </c>
      <c r="AG1683" s="23" t="str">
        <f t="shared" si="242"/>
        <v/>
      </c>
    </row>
    <row r="1684" spans="1:33" x14ac:dyDescent="0.25">
      <c r="A1684" s="5"/>
      <c r="B1684" s="115"/>
      <c r="C1684" s="116"/>
      <c r="D1684" s="117"/>
      <c r="E1684" s="118"/>
      <c r="F1684" s="118"/>
      <c r="G1684" s="119"/>
      <c r="H1684" s="120"/>
      <c r="I1684" s="120"/>
      <c r="J1684" s="121"/>
      <c r="K1684" s="5"/>
      <c r="L1684" s="133" t="str">
        <f t="shared" si="234"/>
        <v/>
      </c>
      <c r="M1684" s="5"/>
      <c r="N1684" s="23" t="str">
        <f>IF($L1684="", "", COUNTIF($L$11:$L$2510, "&gt;"&amp;$L1684)+1+COUNTIF($L$11:$L1684, $L1684)-1)</f>
        <v/>
      </c>
      <c r="O1684" s="5"/>
      <c r="R1684" s="23" t="str">
        <f t="shared" si="235"/>
        <v/>
      </c>
      <c r="T1684" s="20" t="str">
        <f t="shared" si="236"/>
        <v/>
      </c>
      <c r="X1684" s="23" t="str">
        <f t="shared" si="237"/>
        <v/>
      </c>
      <c r="Z1684" s="59" t="str">
        <f t="shared" si="238"/>
        <v/>
      </c>
      <c r="AA1684" s="60" t="str">
        <f>IF($B1684="", "", IF(COUNTIF('Intro &amp; Setup'!$AY$23:$AY$38, $B1684)&gt;0, "BH", TEXT($B1684, "ddd")))</f>
        <v/>
      </c>
      <c r="AB1684" s="61" t="str">
        <f t="shared" si="239"/>
        <v/>
      </c>
      <c r="AD1684" s="23" t="str">
        <f t="shared" si="240"/>
        <v/>
      </c>
      <c r="AE1684" s="23" t="str">
        <f t="shared" si="241"/>
        <v/>
      </c>
      <c r="AG1684" s="23" t="str">
        <f t="shared" si="242"/>
        <v/>
      </c>
    </row>
    <row r="1685" spans="1:33" x14ac:dyDescent="0.25">
      <c r="A1685" s="5"/>
      <c r="B1685" s="115"/>
      <c r="C1685" s="116"/>
      <c r="D1685" s="117"/>
      <c r="E1685" s="118"/>
      <c r="F1685" s="118"/>
      <c r="G1685" s="119"/>
      <c r="H1685" s="120"/>
      <c r="I1685" s="120"/>
      <c r="J1685" s="121"/>
      <c r="K1685" s="5"/>
      <c r="L1685" s="133" t="str">
        <f t="shared" si="234"/>
        <v/>
      </c>
      <c r="M1685" s="5"/>
      <c r="N1685" s="23" t="str">
        <f>IF($L1685="", "", COUNTIF($L$11:$L$2510, "&gt;"&amp;$L1685)+1+COUNTIF($L$11:$L1685, $L1685)-1)</f>
        <v/>
      </c>
      <c r="O1685" s="5"/>
      <c r="R1685" s="23" t="str">
        <f t="shared" si="235"/>
        <v/>
      </c>
      <c r="T1685" s="20" t="str">
        <f t="shared" si="236"/>
        <v/>
      </c>
      <c r="X1685" s="23" t="str">
        <f t="shared" si="237"/>
        <v/>
      </c>
      <c r="Z1685" s="59" t="str">
        <f t="shared" si="238"/>
        <v/>
      </c>
      <c r="AA1685" s="60" t="str">
        <f>IF($B1685="", "", IF(COUNTIF('Intro &amp; Setup'!$AY$23:$AY$38, $B1685)&gt;0, "BH", TEXT($B1685, "ddd")))</f>
        <v/>
      </c>
      <c r="AB1685" s="61" t="str">
        <f t="shared" si="239"/>
        <v/>
      </c>
      <c r="AD1685" s="23" t="str">
        <f t="shared" si="240"/>
        <v/>
      </c>
      <c r="AE1685" s="23" t="str">
        <f t="shared" si="241"/>
        <v/>
      </c>
      <c r="AG1685" s="23" t="str">
        <f t="shared" si="242"/>
        <v/>
      </c>
    </row>
    <row r="1686" spans="1:33" x14ac:dyDescent="0.25">
      <c r="A1686" s="5"/>
      <c r="B1686" s="115"/>
      <c r="C1686" s="116"/>
      <c r="D1686" s="117"/>
      <c r="E1686" s="118"/>
      <c r="F1686" s="118"/>
      <c r="G1686" s="119"/>
      <c r="H1686" s="120"/>
      <c r="I1686" s="120"/>
      <c r="J1686" s="121"/>
      <c r="K1686" s="5"/>
      <c r="L1686" s="133" t="str">
        <f t="shared" si="234"/>
        <v/>
      </c>
      <c r="M1686" s="5"/>
      <c r="N1686" s="23" t="str">
        <f>IF($L1686="", "", COUNTIF($L$11:$L$2510, "&gt;"&amp;$L1686)+1+COUNTIF($L$11:$L1686, $L1686)-1)</f>
        <v/>
      </c>
      <c r="O1686" s="5"/>
      <c r="R1686" s="23" t="str">
        <f t="shared" si="235"/>
        <v/>
      </c>
      <c r="T1686" s="20" t="str">
        <f t="shared" si="236"/>
        <v/>
      </c>
      <c r="X1686" s="23" t="str">
        <f t="shared" si="237"/>
        <v/>
      </c>
      <c r="Z1686" s="59" t="str">
        <f t="shared" si="238"/>
        <v/>
      </c>
      <c r="AA1686" s="60" t="str">
        <f>IF($B1686="", "", IF(COUNTIF('Intro &amp; Setup'!$AY$23:$AY$38, $B1686)&gt;0, "BH", TEXT($B1686, "ddd")))</f>
        <v/>
      </c>
      <c r="AB1686" s="61" t="str">
        <f t="shared" si="239"/>
        <v/>
      </c>
      <c r="AD1686" s="23" t="str">
        <f t="shared" si="240"/>
        <v/>
      </c>
      <c r="AE1686" s="23" t="str">
        <f t="shared" si="241"/>
        <v/>
      </c>
      <c r="AG1686" s="23" t="str">
        <f t="shared" si="242"/>
        <v/>
      </c>
    </row>
    <row r="1687" spans="1:33" x14ac:dyDescent="0.25">
      <c r="A1687" s="5"/>
      <c r="B1687" s="115"/>
      <c r="C1687" s="116"/>
      <c r="D1687" s="117"/>
      <c r="E1687" s="118"/>
      <c r="F1687" s="118"/>
      <c r="G1687" s="119"/>
      <c r="H1687" s="120"/>
      <c r="I1687" s="120"/>
      <c r="J1687" s="121"/>
      <c r="K1687" s="5"/>
      <c r="L1687" s="133" t="str">
        <f t="shared" si="234"/>
        <v/>
      </c>
      <c r="M1687" s="5"/>
      <c r="N1687" s="23" t="str">
        <f>IF($L1687="", "", COUNTIF($L$11:$L$2510, "&gt;"&amp;$L1687)+1+COUNTIF($L$11:$L1687, $L1687)-1)</f>
        <v/>
      </c>
      <c r="O1687" s="5"/>
      <c r="R1687" s="23" t="str">
        <f t="shared" si="235"/>
        <v/>
      </c>
      <c r="T1687" s="20" t="str">
        <f t="shared" si="236"/>
        <v/>
      </c>
      <c r="X1687" s="23" t="str">
        <f t="shared" si="237"/>
        <v/>
      </c>
      <c r="Z1687" s="59" t="str">
        <f t="shared" si="238"/>
        <v/>
      </c>
      <c r="AA1687" s="60" t="str">
        <f>IF($B1687="", "", IF(COUNTIF('Intro &amp; Setup'!$AY$23:$AY$38, $B1687)&gt;0, "BH", TEXT($B1687, "ddd")))</f>
        <v/>
      </c>
      <c r="AB1687" s="61" t="str">
        <f t="shared" si="239"/>
        <v/>
      </c>
      <c r="AD1687" s="23" t="str">
        <f t="shared" si="240"/>
        <v/>
      </c>
      <c r="AE1687" s="23" t="str">
        <f t="shared" si="241"/>
        <v/>
      </c>
      <c r="AG1687" s="23" t="str">
        <f t="shared" si="242"/>
        <v/>
      </c>
    </row>
    <row r="1688" spans="1:33" x14ac:dyDescent="0.25">
      <c r="A1688" s="5"/>
      <c r="B1688" s="115"/>
      <c r="C1688" s="116"/>
      <c r="D1688" s="117"/>
      <c r="E1688" s="118"/>
      <c r="F1688" s="118"/>
      <c r="G1688" s="119"/>
      <c r="H1688" s="120"/>
      <c r="I1688" s="120"/>
      <c r="J1688" s="121"/>
      <c r="K1688" s="5"/>
      <c r="L1688" s="133" t="str">
        <f t="shared" si="234"/>
        <v/>
      </c>
      <c r="M1688" s="5"/>
      <c r="N1688" s="23" t="str">
        <f>IF($L1688="", "", COUNTIF($L$11:$L$2510, "&gt;"&amp;$L1688)+1+COUNTIF($L$11:$L1688, $L1688)-1)</f>
        <v/>
      </c>
      <c r="O1688" s="5"/>
      <c r="R1688" s="23" t="str">
        <f t="shared" si="235"/>
        <v/>
      </c>
      <c r="T1688" s="20" t="str">
        <f t="shared" si="236"/>
        <v/>
      </c>
      <c r="X1688" s="23" t="str">
        <f t="shared" si="237"/>
        <v/>
      </c>
      <c r="Z1688" s="59" t="str">
        <f t="shared" si="238"/>
        <v/>
      </c>
      <c r="AA1688" s="60" t="str">
        <f>IF($B1688="", "", IF(COUNTIF('Intro &amp; Setup'!$AY$23:$AY$38, $B1688)&gt;0, "BH", TEXT($B1688, "ddd")))</f>
        <v/>
      </c>
      <c r="AB1688" s="61" t="str">
        <f t="shared" si="239"/>
        <v/>
      </c>
      <c r="AD1688" s="23" t="str">
        <f t="shared" si="240"/>
        <v/>
      </c>
      <c r="AE1688" s="23" t="str">
        <f t="shared" si="241"/>
        <v/>
      </c>
      <c r="AG1688" s="23" t="str">
        <f t="shared" si="242"/>
        <v/>
      </c>
    </row>
    <row r="1689" spans="1:33" x14ac:dyDescent="0.25">
      <c r="A1689" s="5"/>
      <c r="B1689" s="115"/>
      <c r="C1689" s="116"/>
      <c r="D1689" s="117"/>
      <c r="E1689" s="118"/>
      <c r="F1689" s="118"/>
      <c r="G1689" s="119"/>
      <c r="H1689" s="120"/>
      <c r="I1689" s="120"/>
      <c r="J1689" s="121"/>
      <c r="K1689" s="5"/>
      <c r="L1689" s="133" t="str">
        <f t="shared" si="234"/>
        <v/>
      </c>
      <c r="M1689" s="5"/>
      <c r="N1689" s="23" t="str">
        <f>IF($L1689="", "", COUNTIF($L$11:$L$2510, "&gt;"&amp;$L1689)+1+COUNTIF($L$11:$L1689, $L1689)-1)</f>
        <v/>
      </c>
      <c r="O1689" s="5"/>
      <c r="R1689" s="23" t="str">
        <f t="shared" si="235"/>
        <v/>
      </c>
      <c r="T1689" s="20" t="str">
        <f t="shared" si="236"/>
        <v/>
      </c>
      <c r="X1689" s="23" t="str">
        <f t="shared" si="237"/>
        <v/>
      </c>
      <c r="Z1689" s="59" t="str">
        <f t="shared" si="238"/>
        <v/>
      </c>
      <c r="AA1689" s="60" t="str">
        <f>IF($B1689="", "", IF(COUNTIF('Intro &amp; Setup'!$AY$23:$AY$38, $B1689)&gt;0, "BH", TEXT($B1689, "ddd")))</f>
        <v/>
      </c>
      <c r="AB1689" s="61" t="str">
        <f t="shared" si="239"/>
        <v/>
      </c>
      <c r="AD1689" s="23" t="str">
        <f t="shared" si="240"/>
        <v/>
      </c>
      <c r="AE1689" s="23" t="str">
        <f t="shared" si="241"/>
        <v/>
      </c>
      <c r="AG1689" s="23" t="str">
        <f t="shared" si="242"/>
        <v/>
      </c>
    </row>
    <row r="1690" spans="1:33" x14ac:dyDescent="0.25">
      <c r="A1690" s="5"/>
      <c r="B1690" s="115"/>
      <c r="C1690" s="116"/>
      <c r="D1690" s="117"/>
      <c r="E1690" s="118"/>
      <c r="F1690" s="118"/>
      <c r="G1690" s="119"/>
      <c r="H1690" s="120"/>
      <c r="I1690" s="120"/>
      <c r="J1690" s="121"/>
      <c r="K1690" s="5"/>
      <c r="L1690" s="133" t="str">
        <f t="shared" si="234"/>
        <v/>
      </c>
      <c r="M1690" s="5"/>
      <c r="N1690" s="23" t="str">
        <f>IF($L1690="", "", COUNTIF($L$11:$L$2510, "&gt;"&amp;$L1690)+1+COUNTIF($L$11:$L1690, $L1690)-1)</f>
        <v/>
      </c>
      <c r="O1690" s="5"/>
      <c r="R1690" s="23" t="str">
        <f t="shared" si="235"/>
        <v/>
      </c>
      <c r="T1690" s="20" t="str">
        <f t="shared" si="236"/>
        <v/>
      </c>
      <c r="X1690" s="23" t="str">
        <f t="shared" si="237"/>
        <v/>
      </c>
      <c r="Z1690" s="59" t="str">
        <f t="shared" si="238"/>
        <v/>
      </c>
      <c r="AA1690" s="60" t="str">
        <f>IF($B1690="", "", IF(COUNTIF('Intro &amp; Setup'!$AY$23:$AY$38, $B1690)&gt;0, "BH", TEXT($B1690, "ddd")))</f>
        <v/>
      </c>
      <c r="AB1690" s="61" t="str">
        <f t="shared" si="239"/>
        <v/>
      </c>
      <c r="AD1690" s="23" t="str">
        <f t="shared" si="240"/>
        <v/>
      </c>
      <c r="AE1690" s="23" t="str">
        <f t="shared" si="241"/>
        <v/>
      </c>
      <c r="AG1690" s="23" t="str">
        <f t="shared" si="242"/>
        <v/>
      </c>
    </row>
    <row r="1691" spans="1:33" x14ac:dyDescent="0.25">
      <c r="A1691" s="5"/>
      <c r="B1691" s="115"/>
      <c r="C1691" s="116"/>
      <c r="D1691" s="117"/>
      <c r="E1691" s="118"/>
      <c r="F1691" s="118"/>
      <c r="G1691" s="119"/>
      <c r="H1691" s="120"/>
      <c r="I1691" s="120"/>
      <c r="J1691" s="121"/>
      <c r="K1691" s="5"/>
      <c r="L1691" s="133" t="str">
        <f t="shared" si="234"/>
        <v/>
      </c>
      <c r="M1691" s="5"/>
      <c r="N1691" s="23" t="str">
        <f>IF($L1691="", "", COUNTIF($L$11:$L$2510, "&gt;"&amp;$L1691)+1+COUNTIF($L$11:$L1691, $L1691)-1)</f>
        <v/>
      </c>
      <c r="O1691" s="5"/>
      <c r="R1691" s="23" t="str">
        <f t="shared" si="235"/>
        <v/>
      </c>
      <c r="T1691" s="20" t="str">
        <f t="shared" si="236"/>
        <v/>
      </c>
      <c r="X1691" s="23" t="str">
        <f t="shared" si="237"/>
        <v/>
      </c>
      <c r="Z1691" s="59" t="str">
        <f t="shared" si="238"/>
        <v/>
      </c>
      <c r="AA1691" s="60" t="str">
        <f>IF($B1691="", "", IF(COUNTIF('Intro &amp; Setup'!$AY$23:$AY$38, $B1691)&gt;0, "BH", TEXT($B1691, "ddd")))</f>
        <v/>
      </c>
      <c r="AB1691" s="61" t="str">
        <f t="shared" si="239"/>
        <v/>
      </c>
      <c r="AD1691" s="23" t="str">
        <f t="shared" si="240"/>
        <v/>
      </c>
      <c r="AE1691" s="23" t="str">
        <f t="shared" si="241"/>
        <v/>
      </c>
      <c r="AG1691" s="23" t="str">
        <f t="shared" si="242"/>
        <v/>
      </c>
    </row>
    <row r="1692" spans="1:33" x14ac:dyDescent="0.25">
      <c r="A1692" s="5"/>
      <c r="B1692" s="115"/>
      <c r="C1692" s="116"/>
      <c r="D1692" s="117"/>
      <c r="E1692" s="118"/>
      <c r="F1692" s="118"/>
      <c r="G1692" s="119"/>
      <c r="H1692" s="120"/>
      <c r="I1692" s="120"/>
      <c r="J1692" s="121"/>
      <c r="K1692" s="5"/>
      <c r="L1692" s="133" t="str">
        <f t="shared" si="234"/>
        <v/>
      </c>
      <c r="M1692" s="5"/>
      <c r="N1692" s="23" t="str">
        <f>IF($L1692="", "", COUNTIF($L$11:$L$2510, "&gt;"&amp;$L1692)+1+COUNTIF($L$11:$L1692, $L1692)-1)</f>
        <v/>
      </c>
      <c r="O1692" s="5"/>
      <c r="R1692" s="23" t="str">
        <f t="shared" si="235"/>
        <v/>
      </c>
      <c r="T1692" s="20" t="str">
        <f t="shared" si="236"/>
        <v/>
      </c>
      <c r="X1692" s="23" t="str">
        <f t="shared" si="237"/>
        <v/>
      </c>
      <c r="Z1692" s="59" t="str">
        <f t="shared" si="238"/>
        <v/>
      </c>
      <c r="AA1692" s="60" t="str">
        <f>IF($B1692="", "", IF(COUNTIF('Intro &amp; Setup'!$AY$23:$AY$38, $B1692)&gt;0, "BH", TEXT($B1692, "ddd")))</f>
        <v/>
      </c>
      <c r="AB1692" s="61" t="str">
        <f t="shared" si="239"/>
        <v/>
      </c>
      <c r="AD1692" s="23" t="str">
        <f t="shared" si="240"/>
        <v/>
      </c>
      <c r="AE1692" s="23" t="str">
        <f t="shared" si="241"/>
        <v/>
      </c>
      <c r="AG1692" s="23" t="str">
        <f t="shared" si="242"/>
        <v/>
      </c>
    </row>
    <row r="1693" spans="1:33" x14ac:dyDescent="0.25">
      <c r="A1693" s="5"/>
      <c r="B1693" s="115"/>
      <c r="C1693" s="116"/>
      <c r="D1693" s="117"/>
      <c r="E1693" s="118"/>
      <c r="F1693" s="118"/>
      <c r="G1693" s="119"/>
      <c r="H1693" s="120"/>
      <c r="I1693" s="120"/>
      <c r="J1693" s="121"/>
      <c r="K1693" s="5"/>
      <c r="L1693" s="133" t="str">
        <f t="shared" si="234"/>
        <v/>
      </c>
      <c r="M1693" s="5"/>
      <c r="N1693" s="23" t="str">
        <f>IF($L1693="", "", COUNTIF($L$11:$L$2510, "&gt;"&amp;$L1693)+1+COUNTIF($L$11:$L1693, $L1693)-1)</f>
        <v/>
      </c>
      <c r="O1693" s="5"/>
      <c r="R1693" s="23" t="str">
        <f t="shared" si="235"/>
        <v/>
      </c>
      <c r="T1693" s="20" t="str">
        <f t="shared" si="236"/>
        <v/>
      </c>
      <c r="X1693" s="23" t="str">
        <f t="shared" si="237"/>
        <v/>
      </c>
      <c r="Z1693" s="59" t="str">
        <f t="shared" si="238"/>
        <v/>
      </c>
      <c r="AA1693" s="60" t="str">
        <f>IF($B1693="", "", IF(COUNTIF('Intro &amp; Setup'!$AY$23:$AY$38, $B1693)&gt;0, "BH", TEXT($B1693, "ddd")))</f>
        <v/>
      </c>
      <c r="AB1693" s="61" t="str">
        <f t="shared" si="239"/>
        <v/>
      </c>
      <c r="AD1693" s="23" t="str">
        <f t="shared" si="240"/>
        <v/>
      </c>
      <c r="AE1693" s="23" t="str">
        <f t="shared" si="241"/>
        <v/>
      </c>
      <c r="AG1693" s="23" t="str">
        <f t="shared" si="242"/>
        <v/>
      </c>
    </row>
    <row r="1694" spans="1:33" x14ac:dyDescent="0.25">
      <c r="A1694" s="5"/>
      <c r="B1694" s="115"/>
      <c r="C1694" s="116"/>
      <c r="D1694" s="117"/>
      <c r="E1694" s="118"/>
      <c r="F1694" s="118"/>
      <c r="G1694" s="119"/>
      <c r="H1694" s="120"/>
      <c r="I1694" s="120"/>
      <c r="J1694" s="121"/>
      <c r="K1694" s="5"/>
      <c r="L1694" s="133" t="str">
        <f t="shared" si="234"/>
        <v/>
      </c>
      <c r="M1694" s="5"/>
      <c r="N1694" s="23" t="str">
        <f>IF($L1694="", "", COUNTIF($L$11:$L$2510, "&gt;"&amp;$L1694)+1+COUNTIF($L$11:$L1694, $L1694)-1)</f>
        <v/>
      </c>
      <c r="O1694" s="5"/>
      <c r="R1694" s="23" t="str">
        <f t="shared" si="235"/>
        <v/>
      </c>
      <c r="T1694" s="20" t="str">
        <f t="shared" si="236"/>
        <v/>
      </c>
      <c r="X1694" s="23" t="str">
        <f t="shared" si="237"/>
        <v/>
      </c>
      <c r="Z1694" s="59" t="str">
        <f t="shared" si="238"/>
        <v/>
      </c>
      <c r="AA1694" s="60" t="str">
        <f>IF($B1694="", "", IF(COUNTIF('Intro &amp; Setup'!$AY$23:$AY$38, $B1694)&gt;0, "BH", TEXT($B1694, "ddd")))</f>
        <v/>
      </c>
      <c r="AB1694" s="61" t="str">
        <f t="shared" si="239"/>
        <v/>
      </c>
      <c r="AD1694" s="23" t="str">
        <f t="shared" si="240"/>
        <v/>
      </c>
      <c r="AE1694" s="23" t="str">
        <f t="shared" si="241"/>
        <v/>
      </c>
      <c r="AG1694" s="23" t="str">
        <f t="shared" si="242"/>
        <v/>
      </c>
    </row>
    <row r="1695" spans="1:33" x14ac:dyDescent="0.25">
      <c r="A1695" s="5"/>
      <c r="B1695" s="115"/>
      <c r="C1695" s="116"/>
      <c r="D1695" s="117"/>
      <c r="E1695" s="118"/>
      <c r="F1695" s="118"/>
      <c r="G1695" s="119"/>
      <c r="H1695" s="120"/>
      <c r="I1695" s="120"/>
      <c r="J1695" s="121"/>
      <c r="K1695" s="5"/>
      <c r="L1695" s="133" t="str">
        <f t="shared" si="234"/>
        <v/>
      </c>
      <c r="M1695" s="5"/>
      <c r="N1695" s="23" t="str">
        <f>IF($L1695="", "", COUNTIF($L$11:$L$2510, "&gt;"&amp;$L1695)+1+COUNTIF($L$11:$L1695, $L1695)-1)</f>
        <v/>
      </c>
      <c r="O1695" s="5"/>
      <c r="R1695" s="23" t="str">
        <f t="shared" si="235"/>
        <v/>
      </c>
      <c r="T1695" s="20" t="str">
        <f t="shared" si="236"/>
        <v/>
      </c>
      <c r="X1695" s="23" t="str">
        <f t="shared" si="237"/>
        <v/>
      </c>
      <c r="Z1695" s="59" t="str">
        <f t="shared" si="238"/>
        <v/>
      </c>
      <c r="AA1695" s="60" t="str">
        <f>IF($B1695="", "", IF(COUNTIF('Intro &amp; Setup'!$AY$23:$AY$38, $B1695)&gt;0, "BH", TEXT($B1695, "ddd")))</f>
        <v/>
      </c>
      <c r="AB1695" s="61" t="str">
        <f t="shared" si="239"/>
        <v/>
      </c>
      <c r="AD1695" s="23" t="str">
        <f t="shared" si="240"/>
        <v/>
      </c>
      <c r="AE1695" s="23" t="str">
        <f t="shared" si="241"/>
        <v/>
      </c>
      <c r="AG1695" s="23" t="str">
        <f t="shared" si="242"/>
        <v/>
      </c>
    </row>
    <row r="1696" spans="1:33" x14ac:dyDescent="0.25">
      <c r="A1696" s="5"/>
      <c r="B1696" s="115"/>
      <c r="C1696" s="116"/>
      <c r="D1696" s="117"/>
      <c r="E1696" s="118"/>
      <c r="F1696" s="118"/>
      <c r="G1696" s="119"/>
      <c r="H1696" s="120"/>
      <c r="I1696" s="120"/>
      <c r="J1696" s="121"/>
      <c r="K1696" s="5"/>
      <c r="L1696" s="133" t="str">
        <f t="shared" si="234"/>
        <v/>
      </c>
      <c r="M1696" s="5"/>
      <c r="N1696" s="23" t="str">
        <f>IF($L1696="", "", COUNTIF($L$11:$L$2510, "&gt;"&amp;$L1696)+1+COUNTIF($L$11:$L1696, $L1696)-1)</f>
        <v/>
      </c>
      <c r="O1696" s="5"/>
      <c r="R1696" s="23" t="str">
        <f t="shared" si="235"/>
        <v/>
      </c>
      <c r="T1696" s="20" t="str">
        <f t="shared" si="236"/>
        <v/>
      </c>
      <c r="X1696" s="23" t="str">
        <f t="shared" si="237"/>
        <v/>
      </c>
      <c r="Z1696" s="59" t="str">
        <f t="shared" si="238"/>
        <v/>
      </c>
      <c r="AA1696" s="60" t="str">
        <f>IF($B1696="", "", IF(COUNTIF('Intro &amp; Setup'!$AY$23:$AY$38, $B1696)&gt;0, "BH", TEXT($B1696, "ddd")))</f>
        <v/>
      </c>
      <c r="AB1696" s="61" t="str">
        <f t="shared" si="239"/>
        <v/>
      </c>
      <c r="AD1696" s="23" t="str">
        <f t="shared" si="240"/>
        <v/>
      </c>
      <c r="AE1696" s="23" t="str">
        <f t="shared" si="241"/>
        <v/>
      </c>
      <c r="AG1696" s="23" t="str">
        <f t="shared" si="242"/>
        <v/>
      </c>
    </row>
    <row r="1697" spans="1:33" x14ac:dyDescent="0.25">
      <c r="A1697" s="5"/>
      <c r="B1697" s="115"/>
      <c r="C1697" s="116"/>
      <c r="D1697" s="117"/>
      <c r="E1697" s="118"/>
      <c r="F1697" s="118"/>
      <c r="G1697" s="119"/>
      <c r="H1697" s="120"/>
      <c r="I1697" s="120"/>
      <c r="J1697" s="121"/>
      <c r="K1697" s="5"/>
      <c r="L1697" s="133" t="str">
        <f t="shared" si="234"/>
        <v/>
      </c>
      <c r="M1697" s="5"/>
      <c r="N1697" s="23" t="str">
        <f>IF($L1697="", "", COUNTIF($L$11:$L$2510, "&gt;"&amp;$L1697)+1+COUNTIF($L$11:$L1697, $L1697)-1)</f>
        <v/>
      </c>
      <c r="O1697" s="5"/>
      <c r="R1697" s="23" t="str">
        <f t="shared" si="235"/>
        <v/>
      </c>
      <c r="T1697" s="20" t="str">
        <f t="shared" si="236"/>
        <v/>
      </c>
      <c r="X1697" s="23" t="str">
        <f t="shared" si="237"/>
        <v/>
      </c>
      <c r="Z1697" s="59" t="str">
        <f t="shared" si="238"/>
        <v/>
      </c>
      <c r="AA1697" s="60" t="str">
        <f>IF($B1697="", "", IF(COUNTIF('Intro &amp; Setup'!$AY$23:$AY$38, $B1697)&gt;0, "BH", TEXT($B1697, "ddd")))</f>
        <v/>
      </c>
      <c r="AB1697" s="61" t="str">
        <f t="shared" si="239"/>
        <v/>
      </c>
      <c r="AD1697" s="23" t="str">
        <f t="shared" si="240"/>
        <v/>
      </c>
      <c r="AE1697" s="23" t="str">
        <f t="shared" si="241"/>
        <v/>
      </c>
      <c r="AG1697" s="23" t="str">
        <f t="shared" si="242"/>
        <v/>
      </c>
    </row>
    <row r="1698" spans="1:33" x14ac:dyDescent="0.25">
      <c r="A1698" s="5"/>
      <c r="B1698" s="115"/>
      <c r="C1698" s="116"/>
      <c r="D1698" s="117"/>
      <c r="E1698" s="118"/>
      <c r="F1698" s="118"/>
      <c r="G1698" s="119"/>
      <c r="H1698" s="120"/>
      <c r="I1698" s="120"/>
      <c r="J1698" s="121"/>
      <c r="K1698" s="5"/>
      <c r="L1698" s="133" t="str">
        <f t="shared" si="234"/>
        <v/>
      </c>
      <c r="M1698" s="5"/>
      <c r="N1698" s="23" t="str">
        <f>IF($L1698="", "", COUNTIF($L$11:$L$2510, "&gt;"&amp;$L1698)+1+COUNTIF($L$11:$L1698, $L1698)-1)</f>
        <v/>
      </c>
      <c r="O1698" s="5"/>
      <c r="R1698" s="23" t="str">
        <f t="shared" si="235"/>
        <v/>
      </c>
      <c r="T1698" s="20" t="str">
        <f t="shared" si="236"/>
        <v/>
      </c>
      <c r="X1698" s="23" t="str">
        <f t="shared" si="237"/>
        <v/>
      </c>
      <c r="Z1698" s="59" t="str">
        <f t="shared" si="238"/>
        <v/>
      </c>
      <c r="AA1698" s="60" t="str">
        <f>IF($B1698="", "", IF(COUNTIF('Intro &amp; Setup'!$AY$23:$AY$38, $B1698)&gt;0, "BH", TEXT($B1698, "ddd")))</f>
        <v/>
      </c>
      <c r="AB1698" s="61" t="str">
        <f t="shared" si="239"/>
        <v/>
      </c>
      <c r="AD1698" s="23" t="str">
        <f t="shared" si="240"/>
        <v/>
      </c>
      <c r="AE1698" s="23" t="str">
        <f t="shared" si="241"/>
        <v/>
      </c>
      <c r="AG1698" s="23" t="str">
        <f t="shared" si="242"/>
        <v/>
      </c>
    </row>
    <row r="1699" spans="1:33" x14ac:dyDescent="0.25">
      <c r="A1699" s="5"/>
      <c r="B1699" s="115"/>
      <c r="C1699" s="116"/>
      <c r="D1699" s="117"/>
      <c r="E1699" s="118"/>
      <c r="F1699" s="118"/>
      <c r="G1699" s="119"/>
      <c r="H1699" s="120"/>
      <c r="I1699" s="120"/>
      <c r="J1699" s="121"/>
      <c r="K1699" s="5"/>
      <c r="L1699" s="133" t="str">
        <f t="shared" si="234"/>
        <v/>
      </c>
      <c r="M1699" s="5"/>
      <c r="N1699" s="23" t="str">
        <f>IF($L1699="", "", COUNTIF($L$11:$L$2510, "&gt;"&amp;$L1699)+1+COUNTIF($L$11:$L1699, $L1699)-1)</f>
        <v/>
      </c>
      <c r="O1699" s="5"/>
      <c r="R1699" s="23" t="str">
        <f t="shared" si="235"/>
        <v/>
      </c>
      <c r="T1699" s="20" t="str">
        <f t="shared" si="236"/>
        <v/>
      </c>
      <c r="X1699" s="23" t="str">
        <f t="shared" si="237"/>
        <v/>
      </c>
      <c r="Z1699" s="59" t="str">
        <f t="shared" si="238"/>
        <v/>
      </c>
      <c r="AA1699" s="60" t="str">
        <f>IF($B1699="", "", IF(COUNTIF('Intro &amp; Setup'!$AY$23:$AY$38, $B1699)&gt;0, "BH", TEXT($B1699, "ddd")))</f>
        <v/>
      </c>
      <c r="AB1699" s="61" t="str">
        <f t="shared" si="239"/>
        <v/>
      </c>
      <c r="AD1699" s="23" t="str">
        <f t="shared" si="240"/>
        <v/>
      </c>
      <c r="AE1699" s="23" t="str">
        <f t="shared" si="241"/>
        <v/>
      </c>
      <c r="AG1699" s="23" t="str">
        <f t="shared" si="242"/>
        <v/>
      </c>
    </row>
    <row r="1700" spans="1:33" x14ac:dyDescent="0.25">
      <c r="A1700" s="5"/>
      <c r="B1700" s="115"/>
      <c r="C1700" s="116"/>
      <c r="D1700" s="117"/>
      <c r="E1700" s="118"/>
      <c r="F1700" s="118"/>
      <c r="G1700" s="119"/>
      <c r="H1700" s="120"/>
      <c r="I1700" s="120"/>
      <c r="J1700" s="121"/>
      <c r="K1700" s="5"/>
      <c r="L1700" s="133" t="str">
        <f t="shared" si="234"/>
        <v/>
      </c>
      <c r="M1700" s="5"/>
      <c r="N1700" s="23" t="str">
        <f>IF($L1700="", "", COUNTIF($L$11:$L$2510, "&gt;"&amp;$L1700)+1+COUNTIF($L$11:$L1700, $L1700)-1)</f>
        <v/>
      </c>
      <c r="O1700" s="5"/>
      <c r="R1700" s="23" t="str">
        <f t="shared" si="235"/>
        <v/>
      </c>
      <c r="T1700" s="20" t="str">
        <f t="shared" si="236"/>
        <v/>
      </c>
      <c r="X1700" s="23" t="str">
        <f t="shared" si="237"/>
        <v/>
      </c>
      <c r="Z1700" s="59" t="str">
        <f t="shared" si="238"/>
        <v/>
      </c>
      <c r="AA1700" s="60" t="str">
        <f>IF($B1700="", "", IF(COUNTIF('Intro &amp; Setup'!$AY$23:$AY$38, $B1700)&gt;0, "BH", TEXT($B1700, "ddd")))</f>
        <v/>
      </c>
      <c r="AB1700" s="61" t="str">
        <f t="shared" si="239"/>
        <v/>
      </c>
      <c r="AD1700" s="23" t="str">
        <f t="shared" si="240"/>
        <v/>
      </c>
      <c r="AE1700" s="23" t="str">
        <f t="shared" si="241"/>
        <v/>
      </c>
      <c r="AG1700" s="23" t="str">
        <f t="shared" si="242"/>
        <v/>
      </c>
    </row>
    <row r="1701" spans="1:33" x14ac:dyDescent="0.25">
      <c r="A1701" s="5"/>
      <c r="B1701" s="115"/>
      <c r="C1701" s="116"/>
      <c r="D1701" s="117"/>
      <c r="E1701" s="118"/>
      <c r="F1701" s="118"/>
      <c r="G1701" s="119"/>
      <c r="H1701" s="120"/>
      <c r="I1701" s="120"/>
      <c r="J1701" s="121"/>
      <c r="K1701" s="5"/>
      <c r="L1701" s="133" t="str">
        <f t="shared" si="234"/>
        <v/>
      </c>
      <c r="M1701" s="5"/>
      <c r="N1701" s="23" t="str">
        <f>IF($L1701="", "", COUNTIF($L$11:$L$2510, "&gt;"&amp;$L1701)+1+COUNTIF($L$11:$L1701, $L1701)-1)</f>
        <v/>
      </c>
      <c r="O1701" s="5"/>
      <c r="R1701" s="23" t="str">
        <f t="shared" si="235"/>
        <v/>
      </c>
      <c r="T1701" s="20" t="str">
        <f t="shared" si="236"/>
        <v/>
      </c>
      <c r="X1701" s="23" t="str">
        <f t="shared" si="237"/>
        <v/>
      </c>
      <c r="Z1701" s="59" t="str">
        <f t="shared" si="238"/>
        <v/>
      </c>
      <c r="AA1701" s="60" t="str">
        <f>IF($B1701="", "", IF(COUNTIF('Intro &amp; Setup'!$AY$23:$AY$38, $B1701)&gt;0, "BH", TEXT($B1701, "ddd")))</f>
        <v/>
      </c>
      <c r="AB1701" s="61" t="str">
        <f t="shared" si="239"/>
        <v/>
      </c>
      <c r="AD1701" s="23" t="str">
        <f t="shared" si="240"/>
        <v/>
      </c>
      <c r="AE1701" s="23" t="str">
        <f t="shared" si="241"/>
        <v/>
      </c>
      <c r="AG1701" s="23" t="str">
        <f t="shared" si="242"/>
        <v/>
      </c>
    </row>
    <row r="1702" spans="1:33" x14ac:dyDescent="0.25">
      <c r="A1702" s="5"/>
      <c r="B1702" s="115"/>
      <c r="C1702" s="116"/>
      <c r="D1702" s="117"/>
      <c r="E1702" s="118"/>
      <c r="F1702" s="118"/>
      <c r="G1702" s="119"/>
      <c r="H1702" s="120"/>
      <c r="I1702" s="120"/>
      <c r="J1702" s="121"/>
      <c r="K1702" s="5"/>
      <c r="L1702" s="133" t="str">
        <f t="shared" si="234"/>
        <v/>
      </c>
      <c r="M1702" s="5"/>
      <c r="N1702" s="23" t="str">
        <f>IF($L1702="", "", COUNTIF($L$11:$L$2510, "&gt;"&amp;$L1702)+1+COUNTIF($L$11:$L1702, $L1702)-1)</f>
        <v/>
      </c>
      <c r="O1702" s="5"/>
      <c r="R1702" s="23" t="str">
        <f t="shared" si="235"/>
        <v/>
      </c>
      <c r="T1702" s="20" t="str">
        <f t="shared" si="236"/>
        <v/>
      </c>
      <c r="X1702" s="23" t="str">
        <f t="shared" si="237"/>
        <v/>
      </c>
      <c r="Z1702" s="59" t="str">
        <f t="shared" si="238"/>
        <v/>
      </c>
      <c r="AA1702" s="60" t="str">
        <f>IF($B1702="", "", IF(COUNTIF('Intro &amp; Setup'!$AY$23:$AY$38, $B1702)&gt;0, "BH", TEXT($B1702, "ddd")))</f>
        <v/>
      </c>
      <c r="AB1702" s="61" t="str">
        <f t="shared" si="239"/>
        <v/>
      </c>
      <c r="AD1702" s="23" t="str">
        <f t="shared" si="240"/>
        <v/>
      </c>
      <c r="AE1702" s="23" t="str">
        <f t="shared" si="241"/>
        <v/>
      </c>
      <c r="AG1702" s="23" t="str">
        <f t="shared" si="242"/>
        <v/>
      </c>
    </row>
    <row r="1703" spans="1:33" x14ac:dyDescent="0.25">
      <c r="A1703" s="5"/>
      <c r="B1703" s="115"/>
      <c r="C1703" s="116"/>
      <c r="D1703" s="117"/>
      <c r="E1703" s="118"/>
      <c r="F1703" s="118"/>
      <c r="G1703" s="119"/>
      <c r="H1703" s="120"/>
      <c r="I1703" s="120"/>
      <c r="J1703" s="121"/>
      <c r="K1703" s="5"/>
      <c r="L1703" s="133" t="str">
        <f t="shared" si="234"/>
        <v/>
      </c>
      <c r="M1703" s="5"/>
      <c r="N1703" s="23" t="str">
        <f>IF($L1703="", "", COUNTIF($L$11:$L$2510, "&gt;"&amp;$L1703)+1+COUNTIF($L$11:$L1703, $L1703)-1)</f>
        <v/>
      </c>
      <c r="O1703" s="5"/>
      <c r="R1703" s="23" t="str">
        <f t="shared" si="235"/>
        <v/>
      </c>
      <c r="T1703" s="20" t="str">
        <f t="shared" si="236"/>
        <v/>
      </c>
      <c r="X1703" s="23" t="str">
        <f t="shared" si="237"/>
        <v/>
      </c>
      <c r="Z1703" s="59" t="str">
        <f t="shared" si="238"/>
        <v/>
      </c>
      <c r="AA1703" s="60" t="str">
        <f>IF($B1703="", "", IF(COUNTIF('Intro &amp; Setup'!$AY$23:$AY$38, $B1703)&gt;0, "BH", TEXT($B1703, "ddd")))</f>
        <v/>
      </c>
      <c r="AB1703" s="61" t="str">
        <f t="shared" si="239"/>
        <v/>
      </c>
      <c r="AD1703" s="23" t="str">
        <f t="shared" si="240"/>
        <v/>
      </c>
      <c r="AE1703" s="23" t="str">
        <f t="shared" si="241"/>
        <v/>
      </c>
      <c r="AG1703" s="23" t="str">
        <f t="shared" si="242"/>
        <v/>
      </c>
    </row>
    <row r="1704" spans="1:33" x14ac:dyDescent="0.25">
      <c r="A1704" s="5"/>
      <c r="B1704" s="115"/>
      <c r="C1704" s="116"/>
      <c r="D1704" s="117"/>
      <c r="E1704" s="118"/>
      <c r="F1704" s="118"/>
      <c r="G1704" s="119"/>
      <c r="H1704" s="120"/>
      <c r="I1704" s="120"/>
      <c r="J1704" s="121"/>
      <c r="K1704" s="5"/>
      <c r="L1704" s="133" t="str">
        <f t="shared" si="234"/>
        <v/>
      </c>
      <c r="M1704" s="5"/>
      <c r="N1704" s="23" t="str">
        <f>IF($L1704="", "", COUNTIF($L$11:$L$2510, "&gt;"&amp;$L1704)+1+COUNTIF($L$11:$L1704, $L1704)-1)</f>
        <v/>
      </c>
      <c r="O1704" s="5"/>
      <c r="R1704" s="23" t="str">
        <f t="shared" si="235"/>
        <v/>
      </c>
      <c r="T1704" s="20" t="str">
        <f t="shared" si="236"/>
        <v/>
      </c>
      <c r="X1704" s="23" t="str">
        <f t="shared" si="237"/>
        <v/>
      </c>
      <c r="Z1704" s="59" t="str">
        <f t="shared" si="238"/>
        <v/>
      </c>
      <c r="AA1704" s="60" t="str">
        <f>IF($B1704="", "", IF(COUNTIF('Intro &amp; Setup'!$AY$23:$AY$38, $B1704)&gt;0, "BH", TEXT($B1704, "ddd")))</f>
        <v/>
      </c>
      <c r="AB1704" s="61" t="str">
        <f t="shared" si="239"/>
        <v/>
      </c>
      <c r="AD1704" s="23" t="str">
        <f t="shared" si="240"/>
        <v/>
      </c>
      <c r="AE1704" s="23" t="str">
        <f t="shared" si="241"/>
        <v/>
      </c>
      <c r="AG1704" s="23" t="str">
        <f t="shared" si="242"/>
        <v/>
      </c>
    </row>
    <row r="1705" spans="1:33" x14ac:dyDescent="0.25">
      <c r="A1705" s="5"/>
      <c r="B1705" s="115"/>
      <c r="C1705" s="116"/>
      <c r="D1705" s="117"/>
      <c r="E1705" s="118"/>
      <c r="F1705" s="118"/>
      <c r="G1705" s="119"/>
      <c r="H1705" s="120"/>
      <c r="I1705" s="120"/>
      <c r="J1705" s="121"/>
      <c r="K1705" s="5"/>
      <c r="L1705" s="133" t="str">
        <f t="shared" si="234"/>
        <v/>
      </c>
      <c r="M1705" s="5"/>
      <c r="N1705" s="23" t="str">
        <f>IF($L1705="", "", COUNTIF($L$11:$L$2510, "&gt;"&amp;$L1705)+1+COUNTIF($L$11:$L1705, $L1705)-1)</f>
        <v/>
      </c>
      <c r="O1705" s="5"/>
      <c r="R1705" s="23" t="str">
        <f t="shared" si="235"/>
        <v/>
      </c>
      <c r="T1705" s="20" t="str">
        <f t="shared" si="236"/>
        <v/>
      </c>
      <c r="X1705" s="23" t="str">
        <f t="shared" si="237"/>
        <v/>
      </c>
      <c r="Z1705" s="59" t="str">
        <f t="shared" si="238"/>
        <v/>
      </c>
      <c r="AA1705" s="60" t="str">
        <f>IF($B1705="", "", IF(COUNTIF('Intro &amp; Setup'!$AY$23:$AY$38, $B1705)&gt;0, "BH", TEXT($B1705, "ddd")))</f>
        <v/>
      </c>
      <c r="AB1705" s="61" t="str">
        <f t="shared" si="239"/>
        <v/>
      </c>
      <c r="AD1705" s="23" t="str">
        <f t="shared" si="240"/>
        <v/>
      </c>
      <c r="AE1705" s="23" t="str">
        <f t="shared" si="241"/>
        <v/>
      </c>
      <c r="AG1705" s="23" t="str">
        <f t="shared" si="242"/>
        <v/>
      </c>
    </row>
    <row r="1706" spans="1:33" x14ac:dyDescent="0.25">
      <c r="A1706" s="5"/>
      <c r="B1706" s="115"/>
      <c r="C1706" s="116"/>
      <c r="D1706" s="117"/>
      <c r="E1706" s="118"/>
      <c r="F1706" s="118"/>
      <c r="G1706" s="119"/>
      <c r="H1706" s="120"/>
      <c r="I1706" s="120"/>
      <c r="J1706" s="121"/>
      <c r="K1706" s="5"/>
      <c r="L1706" s="133" t="str">
        <f t="shared" si="234"/>
        <v/>
      </c>
      <c r="M1706" s="5"/>
      <c r="N1706" s="23" t="str">
        <f>IF($L1706="", "", COUNTIF($L$11:$L$2510, "&gt;"&amp;$L1706)+1+COUNTIF($L$11:$L1706, $L1706)-1)</f>
        <v/>
      </c>
      <c r="O1706" s="5"/>
      <c r="R1706" s="23" t="str">
        <f t="shared" si="235"/>
        <v/>
      </c>
      <c r="T1706" s="20" t="str">
        <f t="shared" si="236"/>
        <v/>
      </c>
      <c r="X1706" s="23" t="str">
        <f t="shared" si="237"/>
        <v/>
      </c>
      <c r="Z1706" s="59" t="str">
        <f t="shared" si="238"/>
        <v/>
      </c>
      <c r="AA1706" s="60" t="str">
        <f>IF($B1706="", "", IF(COUNTIF('Intro &amp; Setup'!$AY$23:$AY$38, $B1706)&gt;0, "BH", TEXT($B1706, "ddd")))</f>
        <v/>
      </c>
      <c r="AB1706" s="61" t="str">
        <f t="shared" si="239"/>
        <v/>
      </c>
      <c r="AD1706" s="23" t="str">
        <f t="shared" si="240"/>
        <v/>
      </c>
      <c r="AE1706" s="23" t="str">
        <f t="shared" si="241"/>
        <v/>
      </c>
      <c r="AG1706" s="23" t="str">
        <f t="shared" si="242"/>
        <v/>
      </c>
    </row>
    <row r="1707" spans="1:33" x14ac:dyDescent="0.25">
      <c r="A1707" s="5"/>
      <c r="B1707" s="115"/>
      <c r="C1707" s="116"/>
      <c r="D1707" s="117"/>
      <c r="E1707" s="118"/>
      <c r="F1707" s="118"/>
      <c r="G1707" s="119"/>
      <c r="H1707" s="120"/>
      <c r="I1707" s="120"/>
      <c r="J1707" s="121"/>
      <c r="K1707" s="5"/>
      <c r="L1707" s="133" t="str">
        <f t="shared" si="234"/>
        <v/>
      </c>
      <c r="M1707" s="5"/>
      <c r="N1707" s="23" t="str">
        <f>IF($L1707="", "", COUNTIF($L$11:$L$2510, "&gt;"&amp;$L1707)+1+COUNTIF($L$11:$L1707, $L1707)-1)</f>
        <v/>
      </c>
      <c r="O1707" s="5"/>
      <c r="R1707" s="23" t="str">
        <f t="shared" si="235"/>
        <v/>
      </c>
      <c r="T1707" s="20" t="str">
        <f t="shared" si="236"/>
        <v/>
      </c>
      <c r="X1707" s="23" t="str">
        <f t="shared" si="237"/>
        <v/>
      </c>
      <c r="Z1707" s="59" t="str">
        <f t="shared" si="238"/>
        <v/>
      </c>
      <c r="AA1707" s="60" t="str">
        <f>IF($B1707="", "", IF(COUNTIF('Intro &amp; Setup'!$AY$23:$AY$38, $B1707)&gt;0, "BH", TEXT($B1707, "ddd")))</f>
        <v/>
      </c>
      <c r="AB1707" s="61" t="str">
        <f t="shared" si="239"/>
        <v/>
      </c>
      <c r="AD1707" s="23" t="str">
        <f t="shared" si="240"/>
        <v/>
      </c>
      <c r="AE1707" s="23" t="str">
        <f t="shared" si="241"/>
        <v/>
      </c>
      <c r="AG1707" s="23" t="str">
        <f t="shared" si="242"/>
        <v/>
      </c>
    </row>
    <row r="1708" spans="1:33" x14ac:dyDescent="0.25">
      <c r="A1708" s="5"/>
      <c r="B1708" s="115"/>
      <c r="C1708" s="116"/>
      <c r="D1708" s="117"/>
      <c r="E1708" s="118"/>
      <c r="F1708" s="118"/>
      <c r="G1708" s="119"/>
      <c r="H1708" s="120"/>
      <c r="I1708" s="120"/>
      <c r="J1708" s="121"/>
      <c r="K1708" s="5"/>
      <c r="L1708" s="133" t="str">
        <f t="shared" si="234"/>
        <v/>
      </c>
      <c r="M1708" s="5"/>
      <c r="N1708" s="23" t="str">
        <f>IF($L1708="", "", COUNTIF($L$11:$L$2510, "&gt;"&amp;$L1708)+1+COUNTIF($L$11:$L1708, $L1708)-1)</f>
        <v/>
      </c>
      <c r="O1708" s="5"/>
      <c r="R1708" s="23" t="str">
        <f t="shared" si="235"/>
        <v/>
      </c>
      <c r="T1708" s="20" t="str">
        <f t="shared" si="236"/>
        <v/>
      </c>
      <c r="X1708" s="23" t="str">
        <f t="shared" si="237"/>
        <v/>
      </c>
      <c r="Z1708" s="59" t="str">
        <f t="shared" si="238"/>
        <v/>
      </c>
      <c r="AA1708" s="60" t="str">
        <f>IF($B1708="", "", IF(COUNTIF('Intro &amp; Setup'!$AY$23:$AY$38, $B1708)&gt;0, "BH", TEXT($B1708, "ddd")))</f>
        <v/>
      </c>
      <c r="AB1708" s="61" t="str">
        <f t="shared" si="239"/>
        <v/>
      </c>
      <c r="AD1708" s="23" t="str">
        <f t="shared" si="240"/>
        <v/>
      </c>
      <c r="AE1708" s="23" t="str">
        <f t="shared" si="241"/>
        <v/>
      </c>
      <c r="AG1708" s="23" t="str">
        <f t="shared" si="242"/>
        <v/>
      </c>
    </row>
    <row r="1709" spans="1:33" x14ac:dyDescent="0.25">
      <c r="A1709" s="5"/>
      <c r="B1709" s="115"/>
      <c r="C1709" s="116"/>
      <c r="D1709" s="117"/>
      <c r="E1709" s="118"/>
      <c r="F1709" s="118"/>
      <c r="G1709" s="119"/>
      <c r="H1709" s="120"/>
      <c r="I1709" s="120"/>
      <c r="J1709" s="121"/>
      <c r="K1709" s="5"/>
      <c r="L1709" s="133" t="str">
        <f t="shared" si="234"/>
        <v/>
      </c>
      <c r="M1709" s="5"/>
      <c r="N1709" s="23" t="str">
        <f>IF($L1709="", "", COUNTIF($L$11:$L$2510, "&gt;"&amp;$L1709)+1+COUNTIF($L$11:$L1709, $L1709)-1)</f>
        <v/>
      </c>
      <c r="O1709" s="5"/>
      <c r="R1709" s="23" t="str">
        <f t="shared" si="235"/>
        <v/>
      </c>
      <c r="T1709" s="20" t="str">
        <f t="shared" si="236"/>
        <v/>
      </c>
      <c r="X1709" s="23" t="str">
        <f t="shared" si="237"/>
        <v/>
      </c>
      <c r="Z1709" s="59" t="str">
        <f t="shared" si="238"/>
        <v/>
      </c>
      <c r="AA1709" s="60" t="str">
        <f>IF($B1709="", "", IF(COUNTIF('Intro &amp; Setup'!$AY$23:$AY$38, $B1709)&gt;0, "BH", TEXT($B1709, "ddd")))</f>
        <v/>
      </c>
      <c r="AB1709" s="61" t="str">
        <f t="shared" si="239"/>
        <v/>
      </c>
      <c r="AD1709" s="23" t="str">
        <f t="shared" si="240"/>
        <v/>
      </c>
      <c r="AE1709" s="23" t="str">
        <f t="shared" si="241"/>
        <v/>
      </c>
      <c r="AG1709" s="23" t="str">
        <f t="shared" si="242"/>
        <v/>
      </c>
    </row>
    <row r="1710" spans="1:33" x14ac:dyDescent="0.25">
      <c r="A1710" s="5"/>
      <c r="B1710" s="115"/>
      <c r="C1710" s="116"/>
      <c r="D1710" s="117"/>
      <c r="E1710" s="118"/>
      <c r="F1710" s="118"/>
      <c r="G1710" s="119"/>
      <c r="H1710" s="120"/>
      <c r="I1710" s="120"/>
      <c r="J1710" s="121"/>
      <c r="K1710" s="5"/>
      <c r="L1710" s="133" t="str">
        <f t="shared" si="234"/>
        <v/>
      </c>
      <c r="M1710" s="5"/>
      <c r="N1710" s="23" t="str">
        <f>IF($L1710="", "", COUNTIF($L$11:$L$2510, "&gt;"&amp;$L1710)+1+COUNTIF($L$11:$L1710, $L1710)-1)</f>
        <v/>
      </c>
      <c r="O1710" s="5"/>
      <c r="R1710" s="23" t="str">
        <f t="shared" si="235"/>
        <v/>
      </c>
      <c r="T1710" s="20" t="str">
        <f t="shared" si="236"/>
        <v/>
      </c>
      <c r="X1710" s="23" t="str">
        <f t="shared" si="237"/>
        <v/>
      </c>
      <c r="Z1710" s="59" t="str">
        <f t="shared" si="238"/>
        <v/>
      </c>
      <c r="AA1710" s="60" t="str">
        <f>IF($B1710="", "", IF(COUNTIF('Intro &amp; Setup'!$AY$23:$AY$38, $B1710)&gt;0, "BH", TEXT($B1710, "ddd")))</f>
        <v/>
      </c>
      <c r="AB1710" s="61" t="str">
        <f t="shared" si="239"/>
        <v/>
      </c>
      <c r="AD1710" s="23" t="str">
        <f t="shared" si="240"/>
        <v/>
      </c>
      <c r="AE1710" s="23" t="str">
        <f t="shared" si="241"/>
        <v/>
      </c>
      <c r="AG1710" s="23" t="str">
        <f t="shared" si="242"/>
        <v/>
      </c>
    </row>
    <row r="1711" spans="1:33" x14ac:dyDescent="0.25">
      <c r="A1711" s="5"/>
      <c r="B1711" s="115"/>
      <c r="C1711" s="116"/>
      <c r="D1711" s="117"/>
      <c r="E1711" s="118"/>
      <c r="F1711" s="118"/>
      <c r="G1711" s="119"/>
      <c r="H1711" s="120"/>
      <c r="I1711" s="120"/>
      <c r="J1711" s="121"/>
      <c r="K1711" s="5"/>
      <c r="L1711" s="133" t="str">
        <f t="shared" si="234"/>
        <v/>
      </c>
      <c r="M1711" s="5"/>
      <c r="N1711" s="23" t="str">
        <f>IF($L1711="", "", COUNTIF($L$11:$L$2510, "&gt;"&amp;$L1711)+1+COUNTIF($L$11:$L1711, $L1711)-1)</f>
        <v/>
      </c>
      <c r="O1711" s="5"/>
      <c r="R1711" s="23" t="str">
        <f t="shared" si="235"/>
        <v/>
      </c>
      <c r="T1711" s="20" t="str">
        <f t="shared" si="236"/>
        <v/>
      </c>
      <c r="X1711" s="23" t="str">
        <f t="shared" si="237"/>
        <v/>
      </c>
      <c r="Z1711" s="59" t="str">
        <f t="shared" si="238"/>
        <v/>
      </c>
      <c r="AA1711" s="60" t="str">
        <f>IF($B1711="", "", IF(COUNTIF('Intro &amp; Setup'!$AY$23:$AY$38, $B1711)&gt;0, "BH", TEXT($B1711, "ddd")))</f>
        <v/>
      </c>
      <c r="AB1711" s="61" t="str">
        <f t="shared" si="239"/>
        <v/>
      </c>
      <c r="AD1711" s="23" t="str">
        <f t="shared" si="240"/>
        <v/>
      </c>
      <c r="AE1711" s="23" t="str">
        <f t="shared" si="241"/>
        <v/>
      </c>
      <c r="AG1711" s="23" t="str">
        <f t="shared" si="242"/>
        <v/>
      </c>
    </row>
    <row r="1712" spans="1:33" x14ac:dyDescent="0.25">
      <c r="A1712" s="5"/>
      <c r="B1712" s="115"/>
      <c r="C1712" s="116"/>
      <c r="D1712" s="117"/>
      <c r="E1712" s="118"/>
      <c r="F1712" s="118"/>
      <c r="G1712" s="119"/>
      <c r="H1712" s="120"/>
      <c r="I1712" s="120"/>
      <c r="J1712" s="121"/>
      <c r="K1712" s="5"/>
      <c r="L1712" s="133" t="str">
        <f t="shared" si="234"/>
        <v/>
      </c>
      <c r="M1712" s="5"/>
      <c r="N1712" s="23" t="str">
        <f>IF($L1712="", "", COUNTIF($L$11:$L$2510, "&gt;"&amp;$L1712)+1+COUNTIF($L$11:$L1712, $L1712)-1)</f>
        <v/>
      </c>
      <c r="O1712" s="5"/>
      <c r="R1712" s="23" t="str">
        <f t="shared" si="235"/>
        <v/>
      </c>
      <c r="T1712" s="20" t="str">
        <f t="shared" si="236"/>
        <v/>
      </c>
      <c r="X1712" s="23" t="str">
        <f t="shared" si="237"/>
        <v/>
      </c>
      <c r="Z1712" s="59" t="str">
        <f t="shared" si="238"/>
        <v/>
      </c>
      <c r="AA1712" s="60" t="str">
        <f>IF($B1712="", "", IF(COUNTIF('Intro &amp; Setup'!$AY$23:$AY$38, $B1712)&gt;0, "BH", TEXT($B1712, "ddd")))</f>
        <v/>
      </c>
      <c r="AB1712" s="61" t="str">
        <f t="shared" si="239"/>
        <v/>
      </c>
      <c r="AD1712" s="23" t="str">
        <f t="shared" si="240"/>
        <v/>
      </c>
      <c r="AE1712" s="23" t="str">
        <f t="shared" si="241"/>
        <v/>
      </c>
      <c r="AG1712" s="23" t="str">
        <f t="shared" si="242"/>
        <v/>
      </c>
    </row>
    <row r="1713" spans="1:33" x14ac:dyDescent="0.25">
      <c r="A1713" s="5"/>
      <c r="B1713" s="115"/>
      <c r="C1713" s="116"/>
      <c r="D1713" s="117"/>
      <c r="E1713" s="118"/>
      <c r="F1713" s="118"/>
      <c r="G1713" s="119"/>
      <c r="H1713" s="120"/>
      <c r="I1713" s="120"/>
      <c r="J1713" s="121"/>
      <c r="K1713" s="5"/>
      <c r="L1713" s="133" t="str">
        <f t="shared" si="234"/>
        <v/>
      </c>
      <c r="M1713" s="5"/>
      <c r="N1713" s="23" t="str">
        <f>IF($L1713="", "", COUNTIF($L$11:$L$2510, "&gt;"&amp;$L1713)+1+COUNTIF($L$11:$L1713, $L1713)-1)</f>
        <v/>
      </c>
      <c r="O1713" s="5"/>
      <c r="R1713" s="23" t="str">
        <f t="shared" si="235"/>
        <v/>
      </c>
      <c r="T1713" s="20" t="str">
        <f t="shared" si="236"/>
        <v/>
      </c>
      <c r="X1713" s="23" t="str">
        <f t="shared" si="237"/>
        <v/>
      </c>
      <c r="Z1713" s="59" t="str">
        <f t="shared" si="238"/>
        <v/>
      </c>
      <c r="AA1713" s="60" t="str">
        <f>IF($B1713="", "", IF(COUNTIF('Intro &amp; Setup'!$AY$23:$AY$38, $B1713)&gt;0, "BH", TEXT($B1713, "ddd")))</f>
        <v/>
      </c>
      <c r="AB1713" s="61" t="str">
        <f t="shared" si="239"/>
        <v/>
      </c>
      <c r="AD1713" s="23" t="str">
        <f t="shared" si="240"/>
        <v/>
      </c>
      <c r="AE1713" s="23" t="str">
        <f t="shared" si="241"/>
        <v/>
      </c>
      <c r="AG1713" s="23" t="str">
        <f t="shared" si="242"/>
        <v/>
      </c>
    </row>
    <row r="1714" spans="1:33" x14ac:dyDescent="0.25">
      <c r="A1714" s="5"/>
      <c r="B1714" s="115"/>
      <c r="C1714" s="116"/>
      <c r="D1714" s="117"/>
      <c r="E1714" s="118"/>
      <c r="F1714" s="118"/>
      <c r="G1714" s="119"/>
      <c r="H1714" s="120"/>
      <c r="I1714" s="120"/>
      <c r="J1714" s="121"/>
      <c r="K1714" s="5"/>
      <c r="L1714" s="133" t="str">
        <f t="shared" si="234"/>
        <v/>
      </c>
      <c r="M1714" s="5"/>
      <c r="N1714" s="23" t="str">
        <f>IF($L1714="", "", COUNTIF($L$11:$L$2510, "&gt;"&amp;$L1714)+1+COUNTIF($L$11:$L1714, $L1714)-1)</f>
        <v/>
      </c>
      <c r="O1714" s="5"/>
      <c r="R1714" s="23" t="str">
        <f t="shared" si="235"/>
        <v/>
      </c>
      <c r="T1714" s="20" t="str">
        <f t="shared" si="236"/>
        <v/>
      </c>
      <c r="X1714" s="23" t="str">
        <f t="shared" si="237"/>
        <v/>
      </c>
      <c r="Z1714" s="59" t="str">
        <f t="shared" si="238"/>
        <v/>
      </c>
      <c r="AA1714" s="60" t="str">
        <f>IF($B1714="", "", IF(COUNTIF('Intro &amp; Setup'!$AY$23:$AY$38, $B1714)&gt;0, "BH", TEXT($B1714, "ddd")))</f>
        <v/>
      </c>
      <c r="AB1714" s="61" t="str">
        <f t="shared" si="239"/>
        <v/>
      </c>
      <c r="AD1714" s="23" t="str">
        <f t="shared" si="240"/>
        <v/>
      </c>
      <c r="AE1714" s="23" t="str">
        <f t="shared" si="241"/>
        <v/>
      </c>
      <c r="AG1714" s="23" t="str">
        <f t="shared" si="242"/>
        <v/>
      </c>
    </row>
    <row r="1715" spans="1:33" x14ac:dyDescent="0.25">
      <c r="A1715" s="5"/>
      <c r="B1715" s="115"/>
      <c r="C1715" s="116"/>
      <c r="D1715" s="117"/>
      <c r="E1715" s="118"/>
      <c r="F1715" s="118"/>
      <c r="G1715" s="119"/>
      <c r="H1715" s="120"/>
      <c r="I1715" s="120"/>
      <c r="J1715" s="121"/>
      <c r="K1715" s="5"/>
      <c r="L1715" s="133" t="str">
        <f t="shared" si="234"/>
        <v/>
      </c>
      <c r="M1715" s="5"/>
      <c r="N1715" s="23" t="str">
        <f>IF($L1715="", "", COUNTIF($L$11:$L$2510, "&gt;"&amp;$L1715)+1+COUNTIF($L$11:$L1715, $L1715)-1)</f>
        <v/>
      </c>
      <c r="O1715" s="5"/>
      <c r="R1715" s="23" t="str">
        <f t="shared" si="235"/>
        <v/>
      </c>
      <c r="T1715" s="20" t="str">
        <f t="shared" si="236"/>
        <v/>
      </c>
      <c r="X1715" s="23" t="str">
        <f t="shared" si="237"/>
        <v/>
      </c>
      <c r="Z1715" s="59" t="str">
        <f t="shared" si="238"/>
        <v/>
      </c>
      <c r="AA1715" s="60" t="str">
        <f>IF($B1715="", "", IF(COUNTIF('Intro &amp; Setup'!$AY$23:$AY$38, $B1715)&gt;0, "BH", TEXT($B1715, "ddd")))</f>
        <v/>
      </c>
      <c r="AB1715" s="61" t="str">
        <f t="shared" si="239"/>
        <v/>
      </c>
      <c r="AD1715" s="23" t="str">
        <f t="shared" si="240"/>
        <v/>
      </c>
      <c r="AE1715" s="23" t="str">
        <f t="shared" si="241"/>
        <v/>
      </c>
      <c r="AG1715" s="23" t="str">
        <f t="shared" si="242"/>
        <v/>
      </c>
    </row>
    <row r="1716" spans="1:33" x14ac:dyDescent="0.25">
      <c r="A1716" s="5"/>
      <c r="B1716" s="115"/>
      <c r="C1716" s="116"/>
      <c r="D1716" s="117"/>
      <c r="E1716" s="118"/>
      <c r="F1716" s="118"/>
      <c r="G1716" s="119"/>
      <c r="H1716" s="120"/>
      <c r="I1716" s="120"/>
      <c r="J1716" s="121"/>
      <c r="K1716" s="5"/>
      <c r="L1716" s="133" t="str">
        <f t="shared" si="234"/>
        <v/>
      </c>
      <c r="M1716" s="5"/>
      <c r="N1716" s="23" t="str">
        <f>IF($L1716="", "", COUNTIF($L$11:$L$2510, "&gt;"&amp;$L1716)+1+COUNTIF($L$11:$L1716, $L1716)-1)</f>
        <v/>
      </c>
      <c r="O1716" s="5"/>
      <c r="R1716" s="23" t="str">
        <f t="shared" si="235"/>
        <v/>
      </c>
      <c r="T1716" s="20" t="str">
        <f t="shared" si="236"/>
        <v/>
      </c>
      <c r="X1716" s="23" t="str">
        <f t="shared" si="237"/>
        <v/>
      </c>
      <c r="Z1716" s="59" t="str">
        <f t="shared" si="238"/>
        <v/>
      </c>
      <c r="AA1716" s="60" t="str">
        <f>IF($B1716="", "", IF(COUNTIF('Intro &amp; Setup'!$AY$23:$AY$38, $B1716)&gt;0, "BH", TEXT($B1716, "ddd")))</f>
        <v/>
      </c>
      <c r="AB1716" s="61" t="str">
        <f t="shared" si="239"/>
        <v/>
      </c>
      <c r="AD1716" s="23" t="str">
        <f t="shared" si="240"/>
        <v/>
      </c>
      <c r="AE1716" s="23" t="str">
        <f t="shared" si="241"/>
        <v/>
      </c>
      <c r="AG1716" s="23" t="str">
        <f t="shared" si="242"/>
        <v/>
      </c>
    </row>
    <row r="1717" spans="1:33" x14ac:dyDescent="0.25">
      <c r="A1717" s="5"/>
      <c r="B1717" s="115"/>
      <c r="C1717" s="116"/>
      <c r="D1717" s="117"/>
      <c r="E1717" s="118"/>
      <c r="F1717" s="118"/>
      <c r="G1717" s="119"/>
      <c r="H1717" s="120"/>
      <c r="I1717" s="120"/>
      <c r="J1717" s="121"/>
      <c r="K1717" s="5"/>
      <c r="L1717" s="133" t="str">
        <f t="shared" si="234"/>
        <v/>
      </c>
      <c r="M1717" s="5"/>
      <c r="N1717" s="23" t="str">
        <f>IF($L1717="", "", COUNTIF($L$11:$L$2510, "&gt;"&amp;$L1717)+1+COUNTIF($L$11:$L1717, $L1717)-1)</f>
        <v/>
      </c>
      <c r="O1717" s="5"/>
      <c r="R1717" s="23" t="str">
        <f t="shared" si="235"/>
        <v/>
      </c>
      <c r="T1717" s="20" t="str">
        <f t="shared" si="236"/>
        <v/>
      </c>
      <c r="X1717" s="23" t="str">
        <f t="shared" si="237"/>
        <v/>
      </c>
      <c r="Z1717" s="59" t="str">
        <f t="shared" si="238"/>
        <v/>
      </c>
      <c r="AA1717" s="60" t="str">
        <f>IF($B1717="", "", IF(COUNTIF('Intro &amp; Setup'!$AY$23:$AY$38, $B1717)&gt;0, "BH", TEXT($B1717, "ddd")))</f>
        <v/>
      </c>
      <c r="AB1717" s="61" t="str">
        <f t="shared" si="239"/>
        <v/>
      </c>
      <c r="AD1717" s="23" t="str">
        <f t="shared" si="240"/>
        <v/>
      </c>
      <c r="AE1717" s="23" t="str">
        <f t="shared" si="241"/>
        <v/>
      </c>
      <c r="AG1717" s="23" t="str">
        <f t="shared" si="242"/>
        <v/>
      </c>
    </row>
    <row r="1718" spans="1:33" x14ac:dyDescent="0.25">
      <c r="A1718" s="5"/>
      <c r="B1718" s="115"/>
      <c r="C1718" s="116"/>
      <c r="D1718" s="117"/>
      <c r="E1718" s="118"/>
      <c r="F1718" s="118"/>
      <c r="G1718" s="119"/>
      <c r="H1718" s="120"/>
      <c r="I1718" s="120"/>
      <c r="J1718" s="121"/>
      <c r="K1718" s="5"/>
      <c r="L1718" s="133" t="str">
        <f t="shared" si="234"/>
        <v/>
      </c>
      <c r="M1718" s="5"/>
      <c r="N1718" s="23" t="str">
        <f>IF($L1718="", "", COUNTIF($L$11:$L$2510, "&gt;"&amp;$L1718)+1+COUNTIF($L$11:$L1718, $L1718)-1)</f>
        <v/>
      </c>
      <c r="O1718" s="5"/>
      <c r="R1718" s="23" t="str">
        <f t="shared" si="235"/>
        <v/>
      </c>
      <c r="T1718" s="20" t="str">
        <f t="shared" si="236"/>
        <v/>
      </c>
      <c r="X1718" s="23" t="str">
        <f t="shared" si="237"/>
        <v/>
      </c>
      <c r="Z1718" s="59" t="str">
        <f t="shared" si="238"/>
        <v/>
      </c>
      <c r="AA1718" s="60" t="str">
        <f>IF($B1718="", "", IF(COUNTIF('Intro &amp; Setup'!$AY$23:$AY$38, $B1718)&gt;0, "BH", TEXT($B1718, "ddd")))</f>
        <v/>
      </c>
      <c r="AB1718" s="61" t="str">
        <f t="shared" si="239"/>
        <v/>
      </c>
      <c r="AD1718" s="23" t="str">
        <f t="shared" si="240"/>
        <v/>
      </c>
      <c r="AE1718" s="23" t="str">
        <f t="shared" si="241"/>
        <v/>
      </c>
      <c r="AG1718" s="23" t="str">
        <f t="shared" si="242"/>
        <v/>
      </c>
    </row>
    <row r="1719" spans="1:33" x14ac:dyDescent="0.25">
      <c r="A1719" s="5"/>
      <c r="B1719" s="115"/>
      <c r="C1719" s="116"/>
      <c r="D1719" s="117"/>
      <c r="E1719" s="118"/>
      <c r="F1719" s="118"/>
      <c r="G1719" s="119"/>
      <c r="H1719" s="120"/>
      <c r="I1719" s="120"/>
      <c r="J1719" s="121"/>
      <c r="K1719" s="5"/>
      <c r="L1719" s="133" t="str">
        <f t="shared" si="234"/>
        <v/>
      </c>
      <c r="M1719" s="5"/>
      <c r="N1719" s="23" t="str">
        <f>IF($L1719="", "", COUNTIF($L$11:$L$2510, "&gt;"&amp;$L1719)+1+COUNTIF($L$11:$L1719, $L1719)-1)</f>
        <v/>
      </c>
      <c r="O1719" s="5"/>
      <c r="R1719" s="23" t="str">
        <f t="shared" si="235"/>
        <v/>
      </c>
      <c r="T1719" s="20" t="str">
        <f t="shared" si="236"/>
        <v/>
      </c>
      <c r="X1719" s="23" t="str">
        <f t="shared" si="237"/>
        <v/>
      </c>
      <c r="Z1719" s="59" t="str">
        <f t="shared" si="238"/>
        <v/>
      </c>
      <c r="AA1719" s="60" t="str">
        <f>IF($B1719="", "", IF(COUNTIF('Intro &amp; Setup'!$AY$23:$AY$38, $B1719)&gt;0, "BH", TEXT($B1719, "ddd")))</f>
        <v/>
      </c>
      <c r="AB1719" s="61" t="str">
        <f t="shared" si="239"/>
        <v/>
      </c>
      <c r="AD1719" s="23" t="str">
        <f t="shared" si="240"/>
        <v/>
      </c>
      <c r="AE1719" s="23" t="str">
        <f t="shared" si="241"/>
        <v/>
      </c>
      <c r="AG1719" s="23" t="str">
        <f t="shared" si="242"/>
        <v/>
      </c>
    </row>
    <row r="1720" spans="1:33" x14ac:dyDescent="0.25">
      <c r="A1720" s="5"/>
      <c r="B1720" s="115"/>
      <c r="C1720" s="116"/>
      <c r="D1720" s="117"/>
      <c r="E1720" s="118"/>
      <c r="F1720" s="118"/>
      <c r="G1720" s="119"/>
      <c r="H1720" s="120"/>
      <c r="I1720" s="120"/>
      <c r="J1720" s="121"/>
      <c r="K1720" s="5"/>
      <c r="L1720" s="133" t="str">
        <f t="shared" si="234"/>
        <v/>
      </c>
      <c r="M1720" s="5"/>
      <c r="N1720" s="23" t="str">
        <f>IF($L1720="", "", COUNTIF($L$11:$L$2510, "&gt;"&amp;$L1720)+1+COUNTIF($L$11:$L1720, $L1720)-1)</f>
        <v/>
      </c>
      <c r="O1720" s="5"/>
      <c r="R1720" s="23" t="str">
        <f t="shared" si="235"/>
        <v/>
      </c>
      <c r="T1720" s="20" t="str">
        <f t="shared" si="236"/>
        <v/>
      </c>
      <c r="X1720" s="23" t="str">
        <f t="shared" si="237"/>
        <v/>
      </c>
      <c r="Z1720" s="59" t="str">
        <f t="shared" si="238"/>
        <v/>
      </c>
      <c r="AA1720" s="60" t="str">
        <f>IF($B1720="", "", IF(COUNTIF('Intro &amp; Setup'!$AY$23:$AY$38, $B1720)&gt;0, "BH", TEXT($B1720, "ddd")))</f>
        <v/>
      </c>
      <c r="AB1720" s="61" t="str">
        <f t="shared" si="239"/>
        <v/>
      </c>
      <c r="AD1720" s="23" t="str">
        <f t="shared" si="240"/>
        <v/>
      </c>
      <c r="AE1720" s="23" t="str">
        <f t="shared" si="241"/>
        <v/>
      </c>
      <c r="AG1720" s="23" t="str">
        <f t="shared" si="242"/>
        <v/>
      </c>
    </row>
    <row r="1721" spans="1:33" x14ac:dyDescent="0.25">
      <c r="A1721" s="5"/>
      <c r="B1721" s="115"/>
      <c r="C1721" s="116"/>
      <c r="D1721" s="117"/>
      <c r="E1721" s="118"/>
      <c r="F1721" s="118"/>
      <c r="G1721" s="119"/>
      <c r="H1721" s="120"/>
      <c r="I1721" s="120"/>
      <c r="J1721" s="121"/>
      <c r="K1721" s="5"/>
      <c r="L1721" s="133" t="str">
        <f t="shared" si="234"/>
        <v/>
      </c>
      <c r="M1721" s="5"/>
      <c r="N1721" s="23" t="str">
        <f>IF($L1721="", "", COUNTIF($L$11:$L$2510, "&gt;"&amp;$L1721)+1+COUNTIF($L$11:$L1721, $L1721)-1)</f>
        <v/>
      </c>
      <c r="O1721" s="5"/>
      <c r="R1721" s="23" t="str">
        <f t="shared" si="235"/>
        <v/>
      </c>
      <c r="T1721" s="20" t="str">
        <f t="shared" si="236"/>
        <v/>
      </c>
      <c r="X1721" s="23" t="str">
        <f t="shared" si="237"/>
        <v/>
      </c>
      <c r="Z1721" s="59" t="str">
        <f t="shared" si="238"/>
        <v/>
      </c>
      <c r="AA1721" s="60" t="str">
        <f>IF($B1721="", "", IF(COUNTIF('Intro &amp; Setup'!$AY$23:$AY$38, $B1721)&gt;0, "BH", TEXT($B1721, "ddd")))</f>
        <v/>
      </c>
      <c r="AB1721" s="61" t="str">
        <f t="shared" si="239"/>
        <v/>
      </c>
      <c r="AD1721" s="23" t="str">
        <f t="shared" si="240"/>
        <v/>
      </c>
      <c r="AE1721" s="23" t="str">
        <f t="shared" si="241"/>
        <v/>
      </c>
      <c r="AG1721" s="23" t="str">
        <f t="shared" si="242"/>
        <v/>
      </c>
    </row>
    <row r="1722" spans="1:33" x14ac:dyDescent="0.25">
      <c r="A1722" s="5"/>
      <c r="B1722" s="115"/>
      <c r="C1722" s="116"/>
      <c r="D1722" s="117"/>
      <c r="E1722" s="118"/>
      <c r="F1722" s="118"/>
      <c r="G1722" s="119"/>
      <c r="H1722" s="120"/>
      <c r="I1722" s="120"/>
      <c r="J1722" s="121"/>
      <c r="K1722" s="5"/>
      <c r="L1722" s="133" t="str">
        <f t="shared" si="234"/>
        <v/>
      </c>
      <c r="M1722" s="5"/>
      <c r="N1722" s="23" t="str">
        <f>IF($L1722="", "", COUNTIF($L$11:$L$2510, "&gt;"&amp;$L1722)+1+COUNTIF($L$11:$L1722, $L1722)-1)</f>
        <v/>
      </c>
      <c r="O1722" s="5"/>
      <c r="R1722" s="23" t="str">
        <f t="shared" si="235"/>
        <v/>
      </c>
      <c r="T1722" s="20" t="str">
        <f t="shared" si="236"/>
        <v/>
      </c>
      <c r="X1722" s="23" t="str">
        <f t="shared" si="237"/>
        <v/>
      </c>
      <c r="Z1722" s="59" t="str">
        <f t="shared" si="238"/>
        <v/>
      </c>
      <c r="AA1722" s="60" t="str">
        <f>IF($B1722="", "", IF(COUNTIF('Intro &amp; Setup'!$AY$23:$AY$38, $B1722)&gt;0, "BH", TEXT($B1722, "ddd")))</f>
        <v/>
      </c>
      <c r="AB1722" s="61" t="str">
        <f t="shared" si="239"/>
        <v/>
      </c>
      <c r="AD1722" s="23" t="str">
        <f t="shared" si="240"/>
        <v/>
      </c>
      <c r="AE1722" s="23" t="str">
        <f t="shared" si="241"/>
        <v/>
      </c>
      <c r="AG1722" s="23" t="str">
        <f t="shared" si="242"/>
        <v/>
      </c>
    </row>
    <row r="1723" spans="1:33" x14ac:dyDescent="0.25">
      <c r="A1723" s="5"/>
      <c r="B1723" s="115"/>
      <c r="C1723" s="116"/>
      <c r="D1723" s="117"/>
      <c r="E1723" s="118"/>
      <c r="F1723" s="118"/>
      <c r="G1723" s="119"/>
      <c r="H1723" s="120"/>
      <c r="I1723" s="120"/>
      <c r="J1723" s="121"/>
      <c r="K1723" s="5"/>
      <c r="L1723" s="133" t="str">
        <f t="shared" si="234"/>
        <v/>
      </c>
      <c r="M1723" s="5"/>
      <c r="N1723" s="23" t="str">
        <f>IF($L1723="", "", COUNTIF($L$11:$L$2510, "&gt;"&amp;$L1723)+1+COUNTIF($L$11:$L1723, $L1723)-1)</f>
        <v/>
      </c>
      <c r="O1723" s="5"/>
      <c r="R1723" s="23" t="str">
        <f t="shared" si="235"/>
        <v/>
      </c>
      <c r="T1723" s="20" t="str">
        <f t="shared" si="236"/>
        <v/>
      </c>
      <c r="X1723" s="23" t="str">
        <f t="shared" si="237"/>
        <v/>
      </c>
      <c r="Z1723" s="59" t="str">
        <f t="shared" si="238"/>
        <v/>
      </c>
      <c r="AA1723" s="60" t="str">
        <f>IF($B1723="", "", IF(COUNTIF('Intro &amp; Setup'!$AY$23:$AY$38, $B1723)&gt;0, "BH", TEXT($B1723, "ddd")))</f>
        <v/>
      </c>
      <c r="AB1723" s="61" t="str">
        <f t="shared" si="239"/>
        <v/>
      </c>
      <c r="AD1723" s="23" t="str">
        <f t="shared" si="240"/>
        <v/>
      </c>
      <c r="AE1723" s="23" t="str">
        <f t="shared" si="241"/>
        <v/>
      </c>
      <c r="AG1723" s="23" t="str">
        <f t="shared" si="242"/>
        <v/>
      </c>
    </row>
    <row r="1724" spans="1:33" x14ac:dyDescent="0.25">
      <c r="A1724" s="5"/>
      <c r="B1724" s="115"/>
      <c r="C1724" s="116"/>
      <c r="D1724" s="117"/>
      <c r="E1724" s="118"/>
      <c r="F1724" s="118"/>
      <c r="G1724" s="119"/>
      <c r="H1724" s="120"/>
      <c r="I1724" s="120"/>
      <c r="J1724" s="121"/>
      <c r="K1724" s="5"/>
      <c r="L1724" s="133" t="str">
        <f t="shared" si="234"/>
        <v/>
      </c>
      <c r="M1724" s="5"/>
      <c r="N1724" s="23" t="str">
        <f>IF($L1724="", "", COUNTIF($L$11:$L$2510, "&gt;"&amp;$L1724)+1+COUNTIF($L$11:$L1724, $L1724)-1)</f>
        <v/>
      </c>
      <c r="O1724" s="5"/>
      <c r="R1724" s="23" t="str">
        <f t="shared" si="235"/>
        <v/>
      </c>
      <c r="T1724" s="20" t="str">
        <f t="shared" si="236"/>
        <v/>
      </c>
      <c r="X1724" s="23" t="str">
        <f t="shared" si="237"/>
        <v/>
      </c>
      <c r="Z1724" s="59" t="str">
        <f t="shared" si="238"/>
        <v/>
      </c>
      <c r="AA1724" s="60" t="str">
        <f>IF($B1724="", "", IF(COUNTIF('Intro &amp; Setup'!$AY$23:$AY$38, $B1724)&gt;0, "BH", TEXT($B1724, "ddd")))</f>
        <v/>
      </c>
      <c r="AB1724" s="61" t="str">
        <f t="shared" si="239"/>
        <v/>
      </c>
      <c r="AD1724" s="23" t="str">
        <f t="shared" si="240"/>
        <v/>
      </c>
      <c r="AE1724" s="23" t="str">
        <f t="shared" si="241"/>
        <v/>
      </c>
      <c r="AG1724" s="23" t="str">
        <f t="shared" si="242"/>
        <v/>
      </c>
    </row>
    <row r="1725" spans="1:33" x14ac:dyDescent="0.25">
      <c r="A1725" s="5"/>
      <c r="B1725" s="115"/>
      <c r="C1725" s="116"/>
      <c r="D1725" s="117"/>
      <c r="E1725" s="118"/>
      <c r="F1725" s="118"/>
      <c r="G1725" s="119"/>
      <c r="H1725" s="120"/>
      <c r="I1725" s="120"/>
      <c r="J1725" s="121"/>
      <c r="K1725" s="5"/>
      <c r="L1725" s="133" t="str">
        <f t="shared" si="234"/>
        <v/>
      </c>
      <c r="M1725" s="5"/>
      <c r="N1725" s="23" t="str">
        <f>IF($L1725="", "", COUNTIF($L$11:$L$2510, "&gt;"&amp;$L1725)+1+COUNTIF($L$11:$L1725, $L1725)-1)</f>
        <v/>
      </c>
      <c r="O1725" s="5"/>
      <c r="R1725" s="23" t="str">
        <f t="shared" si="235"/>
        <v/>
      </c>
      <c r="T1725" s="20" t="str">
        <f t="shared" si="236"/>
        <v/>
      </c>
      <c r="X1725" s="23" t="str">
        <f t="shared" si="237"/>
        <v/>
      </c>
      <c r="Z1725" s="59" t="str">
        <f t="shared" si="238"/>
        <v/>
      </c>
      <c r="AA1725" s="60" t="str">
        <f>IF($B1725="", "", IF(COUNTIF('Intro &amp; Setup'!$AY$23:$AY$38, $B1725)&gt;0, "BH", TEXT($B1725, "ddd")))</f>
        <v/>
      </c>
      <c r="AB1725" s="61" t="str">
        <f t="shared" si="239"/>
        <v/>
      </c>
      <c r="AD1725" s="23" t="str">
        <f t="shared" si="240"/>
        <v/>
      </c>
      <c r="AE1725" s="23" t="str">
        <f t="shared" si="241"/>
        <v/>
      </c>
      <c r="AG1725" s="23" t="str">
        <f t="shared" si="242"/>
        <v/>
      </c>
    </row>
    <row r="1726" spans="1:33" x14ac:dyDescent="0.25">
      <c r="A1726" s="5"/>
      <c r="B1726" s="115"/>
      <c r="C1726" s="116"/>
      <c r="D1726" s="117"/>
      <c r="E1726" s="118"/>
      <c r="F1726" s="118"/>
      <c r="G1726" s="119"/>
      <c r="H1726" s="120"/>
      <c r="I1726" s="120"/>
      <c r="J1726" s="121"/>
      <c r="K1726" s="5"/>
      <c r="L1726" s="133" t="str">
        <f t="shared" si="234"/>
        <v/>
      </c>
      <c r="M1726" s="5"/>
      <c r="N1726" s="23" t="str">
        <f>IF($L1726="", "", COUNTIF($L$11:$L$2510, "&gt;"&amp;$L1726)+1+COUNTIF($L$11:$L1726, $L1726)-1)</f>
        <v/>
      </c>
      <c r="O1726" s="5"/>
      <c r="R1726" s="23" t="str">
        <f t="shared" si="235"/>
        <v/>
      </c>
      <c r="T1726" s="20" t="str">
        <f t="shared" si="236"/>
        <v/>
      </c>
      <c r="X1726" s="23" t="str">
        <f t="shared" si="237"/>
        <v/>
      </c>
      <c r="Z1726" s="59" t="str">
        <f t="shared" si="238"/>
        <v/>
      </c>
      <c r="AA1726" s="60" t="str">
        <f>IF($B1726="", "", IF(COUNTIF('Intro &amp; Setup'!$AY$23:$AY$38, $B1726)&gt;0, "BH", TEXT($B1726, "ddd")))</f>
        <v/>
      </c>
      <c r="AB1726" s="61" t="str">
        <f t="shared" si="239"/>
        <v/>
      </c>
      <c r="AD1726" s="23" t="str">
        <f t="shared" si="240"/>
        <v/>
      </c>
      <c r="AE1726" s="23" t="str">
        <f t="shared" si="241"/>
        <v/>
      </c>
      <c r="AG1726" s="23" t="str">
        <f t="shared" si="242"/>
        <v/>
      </c>
    </row>
    <row r="1727" spans="1:33" x14ac:dyDescent="0.25">
      <c r="A1727" s="5"/>
      <c r="B1727" s="115"/>
      <c r="C1727" s="116"/>
      <c r="D1727" s="117"/>
      <c r="E1727" s="118"/>
      <c r="F1727" s="118"/>
      <c r="G1727" s="119"/>
      <c r="H1727" s="120"/>
      <c r="I1727" s="120"/>
      <c r="J1727" s="121"/>
      <c r="K1727" s="5"/>
      <c r="L1727" s="133" t="str">
        <f t="shared" si="234"/>
        <v/>
      </c>
      <c r="M1727" s="5"/>
      <c r="N1727" s="23" t="str">
        <f>IF($L1727="", "", COUNTIF($L$11:$L$2510, "&gt;"&amp;$L1727)+1+COUNTIF($L$11:$L1727, $L1727)-1)</f>
        <v/>
      </c>
      <c r="O1727" s="5"/>
      <c r="R1727" s="23" t="str">
        <f t="shared" si="235"/>
        <v/>
      </c>
      <c r="T1727" s="20" t="str">
        <f t="shared" si="236"/>
        <v/>
      </c>
      <c r="X1727" s="23" t="str">
        <f t="shared" si="237"/>
        <v/>
      </c>
      <c r="Z1727" s="59" t="str">
        <f t="shared" si="238"/>
        <v/>
      </c>
      <c r="AA1727" s="60" t="str">
        <f>IF($B1727="", "", IF(COUNTIF('Intro &amp; Setup'!$AY$23:$AY$38, $B1727)&gt;0, "BH", TEXT($B1727, "ddd")))</f>
        <v/>
      </c>
      <c r="AB1727" s="61" t="str">
        <f t="shared" si="239"/>
        <v/>
      </c>
      <c r="AD1727" s="23" t="str">
        <f t="shared" si="240"/>
        <v/>
      </c>
      <c r="AE1727" s="23" t="str">
        <f t="shared" si="241"/>
        <v/>
      </c>
      <c r="AG1727" s="23" t="str">
        <f t="shared" si="242"/>
        <v/>
      </c>
    </row>
    <row r="1728" spans="1:33" x14ac:dyDescent="0.25">
      <c r="A1728" s="5"/>
      <c r="B1728" s="115"/>
      <c r="C1728" s="116"/>
      <c r="D1728" s="117"/>
      <c r="E1728" s="118"/>
      <c r="F1728" s="118"/>
      <c r="G1728" s="119"/>
      <c r="H1728" s="120"/>
      <c r="I1728" s="120"/>
      <c r="J1728" s="121"/>
      <c r="K1728" s="5"/>
      <c r="L1728" s="133" t="str">
        <f t="shared" si="234"/>
        <v/>
      </c>
      <c r="M1728" s="5"/>
      <c r="N1728" s="23" t="str">
        <f>IF($L1728="", "", COUNTIF($L$11:$L$2510, "&gt;"&amp;$L1728)+1+COUNTIF($L$11:$L1728, $L1728)-1)</f>
        <v/>
      </c>
      <c r="O1728" s="5"/>
      <c r="R1728" s="23" t="str">
        <f t="shared" si="235"/>
        <v/>
      </c>
      <c r="T1728" s="20" t="str">
        <f t="shared" si="236"/>
        <v/>
      </c>
      <c r="X1728" s="23" t="str">
        <f t="shared" si="237"/>
        <v/>
      </c>
      <c r="Z1728" s="59" t="str">
        <f t="shared" si="238"/>
        <v/>
      </c>
      <c r="AA1728" s="60" t="str">
        <f>IF($B1728="", "", IF(COUNTIF('Intro &amp; Setup'!$AY$23:$AY$38, $B1728)&gt;0, "BH", TEXT($B1728, "ddd")))</f>
        <v/>
      </c>
      <c r="AB1728" s="61" t="str">
        <f t="shared" si="239"/>
        <v/>
      </c>
      <c r="AD1728" s="23" t="str">
        <f t="shared" si="240"/>
        <v/>
      </c>
      <c r="AE1728" s="23" t="str">
        <f t="shared" si="241"/>
        <v/>
      </c>
      <c r="AG1728" s="23" t="str">
        <f t="shared" si="242"/>
        <v/>
      </c>
    </row>
    <row r="1729" spans="1:33" x14ac:dyDescent="0.25">
      <c r="A1729" s="5"/>
      <c r="B1729" s="115"/>
      <c r="C1729" s="116"/>
      <c r="D1729" s="117"/>
      <c r="E1729" s="118"/>
      <c r="F1729" s="118"/>
      <c r="G1729" s="119"/>
      <c r="H1729" s="120"/>
      <c r="I1729" s="120"/>
      <c r="J1729" s="121"/>
      <c r="K1729" s="5"/>
      <c r="L1729" s="133" t="str">
        <f t="shared" si="234"/>
        <v/>
      </c>
      <c r="M1729" s="5"/>
      <c r="N1729" s="23" t="str">
        <f>IF($L1729="", "", COUNTIF($L$11:$L$2510, "&gt;"&amp;$L1729)+1+COUNTIF($L$11:$L1729, $L1729)-1)</f>
        <v/>
      </c>
      <c r="O1729" s="5"/>
      <c r="R1729" s="23" t="str">
        <f t="shared" si="235"/>
        <v/>
      </c>
      <c r="T1729" s="20" t="str">
        <f t="shared" si="236"/>
        <v/>
      </c>
      <c r="X1729" s="23" t="str">
        <f t="shared" si="237"/>
        <v/>
      </c>
      <c r="Z1729" s="59" t="str">
        <f t="shared" si="238"/>
        <v/>
      </c>
      <c r="AA1729" s="60" t="str">
        <f>IF($B1729="", "", IF(COUNTIF('Intro &amp; Setup'!$AY$23:$AY$38, $B1729)&gt;0, "BH", TEXT($B1729, "ddd")))</f>
        <v/>
      </c>
      <c r="AB1729" s="61" t="str">
        <f t="shared" si="239"/>
        <v/>
      </c>
      <c r="AD1729" s="23" t="str">
        <f t="shared" si="240"/>
        <v/>
      </c>
      <c r="AE1729" s="23" t="str">
        <f t="shared" si="241"/>
        <v/>
      </c>
      <c r="AG1729" s="23" t="str">
        <f t="shared" si="242"/>
        <v/>
      </c>
    </row>
    <row r="1730" spans="1:33" x14ac:dyDescent="0.25">
      <c r="A1730" s="5"/>
      <c r="B1730" s="115"/>
      <c r="C1730" s="116"/>
      <c r="D1730" s="117"/>
      <c r="E1730" s="118"/>
      <c r="F1730" s="118"/>
      <c r="G1730" s="119"/>
      <c r="H1730" s="120"/>
      <c r="I1730" s="120"/>
      <c r="J1730" s="121"/>
      <c r="K1730" s="5"/>
      <c r="L1730" s="133" t="str">
        <f t="shared" si="234"/>
        <v/>
      </c>
      <c r="M1730" s="5"/>
      <c r="N1730" s="23" t="str">
        <f>IF($L1730="", "", COUNTIF($L$11:$L$2510, "&gt;"&amp;$L1730)+1+COUNTIF($L$11:$L1730, $L1730)-1)</f>
        <v/>
      </c>
      <c r="O1730" s="5"/>
      <c r="R1730" s="23" t="str">
        <f t="shared" si="235"/>
        <v/>
      </c>
      <c r="T1730" s="20" t="str">
        <f t="shared" si="236"/>
        <v/>
      </c>
      <c r="X1730" s="23" t="str">
        <f t="shared" si="237"/>
        <v/>
      </c>
      <c r="Z1730" s="59" t="str">
        <f t="shared" si="238"/>
        <v/>
      </c>
      <c r="AA1730" s="60" t="str">
        <f>IF($B1730="", "", IF(COUNTIF('Intro &amp; Setup'!$AY$23:$AY$38, $B1730)&gt;0, "BH", TEXT($B1730, "ddd")))</f>
        <v/>
      </c>
      <c r="AB1730" s="61" t="str">
        <f t="shared" si="239"/>
        <v/>
      </c>
      <c r="AD1730" s="23" t="str">
        <f t="shared" si="240"/>
        <v/>
      </c>
      <c r="AE1730" s="23" t="str">
        <f t="shared" si="241"/>
        <v/>
      </c>
      <c r="AG1730" s="23" t="str">
        <f t="shared" si="242"/>
        <v/>
      </c>
    </row>
    <row r="1731" spans="1:33" x14ac:dyDescent="0.25">
      <c r="A1731" s="5"/>
      <c r="B1731" s="115"/>
      <c r="C1731" s="116"/>
      <c r="D1731" s="117"/>
      <c r="E1731" s="118"/>
      <c r="F1731" s="118"/>
      <c r="G1731" s="119"/>
      <c r="H1731" s="120"/>
      <c r="I1731" s="120"/>
      <c r="J1731" s="121"/>
      <c r="K1731" s="5"/>
      <c r="L1731" s="133" t="str">
        <f t="shared" si="234"/>
        <v/>
      </c>
      <c r="M1731" s="5"/>
      <c r="N1731" s="23" t="str">
        <f>IF($L1731="", "", COUNTIF($L$11:$L$2510, "&gt;"&amp;$L1731)+1+COUNTIF($L$11:$L1731, $L1731)-1)</f>
        <v/>
      </c>
      <c r="O1731" s="5"/>
      <c r="R1731" s="23" t="str">
        <f t="shared" si="235"/>
        <v/>
      </c>
      <c r="T1731" s="20" t="str">
        <f t="shared" si="236"/>
        <v/>
      </c>
      <c r="X1731" s="23" t="str">
        <f t="shared" si="237"/>
        <v/>
      </c>
      <c r="Z1731" s="59" t="str">
        <f t="shared" si="238"/>
        <v/>
      </c>
      <c r="AA1731" s="60" t="str">
        <f>IF($B1731="", "", IF(COUNTIF('Intro &amp; Setup'!$AY$23:$AY$38, $B1731)&gt;0, "BH", TEXT($B1731, "ddd")))</f>
        <v/>
      </c>
      <c r="AB1731" s="61" t="str">
        <f t="shared" si="239"/>
        <v/>
      </c>
      <c r="AD1731" s="23" t="str">
        <f t="shared" si="240"/>
        <v/>
      </c>
      <c r="AE1731" s="23" t="str">
        <f t="shared" si="241"/>
        <v/>
      </c>
      <c r="AG1731" s="23" t="str">
        <f t="shared" si="242"/>
        <v/>
      </c>
    </row>
    <row r="1732" spans="1:33" x14ac:dyDescent="0.25">
      <c r="A1732" s="5"/>
      <c r="B1732" s="115"/>
      <c r="C1732" s="116"/>
      <c r="D1732" s="117"/>
      <c r="E1732" s="118"/>
      <c r="F1732" s="118"/>
      <c r="G1732" s="119"/>
      <c r="H1732" s="120"/>
      <c r="I1732" s="120"/>
      <c r="J1732" s="121"/>
      <c r="K1732" s="5"/>
      <c r="L1732" s="133" t="str">
        <f t="shared" si="234"/>
        <v/>
      </c>
      <c r="M1732" s="5"/>
      <c r="N1732" s="23" t="str">
        <f>IF($L1732="", "", COUNTIF($L$11:$L$2510, "&gt;"&amp;$L1732)+1+COUNTIF($L$11:$L1732, $L1732)-1)</f>
        <v/>
      </c>
      <c r="O1732" s="5"/>
      <c r="R1732" s="23" t="str">
        <f t="shared" si="235"/>
        <v/>
      </c>
      <c r="T1732" s="20" t="str">
        <f t="shared" si="236"/>
        <v/>
      </c>
      <c r="X1732" s="23" t="str">
        <f t="shared" si="237"/>
        <v/>
      </c>
      <c r="Z1732" s="59" t="str">
        <f t="shared" si="238"/>
        <v/>
      </c>
      <c r="AA1732" s="60" t="str">
        <f>IF($B1732="", "", IF(COUNTIF('Intro &amp; Setup'!$AY$23:$AY$38, $B1732)&gt;0, "BH", TEXT($B1732, "ddd")))</f>
        <v/>
      </c>
      <c r="AB1732" s="61" t="str">
        <f t="shared" si="239"/>
        <v/>
      </c>
      <c r="AD1732" s="23" t="str">
        <f t="shared" si="240"/>
        <v/>
      </c>
      <c r="AE1732" s="23" t="str">
        <f t="shared" si="241"/>
        <v/>
      </c>
      <c r="AG1732" s="23" t="str">
        <f t="shared" si="242"/>
        <v/>
      </c>
    </row>
    <row r="1733" spans="1:33" x14ac:dyDescent="0.25">
      <c r="A1733" s="5"/>
      <c r="B1733" s="115"/>
      <c r="C1733" s="116"/>
      <c r="D1733" s="117"/>
      <c r="E1733" s="118"/>
      <c r="F1733" s="118"/>
      <c r="G1733" s="119"/>
      <c r="H1733" s="120"/>
      <c r="I1733" s="120"/>
      <c r="J1733" s="121"/>
      <c r="K1733" s="5"/>
      <c r="L1733" s="133" t="str">
        <f t="shared" si="234"/>
        <v/>
      </c>
      <c r="M1733" s="5"/>
      <c r="N1733" s="23" t="str">
        <f>IF($L1733="", "", COUNTIF($L$11:$L$2510, "&gt;"&amp;$L1733)+1+COUNTIF($L$11:$L1733, $L1733)-1)</f>
        <v/>
      </c>
      <c r="O1733" s="5"/>
      <c r="R1733" s="23" t="str">
        <f t="shared" si="235"/>
        <v/>
      </c>
      <c r="T1733" s="20" t="str">
        <f t="shared" si="236"/>
        <v/>
      </c>
      <c r="X1733" s="23" t="str">
        <f t="shared" si="237"/>
        <v/>
      </c>
      <c r="Z1733" s="59" t="str">
        <f t="shared" si="238"/>
        <v/>
      </c>
      <c r="AA1733" s="60" t="str">
        <f>IF($B1733="", "", IF(COUNTIF('Intro &amp; Setup'!$AY$23:$AY$38, $B1733)&gt;0, "BH", TEXT($B1733, "ddd")))</f>
        <v/>
      </c>
      <c r="AB1733" s="61" t="str">
        <f t="shared" si="239"/>
        <v/>
      </c>
      <c r="AD1733" s="23" t="str">
        <f t="shared" si="240"/>
        <v/>
      </c>
      <c r="AE1733" s="23" t="str">
        <f t="shared" si="241"/>
        <v/>
      </c>
      <c r="AG1733" s="23" t="str">
        <f t="shared" si="242"/>
        <v/>
      </c>
    </row>
    <row r="1734" spans="1:33" x14ac:dyDescent="0.25">
      <c r="A1734" s="5"/>
      <c r="B1734" s="115"/>
      <c r="C1734" s="116"/>
      <c r="D1734" s="117"/>
      <c r="E1734" s="118"/>
      <c r="F1734" s="118"/>
      <c r="G1734" s="119"/>
      <c r="H1734" s="120"/>
      <c r="I1734" s="120"/>
      <c r="J1734" s="121"/>
      <c r="K1734" s="5"/>
      <c r="L1734" s="133" t="str">
        <f t="shared" si="234"/>
        <v/>
      </c>
      <c r="M1734" s="5"/>
      <c r="N1734" s="23" t="str">
        <f>IF($L1734="", "", COUNTIF($L$11:$L$2510, "&gt;"&amp;$L1734)+1+COUNTIF($L$11:$L1734, $L1734)-1)</f>
        <v/>
      </c>
      <c r="O1734" s="5"/>
      <c r="R1734" s="23" t="str">
        <f t="shared" si="235"/>
        <v/>
      </c>
      <c r="T1734" s="20" t="str">
        <f t="shared" si="236"/>
        <v/>
      </c>
      <c r="X1734" s="23" t="str">
        <f t="shared" si="237"/>
        <v/>
      </c>
      <c r="Z1734" s="59" t="str">
        <f t="shared" si="238"/>
        <v/>
      </c>
      <c r="AA1734" s="60" t="str">
        <f>IF($B1734="", "", IF(COUNTIF('Intro &amp; Setup'!$AY$23:$AY$38, $B1734)&gt;0, "BH", TEXT($B1734, "ddd")))</f>
        <v/>
      </c>
      <c r="AB1734" s="61" t="str">
        <f t="shared" si="239"/>
        <v/>
      </c>
      <c r="AD1734" s="23" t="str">
        <f t="shared" si="240"/>
        <v/>
      </c>
      <c r="AE1734" s="23" t="str">
        <f t="shared" si="241"/>
        <v/>
      </c>
      <c r="AG1734" s="23" t="str">
        <f t="shared" si="242"/>
        <v/>
      </c>
    </row>
    <row r="1735" spans="1:33" x14ac:dyDescent="0.25">
      <c r="A1735" s="5"/>
      <c r="B1735" s="115"/>
      <c r="C1735" s="116"/>
      <c r="D1735" s="117"/>
      <c r="E1735" s="118"/>
      <c r="F1735" s="118"/>
      <c r="G1735" s="119"/>
      <c r="H1735" s="120"/>
      <c r="I1735" s="120"/>
      <c r="J1735" s="121"/>
      <c r="K1735" s="5"/>
      <c r="L1735" s="133" t="str">
        <f t="shared" si="234"/>
        <v/>
      </c>
      <c r="M1735" s="5"/>
      <c r="N1735" s="23" t="str">
        <f>IF($L1735="", "", COUNTIF($L$11:$L$2510, "&gt;"&amp;$L1735)+1+COUNTIF($L$11:$L1735, $L1735)-1)</f>
        <v/>
      </c>
      <c r="O1735" s="5"/>
      <c r="R1735" s="23" t="str">
        <f t="shared" si="235"/>
        <v/>
      </c>
      <c r="T1735" s="20" t="str">
        <f t="shared" si="236"/>
        <v/>
      </c>
      <c r="X1735" s="23" t="str">
        <f t="shared" si="237"/>
        <v/>
      </c>
      <c r="Z1735" s="59" t="str">
        <f t="shared" si="238"/>
        <v/>
      </c>
      <c r="AA1735" s="60" t="str">
        <f>IF($B1735="", "", IF(COUNTIF('Intro &amp; Setup'!$AY$23:$AY$38, $B1735)&gt;0, "BH", TEXT($B1735, "ddd")))</f>
        <v/>
      </c>
      <c r="AB1735" s="61" t="str">
        <f t="shared" si="239"/>
        <v/>
      </c>
      <c r="AD1735" s="23" t="str">
        <f t="shared" si="240"/>
        <v/>
      </c>
      <c r="AE1735" s="23" t="str">
        <f t="shared" si="241"/>
        <v/>
      </c>
      <c r="AG1735" s="23" t="str">
        <f t="shared" si="242"/>
        <v/>
      </c>
    </row>
    <row r="1736" spans="1:33" x14ac:dyDescent="0.25">
      <c r="A1736" s="5"/>
      <c r="B1736" s="115"/>
      <c r="C1736" s="116"/>
      <c r="D1736" s="117"/>
      <c r="E1736" s="118"/>
      <c r="F1736" s="118"/>
      <c r="G1736" s="119"/>
      <c r="H1736" s="120"/>
      <c r="I1736" s="120"/>
      <c r="J1736" s="121"/>
      <c r="K1736" s="5"/>
      <c r="L1736" s="133" t="str">
        <f t="shared" si="234"/>
        <v/>
      </c>
      <c r="M1736" s="5"/>
      <c r="N1736" s="23" t="str">
        <f>IF($L1736="", "", COUNTIF($L$11:$L$2510, "&gt;"&amp;$L1736)+1+COUNTIF($L$11:$L1736, $L1736)-1)</f>
        <v/>
      </c>
      <c r="O1736" s="5"/>
      <c r="R1736" s="23" t="str">
        <f t="shared" si="235"/>
        <v/>
      </c>
      <c r="T1736" s="20" t="str">
        <f t="shared" si="236"/>
        <v/>
      </c>
      <c r="X1736" s="23" t="str">
        <f t="shared" si="237"/>
        <v/>
      </c>
      <c r="Z1736" s="59" t="str">
        <f t="shared" si="238"/>
        <v/>
      </c>
      <c r="AA1736" s="60" t="str">
        <f>IF($B1736="", "", IF(COUNTIF('Intro &amp; Setup'!$AY$23:$AY$38, $B1736)&gt;0, "BH", TEXT($B1736, "ddd")))</f>
        <v/>
      </c>
      <c r="AB1736" s="61" t="str">
        <f t="shared" si="239"/>
        <v/>
      </c>
      <c r="AD1736" s="23" t="str">
        <f t="shared" si="240"/>
        <v/>
      </c>
      <c r="AE1736" s="23" t="str">
        <f t="shared" si="241"/>
        <v/>
      </c>
      <c r="AG1736" s="23" t="str">
        <f t="shared" si="242"/>
        <v/>
      </c>
    </row>
    <row r="1737" spans="1:33" x14ac:dyDescent="0.25">
      <c r="A1737" s="5"/>
      <c r="B1737" s="115"/>
      <c r="C1737" s="116"/>
      <c r="D1737" s="117"/>
      <c r="E1737" s="118"/>
      <c r="F1737" s="118"/>
      <c r="G1737" s="119"/>
      <c r="H1737" s="120"/>
      <c r="I1737" s="120"/>
      <c r="J1737" s="121"/>
      <c r="K1737" s="5"/>
      <c r="L1737" s="133" t="str">
        <f t="shared" si="234"/>
        <v/>
      </c>
      <c r="M1737" s="5"/>
      <c r="N1737" s="23" t="str">
        <f>IF($L1737="", "", COUNTIF($L$11:$L$2510, "&gt;"&amp;$L1737)+1+COUNTIF($L$11:$L1737, $L1737)-1)</f>
        <v/>
      </c>
      <c r="O1737" s="5"/>
      <c r="R1737" s="23" t="str">
        <f t="shared" si="235"/>
        <v/>
      </c>
      <c r="T1737" s="20" t="str">
        <f t="shared" si="236"/>
        <v/>
      </c>
      <c r="X1737" s="23" t="str">
        <f t="shared" si="237"/>
        <v/>
      </c>
      <c r="Z1737" s="59" t="str">
        <f t="shared" si="238"/>
        <v/>
      </c>
      <c r="AA1737" s="60" t="str">
        <f>IF($B1737="", "", IF(COUNTIF('Intro &amp; Setup'!$AY$23:$AY$38, $B1737)&gt;0, "BH", TEXT($B1737, "ddd")))</f>
        <v/>
      </c>
      <c r="AB1737" s="61" t="str">
        <f t="shared" si="239"/>
        <v/>
      </c>
      <c r="AD1737" s="23" t="str">
        <f t="shared" si="240"/>
        <v/>
      </c>
      <c r="AE1737" s="23" t="str">
        <f t="shared" si="241"/>
        <v/>
      </c>
      <c r="AG1737" s="23" t="str">
        <f t="shared" si="242"/>
        <v/>
      </c>
    </row>
    <row r="1738" spans="1:33" x14ac:dyDescent="0.25">
      <c r="A1738" s="5"/>
      <c r="B1738" s="115"/>
      <c r="C1738" s="116"/>
      <c r="D1738" s="117"/>
      <c r="E1738" s="118"/>
      <c r="F1738" s="118"/>
      <c r="G1738" s="119"/>
      <c r="H1738" s="120"/>
      <c r="I1738" s="120"/>
      <c r="J1738" s="121"/>
      <c r="K1738" s="5"/>
      <c r="L1738" s="133" t="str">
        <f t="shared" si="234"/>
        <v/>
      </c>
      <c r="M1738" s="5"/>
      <c r="N1738" s="23" t="str">
        <f>IF($L1738="", "", COUNTIF($L$11:$L$2510, "&gt;"&amp;$L1738)+1+COUNTIF($L$11:$L1738, $L1738)-1)</f>
        <v/>
      </c>
      <c r="O1738" s="5"/>
      <c r="R1738" s="23" t="str">
        <f t="shared" si="235"/>
        <v/>
      </c>
      <c r="T1738" s="20" t="str">
        <f t="shared" si="236"/>
        <v/>
      </c>
      <c r="X1738" s="23" t="str">
        <f t="shared" si="237"/>
        <v/>
      </c>
      <c r="Z1738" s="59" t="str">
        <f t="shared" si="238"/>
        <v/>
      </c>
      <c r="AA1738" s="60" t="str">
        <f>IF($B1738="", "", IF(COUNTIF('Intro &amp; Setup'!$AY$23:$AY$38, $B1738)&gt;0, "BH", TEXT($B1738, "ddd")))</f>
        <v/>
      </c>
      <c r="AB1738" s="61" t="str">
        <f t="shared" si="239"/>
        <v/>
      </c>
      <c r="AD1738" s="23" t="str">
        <f t="shared" si="240"/>
        <v/>
      </c>
      <c r="AE1738" s="23" t="str">
        <f t="shared" si="241"/>
        <v/>
      </c>
      <c r="AG1738" s="23" t="str">
        <f t="shared" si="242"/>
        <v/>
      </c>
    </row>
    <row r="1739" spans="1:33" x14ac:dyDescent="0.25">
      <c r="A1739" s="5"/>
      <c r="B1739" s="115"/>
      <c r="C1739" s="116"/>
      <c r="D1739" s="117"/>
      <c r="E1739" s="118"/>
      <c r="F1739" s="118"/>
      <c r="G1739" s="119"/>
      <c r="H1739" s="120"/>
      <c r="I1739" s="120"/>
      <c r="J1739" s="121"/>
      <c r="K1739" s="5"/>
      <c r="L1739" s="133" t="str">
        <f t="shared" si="234"/>
        <v/>
      </c>
      <c r="M1739" s="5"/>
      <c r="N1739" s="23" t="str">
        <f>IF($L1739="", "", COUNTIF($L$11:$L$2510, "&gt;"&amp;$L1739)+1+COUNTIF($L$11:$L1739, $L1739)-1)</f>
        <v/>
      </c>
      <c r="O1739" s="5"/>
      <c r="R1739" s="23" t="str">
        <f t="shared" si="235"/>
        <v/>
      </c>
      <c r="T1739" s="20" t="str">
        <f t="shared" si="236"/>
        <v/>
      </c>
      <c r="X1739" s="23" t="str">
        <f t="shared" si="237"/>
        <v/>
      </c>
      <c r="Z1739" s="59" t="str">
        <f t="shared" si="238"/>
        <v/>
      </c>
      <c r="AA1739" s="60" t="str">
        <f>IF($B1739="", "", IF(COUNTIF('Intro &amp; Setup'!$AY$23:$AY$38, $B1739)&gt;0, "BH", TEXT($B1739, "ddd")))</f>
        <v/>
      </c>
      <c r="AB1739" s="61" t="str">
        <f t="shared" si="239"/>
        <v/>
      </c>
      <c r="AD1739" s="23" t="str">
        <f t="shared" si="240"/>
        <v/>
      </c>
      <c r="AE1739" s="23" t="str">
        <f t="shared" si="241"/>
        <v/>
      </c>
      <c r="AG1739" s="23" t="str">
        <f t="shared" si="242"/>
        <v/>
      </c>
    </row>
    <row r="1740" spans="1:33" x14ac:dyDescent="0.25">
      <c r="A1740" s="5"/>
      <c r="B1740" s="115"/>
      <c r="C1740" s="116"/>
      <c r="D1740" s="117"/>
      <c r="E1740" s="118"/>
      <c r="F1740" s="118"/>
      <c r="G1740" s="119"/>
      <c r="H1740" s="120"/>
      <c r="I1740" s="120"/>
      <c r="J1740" s="121"/>
      <c r="K1740" s="5"/>
      <c r="L1740" s="133" t="str">
        <f t="shared" ref="L1740:L1803" si="243">IFERROR(($I1740+$J1740)/$H1740, "")</f>
        <v/>
      </c>
      <c r="M1740" s="5"/>
      <c r="N1740" s="23" t="str">
        <f>IF($L1740="", "", COUNTIF($L$11:$L$2510, "&gt;"&amp;$L1740)+1+COUNTIF($L$11:$L1740, $L1740)-1)</f>
        <v/>
      </c>
      <c r="O1740" s="5"/>
      <c r="R1740" s="23" t="str">
        <f t="shared" ref="R1740:R1803" si="244">IF($T1740="", "", IF(COUNTIF($T$11:$T$2510, $T1740)&gt;1, "X", ""))</f>
        <v/>
      </c>
      <c r="T1740" s="20" t="str">
        <f t="shared" ref="T1740:T1803" si="245">IF(AND($B1740="", $C1740="", $D1740=""), "", CONCATENATE(TEXT($B1740, "dd mmm yyyy"), " - ", TEXT($C1740, "hh:mm"), " - ", $D1740))</f>
        <v/>
      </c>
      <c r="X1740" s="23" t="str">
        <f t="shared" ref="X1740:X1803" si="246">IF($E1740="", "", IF(COUNTIF($V$11:$V$20, $E1740)=0, "X", ""))</f>
        <v/>
      </c>
      <c r="Z1740" s="59" t="str">
        <f t="shared" ref="Z1740:Z1803" si="247">IF($B1740="", "", TEXT($B1740, "mmm yyyy"))</f>
        <v/>
      </c>
      <c r="AA1740" s="60" t="str">
        <f>IF($B1740="", "", IF(COUNTIF('Intro &amp; Setup'!$AY$23:$AY$38, $B1740)&gt;0, "BH", TEXT($B1740, "ddd")))</f>
        <v/>
      </c>
      <c r="AB1740" s="61" t="str">
        <f t="shared" ref="AB1740:AB1803" si="248">IF($C1740="", "", REPLACE(TEXT($C1740, "hh:mm"), 4, 2, "00"))</f>
        <v/>
      </c>
      <c r="AD1740" s="23" t="str">
        <f t="shared" ref="AD1740:AD1803" si="249">IF(OR($AB1740="", $E1740=""), "", CONCATENATE($AB1740, " - ", $E1740))</f>
        <v/>
      </c>
      <c r="AE1740" s="23" t="str">
        <f t="shared" ref="AE1740:AE1803" si="250">IF(OR($AA1740="", $E1740=""), "", CONCATENATE($AA1740, " - ", $E1740))</f>
        <v/>
      </c>
      <c r="AG1740" s="23" t="str">
        <f t="shared" ref="AG1740:AG1803" si="251">IF($B1740="", "", IF(OR($B1740&lt;$Z$2, $B1740&gt;$Z$3), "X", ""))</f>
        <v/>
      </c>
    </row>
    <row r="1741" spans="1:33" x14ac:dyDescent="0.25">
      <c r="A1741" s="5"/>
      <c r="B1741" s="115"/>
      <c r="C1741" s="116"/>
      <c r="D1741" s="117"/>
      <c r="E1741" s="118"/>
      <c r="F1741" s="118"/>
      <c r="G1741" s="119"/>
      <c r="H1741" s="120"/>
      <c r="I1741" s="120"/>
      <c r="J1741" s="121"/>
      <c r="K1741" s="5"/>
      <c r="L1741" s="133" t="str">
        <f t="shared" si="243"/>
        <v/>
      </c>
      <c r="M1741" s="5"/>
      <c r="N1741" s="23" t="str">
        <f>IF($L1741="", "", COUNTIF($L$11:$L$2510, "&gt;"&amp;$L1741)+1+COUNTIF($L$11:$L1741, $L1741)-1)</f>
        <v/>
      </c>
      <c r="O1741" s="5"/>
      <c r="R1741" s="23" t="str">
        <f t="shared" si="244"/>
        <v/>
      </c>
      <c r="T1741" s="20" t="str">
        <f t="shared" si="245"/>
        <v/>
      </c>
      <c r="X1741" s="23" t="str">
        <f t="shared" si="246"/>
        <v/>
      </c>
      <c r="Z1741" s="59" t="str">
        <f t="shared" si="247"/>
        <v/>
      </c>
      <c r="AA1741" s="60" t="str">
        <f>IF($B1741="", "", IF(COUNTIF('Intro &amp; Setup'!$AY$23:$AY$38, $B1741)&gt;0, "BH", TEXT($B1741, "ddd")))</f>
        <v/>
      </c>
      <c r="AB1741" s="61" t="str">
        <f t="shared" si="248"/>
        <v/>
      </c>
      <c r="AD1741" s="23" t="str">
        <f t="shared" si="249"/>
        <v/>
      </c>
      <c r="AE1741" s="23" t="str">
        <f t="shared" si="250"/>
        <v/>
      </c>
      <c r="AG1741" s="23" t="str">
        <f t="shared" si="251"/>
        <v/>
      </c>
    </row>
    <row r="1742" spans="1:33" x14ac:dyDescent="0.25">
      <c r="A1742" s="5"/>
      <c r="B1742" s="115"/>
      <c r="C1742" s="116"/>
      <c r="D1742" s="117"/>
      <c r="E1742" s="118"/>
      <c r="F1742" s="118"/>
      <c r="G1742" s="119"/>
      <c r="H1742" s="120"/>
      <c r="I1742" s="120"/>
      <c r="J1742" s="121"/>
      <c r="K1742" s="5"/>
      <c r="L1742" s="133" t="str">
        <f t="shared" si="243"/>
        <v/>
      </c>
      <c r="M1742" s="5"/>
      <c r="N1742" s="23" t="str">
        <f>IF($L1742="", "", COUNTIF($L$11:$L$2510, "&gt;"&amp;$L1742)+1+COUNTIF($L$11:$L1742, $L1742)-1)</f>
        <v/>
      </c>
      <c r="O1742" s="5"/>
      <c r="R1742" s="23" t="str">
        <f t="shared" si="244"/>
        <v/>
      </c>
      <c r="T1742" s="20" t="str">
        <f t="shared" si="245"/>
        <v/>
      </c>
      <c r="X1742" s="23" t="str">
        <f t="shared" si="246"/>
        <v/>
      </c>
      <c r="Z1742" s="59" t="str">
        <f t="shared" si="247"/>
        <v/>
      </c>
      <c r="AA1742" s="60" t="str">
        <f>IF($B1742="", "", IF(COUNTIF('Intro &amp; Setup'!$AY$23:$AY$38, $B1742)&gt;0, "BH", TEXT($B1742, "ddd")))</f>
        <v/>
      </c>
      <c r="AB1742" s="61" t="str">
        <f t="shared" si="248"/>
        <v/>
      </c>
      <c r="AD1742" s="23" t="str">
        <f t="shared" si="249"/>
        <v/>
      </c>
      <c r="AE1742" s="23" t="str">
        <f t="shared" si="250"/>
        <v/>
      </c>
      <c r="AG1742" s="23" t="str">
        <f t="shared" si="251"/>
        <v/>
      </c>
    </row>
    <row r="1743" spans="1:33" x14ac:dyDescent="0.25">
      <c r="A1743" s="5"/>
      <c r="B1743" s="115"/>
      <c r="C1743" s="116"/>
      <c r="D1743" s="117"/>
      <c r="E1743" s="118"/>
      <c r="F1743" s="118"/>
      <c r="G1743" s="119"/>
      <c r="H1743" s="120"/>
      <c r="I1743" s="120"/>
      <c r="J1743" s="121"/>
      <c r="K1743" s="5"/>
      <c r="L1743" s="133" t="str">
        <f t="shared" si="243"/>
        <v/>
      </c>
      <c r="M1743" s="5"/>
      <c r="N1743" s="23" t="str">
        <f>IF($L1743="", "", COUNTIF($L$11:$L$2510, "&gt;"&amp;$L1743)+1+COUNTIF($L$11:$L1743, $L1743)-1)</f>
        <v/>
      </c>
      <c r="O1743" s="5"/>
      <c r="R1743" s="23" t="str">
        <f t="shared" si="244"/>
        <v/>
      </c>
      <c r="T1743" s="20" t="str">
        <f t="shared" si="245"/>
        <v/>
      </c>
      <c r="X1743" s="23" t="str">
        <f t="shared" si="246"/>
        <v/>
      </c>
      <c r="Z1743" s="59" t="str">
        <f t="shared" si="247"/>
        <v/>
      </c>
      <c r="AA1743" s="60" t="str">
        <f>IF($B1743="", "", IF(COUNTIF('Intro &amp; Setup'!$AY$23:$AY$38, $B1743)&gt;0, "BH", TEXT($B1743, "ddd")))</f>
        <v/>
      </c>
      <c r="AB1743" s="61" t="str">
        <f t="shared" si="248"/>
        <v/>
      </c>
      <c r="AD1743" s="23" t="str">
        <f t="shared" si="249"/>
        <v/>
      </c>
      <c r="AE1743" s="23" t="str">
        <f t="shared" si="250"/>
        <v/>
      </c>
      <c r="AG1743" s="23" t="str">
        <f t="shared" si="251"/>
        <v/>
      </c>
    </row>
    <row r="1744" spans="1:33" x14ac:dyDescent="0.25">
      <c r="A1744" s="5"/>
      <c r="B1744" s="115"/>
      <c r="C1744" s="116"/>
      <c r="D1744" s="117"/>
      <c r="E1744" s="118"/>
      <c r="F1744" s="118"/>
      <c r="G1744" s="119"/>
      <c r="H1744" s="120"/>
      <c r="I1744" s="120"/>
      <c r="J1744" s="121"/>
      <c r="K1744" s="5"/>
      <c r="L1744" s="133" t="str">
        <f t="shared" si="243"/>
        <v/>
      </c>
      <c r="M1744" s="5"/>
      <c r="N1744" s="23" t="str">
        <f>IF($L1744="", "", COUNTIF($L$11:$L$2510, "&gt;"&amp;$L1744)+1+COUNTIF($L$11:$L1744, $L1744)-1)</f>
        <v/>
      </c>
      <c r="O1744" s="5"/>
      <c r="R1744" s="23" t="str">
        <f t="shared" si="244"/>
        <v/>
      </c>
      <c r="T1744" s="20" t="str">
        <f t="shared" si="245"/>
        <v/>
      </c>
      <c r="X1744" s="23" t="str">
        <f t="shared" si="246"/>
        <v/>
      </c>
      <c r="Z1744" s="59" t="str">
        <f t="shared" si="247"/>
        <v/>
      </c>
      <c r="AA1744" s="60" t="str">
        <f>IF($B1744="", "", IF(COUNTIF('Intro &amp; Setup'!$AY$23:$AY$38, $B1744)&gt;0, "BH", TEXT($B1744, "ddd")))</f>
        <v/>
      </c>
      <c r="AB1744" s="61" t="str">
        <f t="shared" si="248"/>
        <v/>
      </c>
      <c r="AD1744" s="23" t="str">
        <f t="shared" si="249"/>
        <v/>
      </c>
      <c r="AE1744" s="23" t="str">
        <f t="shared" si="250"/>
        <v/>
      </c>
      <c r="AG1744" s="23" t="str">
        <f t="shared" si="251"/>
        <v/>
      </c>
    </row>
    <row r="1745" spans="1:33" x14ac:dyDescent="0.25">
      <c r="A1745" s="5"/>
      <c r="B1745" s="115"/>
      <c r="C1745" s="116"/>
      <c r="D1745" s="117"/>
      <c r="E1745" s="118"/>
      <c r="F1745" s="118"/>
      <c r="G1745" s="119"/>
      <c r="H1745" s="120"/>
      <c r="I1745" s="120"/>
      <c r="J1745" s="121"/>
      <c r="K1745" s="5"/>
      <c r="L1745" s="133" t="str">
        <f t="shared" si="243"/>
        <v/>
      </c>
      <c r="M1745" s="5"/>
      <c r="N1745" s="23" t="str">
        <f>IF($L1745="", "", COUNTIF($L$11:$L$2510, "&gt;"&amp;$L1745)+1+COUNTIF($L$11:$L1745, $L1745)-1)</f>
        <v/>
      </c>
      <c r="O1745" s="5"/>
      <c r="R1745" s="23" t="str">
        <f t="shared" si="244"/>
        <v/>
      </c>
      <c r="T1745" s="20" t="str">
        <f t="shared" si="245"/>
        <v/>
      </c>
      <c r="X1745" s="23" t="str">
        <f t="shared" si="246"/>
        <v/>
      </c>
      <c r="Z1745" s="59" t="str">
        <f t="shared" si="247"/>
        <v/>
      </c>
      <c r="AA1745" s="60" t="str">
        <f>IF($B1745="", "", IF(COUNTIF('Intro &amp; Setup'!$AY$23:$AY$38, $B1745)&gt;0, "BH", TEXT($B1745, "ddd")))</f>
        <v/>
      </c>
      <c r="AB1745" s="61" t="str">
        <f t="shared" si="248"/>
        <v/>
      </c>
      <c r="AD1745" s="23" t="str">
        <f t="shared" si="249"/>
        <v/>
      </c>
      <c r="AE1745" s="23" t="str">
        <f t="shared" si="250"/>
        <v/>
      </c>
      <c r="AG1745" s="23" t="str">
        <f t="shared" si="251"/>
        <v/>
      </c>
    </row>
    <row r="1746" spans="1:33" x14ac:dyDescent="0.25">
      <c r="A1746" s="5"/>
      <c r="B1746" s="115"/>
      <c r="C1746" s="116"/>
      <c r="D1746" s="117"/>
      <c r="E1746" s="118"/>
      <c r="F1746" s="118"/>
      <c r="G1746" s="119"/>
      <c r="H1746" s="120"/>
      <c r="I1746" s="120"/>
      <c r="J1746" s="121"/>
      <c r="K1746" s="5"/>
      <c r="L1746" s="133" t="str">
        <f t="shared" si="243"/>
        <v/>
      </c>
      <c r="M1746" s="5"/>
      <c r="N1746" s="23" t="str">
        <f>IF($L1746="", "", COUNTIF($L$11:$L$2510, "&gt;"&amp;$L1746)+1+COUNTIF($L$11:$L1746, $L1746)-1)</f>
        <v/>
      </c>
      <c r="O1746" s="5"/>
      <c r="R1746" s="23" t="str">
        <f t="shared" si="244"/>
        <v/>
      </c>
      <c r="T1746" s="20" t="str">
        <f t="shared" si="245"/>
        <v/>
      </c>
      <c r="X1746" s="23" t="str">
        <f t="shared" si="246"/>
        <v/>
      </c>
      <c r="Z1746" s="59" t="str">
        <f t="shared" si="247"/>
        <v/>
      </c>
      <c r="AA1746" s="60" t="str">
        <f>IF($B1746="", "", IF(COUNTIF('Intro &amp; Setup'!$AY$23:$AY$38, $B1746)&gt;0, "BH", TEXT($B1746, "ddd")))</f>
        <v/>
      </c>
      <c r="AB1746" s="61" t="str">
        <f t="shared" si="248"/>
        <v/>
      </c>
      <c r="AD1746" s="23" t="str">
        <f t="shared" si="249"/>
        <v/>
      </c>
      <c r="AE1746" s="23" t="str">
        <f t="shared" si="250"/>
        <v/>
      </c>
      <c r="AG1746" s="23" t="str">
        <f t="shared" si="251"/>
        <v/>
      </c>
    </row>
    <row r="1747" spans="1:33" x14ac:dyDescent="0.25">
      <c r="A1747" s="5"/>
      <c r="B1747" s="115"/>
      <c r="C1747" s="116"/>
      <c r="D1747" s="117"/>
      <c r="E1747" s="118"/>
      <c r="F1747" s="118"/>
      <c r="G1747" s="119"/>
      <c r="H1747" s="120"/>
      <c r="I1747" s="120"/>
      <c r="J1747" s="121"/>
      <c r="K1747" s="5"/>
      <c r="L1747" s="133" t="str">
        <f t="shared" si="243"/>
        <v/>
      </c>
      <c r="M1747" s="5"/>
      <c r="N1747" s="23" t="str">
        <f>IF($L1747="", "", COUNTIF($L$11:$L$2510, "&gt;"&amp;$L1747)+1+COUNTIF($L$11:$L1747, $L1747)-1)</f>
        <v/>
      </c>
      <c r="O1747" s="5"/>
      <c r="R1747" s="23" t="str">
        <f t="shared" si="244"/>
        <v/>
      </c>
      <c r="T1747" s="20" t="str">
        <f t="shared" si="245"/>
        <v/>
      </c>
      <c r="X1747" s="23" t="str">
        <f t="shared" si="246"/>
        <v/>
      </c>
      <c r="Z1747" s="59" t="str">
        <f t="shared" si="247"/>
        <v/>
      </c>
      <c r="AA1747" s="60" t="str">
        <f>IF($B1747="", "", IF(COUNTIF('Intro &amp; Setup'!$AY$23:$AY$38, $B1747)&gt;0, "BH", TEXT($B1747, "ddd")))</f>
        <v/>
      </c>
      <c r="AB1747" s="61" t="str">
        <f t="shared" si="248"/>
        <v/>
      </c>
      <c r="AD1747" s="23" t="str">
        <f t="shared" si="249"/>
        <v/>
      </c>
      <c r="AE1747" s="23" t="str">
        <f t="shared" si="250"/>
        <v/>
      </c>
      <c r="AG1747" s="23" t="str">
        <f t="shared" si="251"/>
        <v/>
      </c>
    </row>
    <row r="1748" spans="1:33" x14ac:dyDescent="0.25">
      <c r="A1748" s="5"/>
      <c r="B1748" s="115"/>
      <c r="C1748" s="116"/>
      <c r="D1748" s="117"/>
      <c r="E1748" s="118"/>
      <c r="F1748" s="118"/>
      <c r="G1748" s="119"/>
      <c r="H1748" s="120"/>
      <c r="I1748" s="120"/>
      <c r="J1748" s="121"/>
      <c r="K1748" s="5"/>
      <c r="L1748" s="133" t="str">
        <f t="shared" si="243"/>
        <v/>
      </c>
      <c r="M1748" s="5"/>
      <c r="N1748" s="23" t="str">
        <f>IF($L1748="", "", COUNTIF($L$11:$L$2510, "&gt;"&amp;$L1748)+1+COUNTIF($L$11:$L1748, $L1748)-1)</f>
        <v/>
      </c>
      <c r="O1748" s="5"/>
      <c r="R1748" s="23" t="str">
        <f t="shared" si="244"/>
        <v/>
      </c>
      <c r="T1748" s="20" t="str">
        <f t="shared" si="245"/>
        <v/>
      </c>
      <c r="X1748" s="23" t="str">
        <f t="shared" si="246"/>
        <v/>
      </c>
      <c r="Z1748" s="59" t="str">
        <f t="shared" si="247"/>
        <v/>
      </c>
      <c r="AA1748" s="60" t="str">
        <f>IF($B1748="", "", IF(COUNTIF('Intro &amp; Setup'!$AY$23:$AY$38, $B1748)&gt;0, "BH", TEXT($B1748, "ddd")))</f>
        <v/>
      </c>
      <c r="AB1748" s="61" t="str">
        <f t="shared" si="248"/>
        <v/>
      </c>
      <c r="AD1748" s="23" t="str">
        <f t="shared" si="249"/>
        <v/>
      </c>
      <c r="AE1748" s="23" t="str">
        <f t="shared" si="250"/>
        <v/>
      </c>
      <c r="AG1748" s="23" t="str">
        <f t="shared" si="251"/>
        <v/>
      </c>
    </row>
    <row r="1749" spans="1:33" x14ac:dyDescent="0.25">
      <c r="A1749" s="5"/>
      <c r="B1749" s="115"/>
      <c r="C1749" s="116"/>
      <c r="D1749" s="117"/>
      <c r="E1749" s="118"/>
      <c r="F1749" s="118"/>
      <c r="G1749" s="119"/>
      <c r="H1749" s="120"/>
      <c r="I1749" s="120"/>
      <c r="J1749" s="121"/>
      <c r="K1749" s="5"/>
      <c r="L1749" s="133" t="str">
        <f t="shared" si="243"/>
        <v/>
      </c>
      <c r="M1749" s="5"/>
      <c r="N1749" s="23" t="str">
        <f>IF($L1749="", "", COUNTIF($L$11:$L$2510, "&gt;"&amp;$L1749)+1+COUNTIF($L$11:$L1749, $L1749)-1)</f>
        <v/>
      </c>
      <c r="O1749" s="5"/>
      <c r="R1749" s="23" t="str">
        <f t="shared" si="244"/>
        <v/>
      </c>
      <c r="T1749" s="20" t="str">
        <f t="shared" si="245"/>
        <v/>
      </c>
      <c r="X1749" s="23" t="str">
        <f t="shared" si="246"/>
        <v/>
      </c>
      <c r="Z1749" s="59" t="str">
        <f t="shared" si="247"/>
        <v/>
      </c>
      <c r="AA1749" s="60" t="str">
        <f>IF($B1749="", "", IF(COUNTIF('Intro &amp; Setup'!$AY$23:$AY$38, $B1749)&gt;0, "BH", TEXT($B1749, "ddd")))</f>
        <v/>
      </c>
      <c r="AB1749" s="61" t="str">
        <f t="shared" si="248"/>
        <v/>
      </c>
      <c r="AD1749" s="23" t="str">
        <f t="shared" si="249"/>
        <v/>
      </c>
      <c r="AE1749" s="23" t="str">
        <f t="shared" si="250"/>
        <v/>
      </c>
      <c r="AG1749" s="23" t="str">
        <f t="shared" si="251"/>
        <v/>
      </c>
    </row>
    <row r="1750" spans="1:33" x14ac:dyDescent="0.25">
      <c r="A1750" s="5"/>
      <c r="B1750" s="115"/>
      <c r="C1750" s="116"/>
      <c r="D1750" s="117"/>
      <c r="E1750" s="118"/>
      <c r="F1750" s="118"/>
      <c r="G1750" s="119"/>
      <c r="H1750" s="120"/>
      <c r="I1750" s="120"/>
      <c r="J1750" s="121"/>
      <c r="K1750" s="5"/>
      <c r="L1750" s="133" t="str">
        <f t="shared" si="243"/>
        <v/>
      </c>
      <c r="M1750" s="5"/>
      <c r="N1750" s="23" t="str">
        <f>IF($L1750="", "", COUNTIF($L$11:$L$2510, "&gt;"&amp;$L1750)+1+COUNTIF($L$11:$L1750, $L1750)-1)</f>
        <v/>
      </c>
      <c r="O1750" s="5"/>
      <c r="R1750" s="23" t="str">
        <f t="shared" si="244"/>
        <v/>
      </c>
      <c r="T1750" s="20" t="str">
        <f t="shared" si="245"/>
        <v/>
      </c>
      <c r="X1750" s="23" t="str">
        <f t="shared" si="246"/>
        <v/>
      </c>
      <c r="Z1750" s="59" t="str">
        <f t="shared" si="247"/>
        <v/>
      </c>
      <c r="AA1750" s="60" t="str">
        <f>IF($B1750="", "", IF(COUNTIF('Intro &amp; Setup'!$AY$23:$AY$38, $B1750)&gt;0, "BH", TEXT($B1750, "ddd")))</f>
        <v/>
      </c>
      <c r="AB1750" s="61" t="str">
        <f t="shared" si="248"/>
        <v/>
      </c>
      <c r="AD1750" s="23" t="str">
        <f t="shared" si="249"/>
        <v/>
      </c>
      <c r="AE1750" s="23" t="str">
        <f t="shared" si="250"/>
        <v/>
      </c>
      <c r="AG1750" s="23" t="str">
        <f t="shared" si="251"/>
        <v/>
      </c>
    </row>
    <row r="1751" spans="1:33" x14ac:dyDescent="0.25">
      <c r="A1751" s="5"/>
      <c r="B1751" s="115"/>
      <c r="C1751" s="116"/>
      <c r="D1751" s="117"/>
      <c r="E1751" s="118"/>
      <c r="F1751" s="118"/>
      <c r="G1751" s="119"/>
      <c r="H1751" s="120"/>
      <c r="I1751" s="120"/>
      <c r="J1751" s="121"/>
      <c r="K1751" s="5"/>
      <c r="L1751" s="133" t="str">
        <f t="shared" si="243"/>
        <v/>
      </c>
      <c r="M1751" s="5"/>
      <c r="N1751" s="23" t="str">
        <f>IF($L1751="", "", COUNTIF($L$11:$L$2510, "&gt;"&amp;$L1751)+1+COUNTIF($L$11:$L1751, $L1751)-1)</f>
        <v/>
      </c>
      <c r="O1751" s="5"/>
      <c r="R1751" s="23" t="str">
        <f t="shared" si="244"/>
        <v/>
      </c>
      <c r="T1751" s="20" t="str">
        <f t="shared" si="245"/>
        <v/>
      </c>
      <c r="X1751" s="23" t="str">
        <f t="shared" si="246"/>
        <v/>
      </c>
      <c r="Z1751" s="59" t="str">
        <f t="shared" si="247"/>
        <v/>
      </c>
      <c r="AA1751" s="60" t="str">
        <f>IF($B1751="", "", IF(COUNTIF('Intro &amp; Setup'!$AY$23:$AY$38, $B1751)&gt;0, "BH", TEXT($B1751, "ddd")))</f>
        <v/>
      </c>
      <c r="AB1751" s="61" t="str">
        <f t="shared" si="248"/>
        <v/>
      </c>
      <c r="AD1751" s="23" t="str">
        <f t="shared" si="249"/>
        <v/>
      </c>
      <c r="AE1751" s="23" t="str">
        <f t="shared" si="250"/>
        <v/>
      </c>
      <c r="AG1751" s="23" t="str">
        <f t="shared" si="251"/>
        <v/>
      </c>
    </row>
    <row r="1752" spans="1:33" x14ac:dyDescent="0.25">
      <c r="A1752" s="5"/>
      <c r="B1752" s="115"/>
      <c r="C1752" s="116"/>
      <c r="D1752" s="117"/>
      <c r="E1752" s="118"/>
      <c r="F1752" s="118"/>
      <c r="G1752" s="119"/>
      <c r="H1752" s="120"/>
      <c r="I1752" s="120"/>
      <c r="J1752" s="121"/>
      <c r="K1752" s="5"/>
      <c r="L1752" s="133" t="str">
        <f t="shared" si="243"/>
        <v/>
      </c>
      <c r="M1752" s="5"/>
      <c r="N1752" s="23" t="str">
        <f>IF($L1752="", "", COUNTIF($L$11:$L$2510, "&gt;"&amp;$L1752)+1+COUNTIF($L$11:$L1752, $L1752)-1)</f>
        <v/>
      </c>
      <c r="O1752" s="5"/>
      <c r="R1752" s="23" t="str">
        <f t="shared" si="244"/>
        <v/>
      </c>
      <c r="T1752" s="20" t="str">
        <f t="shared" si="245"/>
        <v/>
      </c>
      <c r="X1752" s="23" t="str">
        <f t="shared" si="246"/>
        <v/>
      </c>
      <c r="Z1752" s="59" t="str">
        <f t="shared" si="247"/>
        <v/>
      </c>
      <c r="AA1752" s="60" t="str">
        <f>IF($B1752="", "", IF(COUNTIF('Intro &amp; Setup'!$AY$23:$AY$38, $B1752)&gt;0, "BH", TEXT($B1752, "ddd")))</f>
        <v/>
      </c>
      <c r="AB1752" s="61" t="str">
        <f t="shared" si="248"/>
        <v/>
      </c>
      <c r="AD1752" s="23" t="str">
        <f t="shared" si="249"/>
        <v/>
      </c>
      <c r="AE1752" s="23" t="str">
        <f t="shared" si="250"/>
        <v/>
      </c>
      <c r="AG1752" s="23" t="str">
        <f t="shared" si="251"/>
        <v/>
      </c>
    </row>
    <row r="1753" spans="1:33" x14ac:dyDescent="0.25">
      <c r="A1753" s="5"/>
      <c r="B1753" s="115"/>
      <c r="C1753" s="116"/>
      <c r="D1753" s="117"/>
      <c r="E1753" s="118"/>
      <c r="F1753" s="118"/>
      <c r="G1753" s="119"/>
      <c r="H1753" s="120"/>
      <c r="I1753" s="120"/>
      <c r="J1753" s="121"/>
      <c r="K1753" s="5"/>
      <c r="L1753" s="133" t="str">
        <f t="shared" si="243"/>
        <v/>
      </c>
      <c r="M1753" s="5"/>
      <c r="N1753" s="23" t="str">
        <f>IF($L1753="", "", COUNTIF($L$11:$L$2510, "&gt;"&amp;$L1753)+1+COUNTIF($L$11:$L1753, $L1753)-1)</f>
        <v/>
      </c>
      <c r="O1753" s="5"/>
      <c r="R1753" s="23" t="str">
        <f t="shared" si="244"/>
        <v/>
      </c>
      <c r="T1753" s="20" t="str">
        <f t="shared" si="245"/>
        <v/>
      </c>
      <c r="X1753" s="23" t="str">
        <f t="shared" si="246"/>
        <v/>
      </c>
      <c r="Z1753" s="59" t="str">
        <f t="shared" si="247"/>
        <v/>
      </c>
      <c r="AA1753" s="60" t="str">
        <f>IF($B1753="", "", IF(COUNTIF('Intro &amp; Setup'!$AY$23:$AY$38, $B1753)&gt;0, "BH", TEXT($B1753, "ddd")))</f>
        <v/>
      </c>
      <c r="AB1753" s="61" t="str">
        <f t="shared" si="248"/>
        <v/>
      </c>
      <c r="AD1753" s="23" t="str">
        <f t="shared" si="249"/>
        <v/>
      </c>
      <c r="AE1753" s="23" t="str">
        <f t="shared" si="250"/>
        <v/>
      </c>
      <c r="AG1753" s="23" t="str">
        <f t="shared" si="251"/>
        <v/>
      </c>
    </row>
    <row r="1754" spans="1:33" x14ac:dyDescent="0.25">
      <c r="A1754" s="5"/>
      <c r="B1754" s="115"/>
      <c r="C1754" s="116"/>
      <c r="D1754" s="117"/>
      <c r="E1754" s="118"/>
      <c r="F1754" s="118"/>
      <c r="G1754" s="119"/>
      <c r="H1754" s="120"/>
      <c r="I1754" s="120"/>
      <c r="J1754" s="121"/>
      <c r="K1754" s="5"/>
      <c r="L1754" s="133" t="str">
        <f t="shared" si="243"/>
        <v/>
      </c>
      <c r="M1754" s="5"/>
      <c r="N1754" s="23" t="str">
        <f>IF($L1754="", "", COUNTIF($L$11:$L$2510, "&gt;"&amp;$L1754)+1+COUNTIF($L$11:$L1754, $L1754)-1)</f>
        <v/>
      </c>
      <c r="O1754" s="5"/>
      <c r="R1754" s="23" t="str">
        <f t="shared" si="244"/>
        <v/>
      </c>
      <c r="T1754" s="20" t="str">
        <f t="shared" si="245"/>
        <v/>
      </c>
      <c r="X1754" s="23" t="str">
        <f t="shared" si="246"/>
        <v/>
      </c>
      <c r="Z1754" s="59" t="str">
        <f t="shared" si="247"/>
        <v/>
      </c>
      <c r="AA1754" s="60" t="str">
        <f>IF($B1754="", "", IF(COUNTIF('Intro &amp; Setup'!$AY$23:$AY$38, $B1754)&gt;0, "BH", TEXT($B1754, "ddd")))</f>
        <v/>
      </c>
      <c r="AB1754" s="61" t="str">
        <f t="shared" si="248"/>
        <v/>
      </c>
      <c r="AD1754" s="23" t="str">
        <f t="shared" si="249"/>
        <v/>
      </c>
      <c r="AE1754" s="23" t="str">
        <f t="shared" si="250"/>
        <v/>
      </c>
      <c r="AG1754" s="23" t="str">
        <f t="shared" si="251"/>
        <v/>
      </c>
    </row>
    <row r="1755" spans="1:33" x14ac:dyDescent="0.25">
      <c r="A1755" s="5"/>
      <c r="B1755" s="115"/>
      <c r="C1755" s="116"/>
      <c r="D1755" s="117"/>
      <c r="E1755" s="118"/>
      <c r="F1755" s="118"/>
      <c r="G1755" s="119"/>
      <c r="H1755" s="120"/>
      <c r="I1755" s="120"/>
      <c r="J1755" s="121"/>
      <c r="K1755" s="5"/>
      <c r="L1755" s="133" t="str">
        <f t="shared" si="243"/>
        <v/>
      </c>
      <c r="M1755" s="5"/>
      <c r="N1755" s="23" t="str">
        <f>IF($L1755="", "", COUNTIF($L$11:$L$2510, "&gt;"&amp;$L1755)+1+COUNTIF($L$11:$L1755, $L1755)-1)</f>
        <v/>
      </c>
      <c r="O1755" s="5"/>
      <c r="R1755" s="23" t="str">
        <f t="shared" si="244"/>
        <v/>
      </c>
      <c r="T1755" s="20" t="str">
        <f t="shared" si="245"/>
        <v/>
      </c>
      <c r="X1755" s="23" t="str">
        <f t="shared" si="246"/>
        <v/>
      </c>
      <c r="Z1755" s="59" t="str">
        <f t="shared" si="247"/>
        <v/>
      </c>
      <c r="AA1755" s="60" t="str">
        <f>IF($B1755="", "", IF(COUNTIF('Intro &amp; Setup'!$AY$23:$AY$38, $B1755)&gt;0, "BH", TEXT($B1755, "ddd")))</f>
        <v/>
      </c>
      <c r="AB1755" s="61" t="str">
        <f t="shared" si="248"/>
        <v/>
      </c>
      <c r="AD1755" s="23" t="str">
        <f t="shared" si="249"/>
        <v/>
      </c>
      <c r="AE1755" s="23" t="str">
        <f t="shared" si="250"/>
        <v/>
      </c>
      <c r="AG1755" s="23" t="str">
        <f t="shared" si="251"/>
        <v/>
      </c>
    </row>
    <row r="1756" spans="1:33" x14ac:dyDescent="0.25">
      <c r="A1756" s="5"/>
      <c r="B1756" s="115"/>
      <c r="C1756" s="116"/>
      <c r="D1756" s="117"/>
      <c r="E1756" s="118"/>
      <c r="F1756" s="118"/>
      <c r="G1756" s="119"/>
      <c r="H1756" s="120"/>
      <c r="I1756" s="120"/>
      <c r="J1756" s="121"/>
      <c r="K1756" s="5"/>
      <c r="L1756" s="133" t="str">
        <f t="shared" si="243"/>
        <v/>
      </c>
      <c r="M1756" s="5"/>
      <c r="N1756" s="23" t="str">
        <f>IF($L1756="", "", COUNTIF($L$11:$L$2510, "&gt;"&amp;$L1756)+1+COUNTIF($L$11:$L1756, $L1756)-1)</f>
        <v/>
      </c>
      <c r="O1756" s="5"/>
      <c r="R1756" s="23" t="str">
        <f t="shared" si="244"/>
        <v/>
      </c>
      <c r="T1756" s="20" t="str">
        <f t="shared" si="245"/>
        <v/>
      </c>
      <c r="X1756" s="23" t="str">
        <f t="shared" si="246"/>
        <v/>
      </c>
      <c r="Z1756" s="59" t="str">
        <f t="shared" si="247"/>
        <v/>
      </c>
      <c r="AA1756" s="60" t="str">
        <f>IF($B1756="", "", IF(COUNTIF('Intro &amp; Setup'!$AY$23:$AY$38, $B1756)&gt;0, "BH", TEXT($B1756, "ddd")))</f>
        <v/>
      </c>
      <c r="AB1756" s="61" t="str">
        <f t="shared" si="248"/>
        <v/>
      </c>
      <c r="AD1756" s="23" t="str">
        <f t="shared" si="249"/>
        <v/>
      </c>
      <c r="AE1756" s="23" t="str">
        <f t="shared" si="250"/>
        <v/>
      </c>
      <c r="AG1756" s="23" t="str">
        <f t="shared" si="251"/>
        <v/>
      </c>
    </row>
    <row r="1757" spans="1:33" x14ac:dyDescent="0.25">
      <c r="A1757" s="5"/>
      <c r="B1757" s="115"/>
      <c r="C1757" s="116"/>
      <c r="D1757" s="117"/>
      <c r="E1757" s="118"/>
      <c r="F1757" s="118"/>
      <c r="G1757" s="119"/>
      <c r="H1757" s="120"/>
      <c r="I1757" s="120"/>
      <c r="J1757" s="121"/>
      <c r="K1757" s="5"/>
      <c r="L1757" s="133" t="str">
        <f t="shared" si="243"/>
        <v/>
      </c>
      <c r="M1757" s="5"/>
      <c r="N1757" s="23" t="str">
        <f>IF($L1757="", "", COUNTIF($L$11:$L$2510, "&gt;"&amp;$L1757)+1+COUNTIF($L$11:$L1757, $L1757)-1)</f>
        <v/>
      </c>
      <c r="O1757" s="5"/>
      <c r="R1757" s="23" t="str">
        <f t="shared" si="244"/>
        <v/>
      </c>
      <c r="T1757" s="20" t="str">
        <f t="shared" si="245"/>
        <v/>
      </c>
      <c r="X1757" s="23" t="str">
        <f t="shared" si="246"/>
        <v/>
      </c>
      <c r="Z1757" s="59" t="str">
        <f t="shared" si="247"/>
        <v/>
      </c>
      <c r="AA1757" s="60" t="str">
        <f>IF($B1757="", "", IF(COUNTIF('Intro &amp; Setup'!$AY$23:$AY$38, $B1757)&gt;0, "BH", TEXT($B1757, "ddd")))</f>
        <v/>
      </c>
      <c r="AB1757" s="61" t="str">
        <f t="shared" si="248"/>
        <v/>
      </c>
      <c r="AD1757" s="23" t="str">
        <f t="shared" si="249"/>
        <v/>
      </c>
      <c r="AE1757" s="23" t="str">
        <f t="shared" si="250"/>
        <v/>
      </c>
      <c r="AG1757" s="23" t="str">
        <f t="shared" si="251"/>
        <v/>
      </c>
    </row>
    <row r="1758" spans="1:33" x14ac:dyDescent="0.25">
      <c r="A1758" s="5"/>
      <c r="B1758" s="115"/>
      <c r="C1758" s="116"/>
      <c r="D1758" s="117"/>
      <c r="E1758" s="118"/>
      <c r="F1758" s="118"/>
      <c r="G1758" s="119"/>
      <c r="H1758" s="120"/>
      <c r="I1758" s="120"/>
      <c r="J1758" s="121"/>
      <c r="K1758" s="5"/>
      <c r="L1758" s="133" t="str">
        <f t="shared" si="243"/>
        <v/>
      </c>
      <c r="M1758" s="5"/>
      <c r="N1758" s="23" t="str">
        <f>IF($L1758="", "", COUNTIF($L$11:$L$2510, "&gt;"&amp;$L1758)+1+COUNTIF($L$11:$L1758, $L1758)-1)</f>
        <v/>
      </c>
      <c r="O1758" s="5"/>
      <c r="R1758" s="23" t="str">
        <f t="shared" si="244"/>
        <v/>
      </c>
      <c r="T1758" s="20" t="str">
        <f t="shared" si="245"/>
        <v/>
      </c>
      <c r="X1758" s="23" t="str">
        <f t="shared" si="246"/>
        <v/>
      </c>
      <c r="Z1758" s="59" t="str">
        <f t="shared" si="247"/>
        <v/>
      </c>
      <c r="AA1758" s="60" t="str">
        <f>IF($B1758="", "", IF(COUNTIF('Intro &amp; Setup'!$AY$23:$AY$38, $B1758)&gt;0, "BH", TEXT($B1758, "ddd")))</f>
        <v/>
      </c>
      <c r="AB1758" s="61" t="str">
        <f t="shared" si="248"/>
        <v/>
      </c>
      <c r="AD1758" s="23" t="str">
        <f t="shared" si="249"/>
        <v/>
      </c>
      <c r="AE1758" s="23" t="str">
        <f t="shared" si="250"/>
        <v/>
      </c>
      <c r="AG1758" s="23" t="str">
        <f t="shared" si="251"/>
        <v/>
      </c>
    </row>
    <row r="1759" spans="1:33" x14ac:dyDescent="0.25">
      <c r="A1759" s="5"/>
      <c r="B1759" s="115"/>
      <c r="C1759" s="116"/>
      <c r="D1759" s="117"/>
      <c r="E1759" s="118"/>
      <c r="F1759" s="118"/>
      <c r="G1759" s="119"/>
      <c r="H1759" s="120"/>
      <c r="I1759" s="120"/>
      <c r="J1759" s="121"/>
      <c r="K1759" s="5"/>
      <c r="L1759" s="133" t="str">
        <f t="shared" si="243"/>
        <v/>
      </c>
      <c r="M1759" s="5"/>
      <c r="N1759" s="23" t="str">
        <f>IF($L1759="", "", COUNTIF($L$11:$L$2510, "&gt;"&amp;$L1759)+1+COUNTIF($L$11:$L1759, $L1759)-1)</f>
        <v/>
      </c>
      <c r="O1759" s="5"/>
      <c r="R1759" s="23" t="str">
        <f t="shared" si="244"/>
        <v/>
      </c>
      <c r="T1759" s="20" t="str">
        <f t="shared" si="245"/>
        <v/>
      </c>
      <c r="X1759" s="23" t="str">
        <f t="shared" si="246"/>
        <v/>
      </c>
      <c r="Z1759" s="59" t="str">
        <f t="shared" si="247"/>
        <v/>
      </c>
      <c r="AA1759" s="60" t="str">
        <f>IF($B1759="", "", IF(COUNTIF('Intro &amp; Setup'!$AY$23:$AY$38, $B1759)&gt;0, "BH", TEXT($B1759, "ddd")))</f>
        <v/>
      </c>
      <c r="AB1759" s="61" t="str">
        <f t="shared" si="248"/>
        <v/>
      </c>
      <c r="AD1759" s="23" t="str">
        <f t="shared" si="249"/>
        <v/>
      </c>
      <c r="AE1759" s="23" t="str">
        <f t="shared" si="250"/>
        <v/>
      </c>
      <c r="AG1759" s="23" t="str">
        <f t="shared" si="251"/>
        <v/>
      </c>
    </row>
    <row r="1760" spans="1:33" x14ac:dyDescent="0.25">
      <c r="A1760" s="5"/>
      <c r="B1760" s="115"/>
      <c r="C1760" s="116"/>
      <c r="D1760" s="117"/>
      <c r="E1760" s="118"/>
      <c r="F1760" s="118"/>
      <c r="G1760" s="119"/>
      <c r="H1760" s="120"/>
      <c r="I1760" s="120"/>
      <c r="J1760" s="121"/>
      <c r="K1760" s="5"/>
      <c r="L1760" s="133" t="str">
        <f t="shared" si="243"/>
        <v/>
      </c>
      <c r="M1760" s="5"/>
      <c r="N1760" s="23" t="str">
        <f>IF($L1760="", "", COUNTIF($L$11:$L$2510, "&gt;"&amp;$L1760)+1+COUNTIF($L$11:$L1760, $L1760)-1)</f>
        <v/>
      </c>
      <c r="O1760" s="5"/>
      <c r="R1760" s="23" t="str">
        <f t="shared" si="244"/>
        <v/>
      </c>
      <c r="T1760" s="20" t="str">
        <f t="shared" si="245"/>
        <v/>
      </c>
      <c r="X1760" s="23" t="str">
        <f t="shared" si="246"/>
        <v/>
      </c>
      <c r="Z1760" s="59" t="str">
        <f t="shared" si="247"/>
        <v/>
      </c>
      <c r="AA1760" s="60" t="str">
        <f>IF($B1760="", "", IF(COUNTIF('Intro &amp; Setup'!$AY$23:$AY$38, $B1760)&gt;0, "BH", TEXT($B1760, "ddd")))</f>
        <v/>
      </c>
      <c r="AB1760" s="61" t="str">
        <f t="shared" si="248"/>
        <v/>
      </c>
      <c r="AD1760" s="23" t="str">
        <f t="shared" si="249"/>
        <v/>
      </c>
      <c r="AE1760" s="23" t="str">
        <f t="shared" si="250"/>
        <v/>
      </c>
      <c r="AG1760" s="23" t="str">
        <f t="shared" si="251"/>
        <v/>
      </c>
    </row>
    <row r="1761" spans="1:33" x14ac:dyDescent="0.25">
      <c r="A1761" s="5"/>
      <c r="B1761" s="115"/>
      <c r="C1761" s="116"/>
      <c r="D1761" s="117"/>
      <c r="E1761" s="118"/>
      <c r="F1761" s="118"/>
      <c r="G1761" s="119"/>
      <c r="H1761" s="120"/>
      <c r="I1761" s="120"/>
      <c r="J1761" s="121"/>
      <c r="K1761" s="5"/>
      <c r="L1761" s="133" t="str">
        <f t="shared" si="243"/>
        <v/>
      </c>
      <c r="M1761" s="5"/>
      <c r="N1761" s="23" t="str">
        <f>IF($L1761="", "", COUNTIF($L$11:$L$2510, "&gt;"&amp;$L1761)+1+COUNTIF($L$11:$L1761, $L1761)-1)</f>
        <v/>
      </c>
      <c r="O1761" s="5"/>
      <c r="R1761" s="23" t="str">
        <f t="shared" si="244"/>
        <v/>
      </c>
      <c r="T1761" s="20" t="str">
        <f t="shared" si="245"/>
        <v/>
      </c>
      <c r="X1761" s="23" t="str">
        <f t="shared" si="246"/>
        <v/>
      </c>
      <c r="Z1761" s="59" t="str">
        <f t="shared" si="247"/>
        <v/>
      </c>
      <c r="AA1761" s="60" t="str">
        <f>IF($B1761="", "", IF(COUNTIF('Intro &amp; Setup'!$AY$23:$AY$38, $B1761)&gt;0, "BH", TEXT($B1761, "ddd")))</f>
        <v/>
      </c>
      <c r="AB1761" s="61" t="str">
        <f t="shared" si="248"/>
        <v/>
      </c>
      <c r="AD1761" s="23" t="str">
        <f t="shared" si="249"/>
        <v/>
      </c>
      <c r="AE1761" s="23" t="str">
        <f t="shared" si="250"/>
        <v/>
      </c>
      <c r="AG1761" s="23" t="str">
        <f t="shared" si="251"/>
        <v/>
      </c>
    </row>
    <row r="1762" spans="1:33" x14ac:dyDescent="0.25">
      <c r="A1762" s="5"/>
      <c r="B1762" s="115"/>
      <c r="C1762" s="116"/>
      <c r="D1762" s="117"/>
      <c r="E1762" s="118"/>
      <c r="F1762" s="118"/>
      <c r="G1762" s="119"/>
      <c r="H1762" s="120"/>
      <c r="I1762" s="120"/>
      <c r="J1762" s="121"/>
      <c r="K1762" s="5"/>
      <c r="L1762" s="133" t="str">
        <f t="shared" si="243"/>
        <v/>
      </c>
      <c r="M1762" s="5"/>
      <c r="N1762" s="23" t="str">
        <f>IF($L1762="", "", COUNTIF($L$11:$L$2510, "&gt;"&amp;$L1762)+1+COUNTIF($L$11:$L1762, $L1762)-1)</f>
        <v/>
      </c>
      <c r="O1762" s="5"/>
      <c r="R1762" s="23" t="str">
        <f t="shared" si="244"/>
        <v/>
      </c>
      <c r="T1762" s="20" t="str">
        <f t="shared" si="245"/>
        <v/>
      </c>
      <c r="X1762" s="23" t="str">
        <f t="shared" si="246"/>
        <v/>
      </c>
      <c r="Z1762" s="59" t="str">
        <f t="shared" si="247"/>
        <v/>
      </c>
      <c r="AA1762" s="60" t="str">
        <f>IF($B1762="", "", IF(COUNTIF('Intro &amp; Setup'!$AY$23:$AY$38, $B1762)&gt;0, "BH", TEXT($B1762, "ddd")))</f>
        <v/>
      </c>
      <c r="AB1762" s="61" t="str">
        <f t="shared" si="248"/>
        <v/>
      </c>
      <c r="AD1762" s="23" t="str">
        <f t="shared" si="249"/>
        <v/>
      </c>
      <c r="AE1762" s="23" t="str">
        <f t="shared" si="250"/>
        <v/>
      </c>
      <c r="AG1762" s="23" t="str">
        <f t="shared" si="251"/>
        <v/>
      </c>
    </row>
    <row r="1763" spans="1:33" x14ac:dyDescent="0.25">
      <c r="A1763" s="5"/>
      <c r="B1763" s="115"/>
      <c r="C1763" s="116"/>
      <c r="D1763" s="117"/>
      <c r="E1763" s="118"/>
      <c r="F1763" s="118"/>
      <c r="G1763" s="119"/>
      <c r="H1763" s="120"/>
      <c r="I1763" s="120"/>
      <c r="J1763" s="121"/>
      <c r="K1763" s="5"/>
      <c r="L1763" s="133" t="str">
        <f t="shared" si="243"/>
        <v/>
      </c>
      <c r="M1763" s="5"/>
      <c r="N1763" s="23" t="str">
        <f>IF($L1763="", "", COUNTIF($L$11:$L$2510, "&gt;"&amp;$L1763)+1+COUNTIF($L$11:$L1763, $L1763)-1)</f>
        <v/>
      </c>
      <c r="O1763" s="5"/>
      <c r="R1763" s="23" t="str">
        <f t="shared" si="244"/>
        <v/>
      </c>
      <c r="T1763" s="20" t="str">
        <f t="shared" si="245"/>
        <v/>
      </c>
      <c r="X1763" s="23" t="str">
        <f t="shared" si="246"/>
        <v/>
      </c>
      <c r="Z1763" s="59" t="str">
        <f t="shared" si="247"/>
        <v/>
      </c>
      <c r="AA1763" s="60" t="str">
        <f>IF($B1763="", "", IF(COUNTIF('Intro &amp; Setup'!$AY$23:$AY$38, $B1763)&gt;0, "BH", TEXT($B1763, "ddd")))</f>
        <v/>
      </c>
      <c r="AB1763" s="61" t="str">
        <f t="shared" si="248"/>
        <v/>
      </c>
      <c r="AD1763" s="23" t="str">
        <f t="shared" si="249"/>
        <v/>
      </c>
      <c r="AE1763" s="23" t="str">
        <f t="shared" si="250"/>
        <v/>
      </c>
      <c r="AG1763" s="23" t="str">
        <f t="shared" si="251"/>
        <v/>
      </c>
    </row>
    <row r="1764" spans="1:33" x14ac:dyDescent="0.25">
      <c r="A1764" s="5"/>
      <c r="B1764" s="115"/>
      <c r="C1764" s="116"/>
      <c r="D1764" s="117"/>
      <c r="E1764" s="118"/>
      <c r="F1764" s="118"/>
      <c r="G1764" s="119"/>
      <c r="H1764" s="120"/>
      <c r="I1764" s="120"/>
      <c r="J1764" s="121"/>
      <c r="K1764" s="5"/>
      <c r="L1764" s="133" t="str">
        <f t="shared" si="243"/>
        <v/>
      </c>
      <c r="M1764" s="5"/>
      <c r="N1764" s="23" t="str">
        <f>IF($L1764="", "", COUNTIF($L$11:$L$2510, "&gt;"&amp;$L1764)+1+COUNTIF($L$11:$L1764, $L1764)-1)</f>
        <v/>
      </c>
      <c r="O1764" s="5"/>
      <c r="R1764" s="23" t="str">
        <f t="shared" si="244"/>
        <v/>
      </c>
      <c r="T1764" s="20" t="str">
        <f t="shared" si="245"/>
        <v/>
      </c>
      <c r="X1764" s="23" t="str">
        <f t="shared" si="246"/>
        <v/>
      </c>
      <c r="Z1764" s="59" t="str">
        <f t="shared" si="247"/>
        <v/>
      </c>
      <c r="AA1764" s="60" t="str">
        <f>IF($B1764="", "", IF(COUNTIF('Intro &amp; Setup'!$AY$23:$AY$38, $B1764)&gt;0, "BH", TEXT($B1764, "ddd")))</f>
        <v/>
      </c>
      <c r="AB1764" s="61" t="str">
        <f t="shared" si="248"/>
        <v/>
      </c>
      <c r="AD1764" s="23" t="str">
        <f t="shared" si="249"/>
        <v/>
      </c>
      <c r="AE1764" s="23" t="str">
        <f t="shared" si="250"/>
        <v/>
      </c>
      <c r="AG1764" s="23" t="str">
        <f t="shared" si="251"/>
        <v/>
      </c>
    </row>
    <row r="1765" spans="1:33" x14ac:dyDescent="0.25">
      <c r="A1765" s="5"/>
      <c r="B1765" s="115"/>
      <c r="C1765" s="116"/>
      <c r="D1765" s="117"/>
      <c r="E1765" s="118"/>
      <c r="F1765" s="118"/>
      <c r="G1765" s="119"/>
      <c r="H1765" s="120"/>
      <c r="I1765" s="120"/>
      <c r="J1765" s="121"/>
      <c r="K1765" s="5"/>
      <c r="L1765" s="133" t="str">
        <f t="shared" si="243"/>
        <v/>
      </c>
      <c r="M1765" s="5"/>
      <c r="N1765" s="23" t="str">
        <f>IF($L1765="", "", COUNTIF($L$11:$L$2510, "&gt;"&amp;$L1765)+1+COUNTIF($L$11:$L1765, $L1765)-1)</f>
        <v/>
      </c>
      <c r="O1765" s="5"/>
      <c r="R1765" s="23" t="str">
        <f t="shared" si="244"/>
        <v/>
      </c>
      <c r="T1765" s="20" t="str">
        <f t="shared" si="245"/>
        <v/>
      </c>
      <c r="X1765" s="23" t="str">
        <f t="shared" si="246"/>
        <v/>
      </c>
      <c r="Z1765" s="59" t="str">
        <f t="shared" si="247"/>
        <v/>
      </c>
      <c r="AA1765" s="60" t="str">
        <f>IF($B1765="", "", IF(COUNTIF('Intro &amp; Setup'!$AY$23:$AY$38, $B1765)&gt;0, "BH", TEXT($B1765, "ddd")))</f>
        <v/>
      </c>
      <c r="AB1765" s="61" t="str">
        <f t="shared" si="248"/>
        <v/>
      </c>
      <c r="AD1765" s="23" t="str">
        <f t="shared" si="249"/>
        <v/>
      </c>
      <c r="AE1765" s="23" t="str">
        <f t="shared" si="250"/>
        <v/>
      </c>
      <c r="AG1765" s="23" t="str">
        <f t="shared" si="251"/>
        <v/>
      </c>
    </row>
    <row r="1766" spans="1:33" x14ac:dyDescent="0.25">
      <c r="A1766" s="5"/>
      <c r="B1766" s="115"/>
      <c r="C1766" s="116"/>
      <c r="D1766" s="117"/>
      <c r="E1766" s="118"/>
      <c r="F1766" s="118"/>
      <c r="G1766" s="119"/>
      <c r="H1766" s="120"/>
      <c r="I1766" s="120"/>
      <c r="J1766" s="121"/>
      <c r="K1766" s="5"/>
      <c r="L1766" s="133" t="str">
        <f t="shared" si="243"/>
        <v/>
      </c>
      <c r="M1766" s="5"/>
      <c r="N1766" s="23" t="str">
        <f>IF($L1766="", "", COUNTIF($L$11:$L$2510, "&gt;"&amp;$L1766)+1+COUNTIF($L$11:$L1766, $L1766)-1)</f>
        <v/>
      </c>
      <c r="O1766" s="5"/>
      <c r="R1766" s="23" t="str">
        <f t="shared" si="244"/>
        <v/>
      </c>
      <c r="T1766" s="20" t="str">
        <f t="shared" si="245"/>
        <v/>
      </c>
      <c r="X1766" s="23" t="str">
        <f t="shared" si="246"/>
        <v/>
      </c>
      <c r="Z1766" s="59" t="str">
        <f t="shared" si="247"/>
        <v/>
      </c>
      <c r="AA1766" s="60" t="str">
        <f>IF($B1766="", "", IF(COUNTIF('Intro &amp; Setup'!$AY$23:$AY$38, $B1766)&gt;0, "BH", TEXT($B1766, "ddd")))</f>
        <v/>
      </c>
      <c r="AB1766" s="61" t="str">
        <f t="shared" si="248"/>
        <v/>
      </c>
      <c r="AD1766" s="23" t="str">
        <f t="shared" si="249"/>
        <v/>
      </c>
      <c r="AE1766" s="23" t="str">
        <f t="shared" si="250"/>
        <v/>
      </c>
      <c r="AG1766" s="23" t="str">
        <f t="shared" si="251"/>
        <v/>
      </c>
    </row>
    <row r="1767" spans="1:33" x14ac:dyDescent="0.25">
      <c r="A1767" s="5"/>
      <c r="B1767" s="115"/>
      <c r="C1767" s="116"/>
      <c r="D1767" s="117"/>
      <c r="E1767" s="118"/>
      <c r="F1767" s="118"/>
      <c r="G1767" s="119"/>
      <c r="H1767" s="120"/>
      <c r="I1767" s="120"/>
      <c r="J1767" s="121"/>
      <c r="K1767" s="5"/>
      <c r="L1767" s="133" t="str">
        <f t="shared" si="243"/>
        <v/>
      </c>
      <c r="M1767" s="5"/>
      <c r="N1767" s="23" t="str">
        <f>IF($L1767="", "", COUNTIF($L$11:$L$2510, "&gt;"&amp;$L1767)+1+COUNTIF($L$11:$L1767, $L1767)-1)</f>
        <v/>
      </c>
      <c r="O1767" s="5"/>
      <c r="R1767" s="23" t="str">
        <f t="shared" si="244"/>
        <v/>
      </c>
      <c r="T1767" s="20" t="str">
        <f t="shared" si="245"/>
        <v/>
      </c>
      <c r="X1767" s="23" t="str">
        <f t="shared" si="246"/>
        <v/>
      </c>
      <c r="Z1767" s="59" t="str">
        <f t="shared" si="247"/>
        <v/>
      </c>
      <c r="AA1767" s="60" t="str">
        <f>IF($B1767="", "", IF(COUNTIF('Intro &amp; Setup'!$AY$23:$AY$38, $B1767)&gt;0, "BH", TEXT($B1767, "ddd")))</f>
        <v/>
      </c>
      <c r="AB1767" s="61" t="str">
        <f t="shared" si="248"/>
        <v/>
      </c>
      <c r="AD1767" s="23" t="str">
        <f t="shared" si="249"/>
        <v/>
      </c>
      <c r="AE1767" s="23" t="str">
        <f t="shared" si="250"/>
        <v/>
      </c>
      <c r="AG1767" s="23" t="str">
        <f t="shared" si="251"/>
        <v/>
      </c>
    </row>
    <row r="1768" spans="1:33" x14ac:dyDescent="0.25">
      <c r="A1768" s="5"/>
      <c r="B1768" s="115"/>
      <c r="C1768" s="116"/>
      <c r="D1768" s="117"/>
      <c r="E1768" s="118"/>
      <c r="F1768" s="118"/>
      <c r="G1768" s="119"/>
      <c r="H1768" s="120"/>
      <c r="I1768" s="120"/>
      <c r="J1768" s="121"/>
      <c r="K1768" s="5"/>
      <c r="L1768" s="133" t="str">
        <f t="shared" si="243"/>
        <v/>
      </c>
      <c r="M1768" s="5"/>
      <c r="N1768" s="23" t="str">
        <f>IF($L1768="", "", COUNTIF($L$11:$L$2510, "&gt;"&amp;$L1768)+1+COUNTIF($L$11:$L1768, $L1768)-1)</f>
        <v/>
      </c>
      <c r="O1768" s="5"/>
      <c r="R1768" s="23" t="str">
        <f t="shared" si="244"/>
        <v/>
      </c>
      <c r="T1768" s="20" t="str">
        <f t="shared" si="245"/>
        <v/>
      </c>
      <c r="X1768" s="23" t="str">
        <f t="shared" si="246"/>
        <v/>
      </c>
      <c r="Z1768" s="59" t="str">
        <f t="shared" si="247"/>
        <v/>
      </c>
      <c r="AA1768" s="60" t="str">
        <f>IF($B1768="", "", IF(COUNTIF('Intro &amp; Setup'!$AY$23:$AY$38, $B1768)&gt;0, "BH", TEXT($B1768, "ddd")))</f>
        <v/>
      </c>
      <c r="AB1768" s="61" t="str">
        <f t="shared" si="248"/>
        <v/>
      </c>
      <c r="AD1768" s="23" t="str">
        <f t="shared" si="249"/>
        <v/>
      </c>
      <c r="AE1768" s="23" t="str">
        <f t="shared" si="250"/>
        <v/>
      </c>
      <c r="AG1768" s="23" t="str">
        <f t="shared" si="251"/>
        <v/>
      </c>
    </row>
    <row r="1769" spans="1:33" x14ac:dyDescent="0.25">
      <c r="A1769" s="5"/>
      <c r="B1769" s="115"/>
      <c r="C1769" s="116"/>
      <c r="D1769" s="117"/>
      <c r="E1769" s="118"/>
      <c r="F1769" s="118"/>
      <c r="G1769" s="119"/>
      <c r="H1769" s="120"/>
      <c r="I1769" s="120"/>
      <c r="J1769" s="121"/>
      <c r="K1769" s="5"/>
      <c r="L1769" s="133" t="str">
        <f t="shared" si="243"/>
        <v/>
      </c>
      <c r="M1769" s="5"/>
      <c r="N1769" s="23" t="str">
        <f>IF($L1769="", "", COUNTIF($L$11:$L$2510, "&gt;"&amp;$L1769)+1+COUNTIF($L$11:$L1769, $L1769)-1)</f>
        <v/>
      </c>
      <c r="O1769" s="5"/>
      <c r="R1769" s="23" t="str">
        <f t="shared" si="244"/>
        <v/>
      </c>
      <c r="T1769" s="20" t="str">
        <f t="shared" si="245"/>
        <v/>
      </c>
      <c r="X1769" s="23" t="str">
        <f t="shared" si="246"/>
        <v/>
      </c>
      <c r="Z1769" s="59" t="str">
        <f t="shared" si="247"/>
        <v/>
      </c>
      <c r="AA1769" s="60" t="str">
        <f>IF($B1769="", "", IF(COUNTIF('Intro &amp; Setup'!$AY$23:$AY$38, $B1769)&gt;0, "BH", TEXT($B1769, "ddd")))</f>
        <v/>
      </c>
      <c r="AB1769" s="61" t="str">
        <f t="shared" si="248"/>
        <v/>
      </c>
      <c r="AD1769" s="23" t="str">
        <f t="shared" si="249"/>
        <v/>
      </c>
      <c r="AE1769" s="23" t="str">
        <f t="shared" si="250"/>
        <v/>
      </c>
      <c r="AG1769" s="23" t="str">
        <f t="shared" si="251"/>
        <v/>
      </c>
    </row>
    <row r="1770" spans="1:33" x14ac:dyDescent="0.25">
      <c r="A1770" s="5"/>
      <c r="B1770" s="115"/>
      <c r="C1770" s="116"/>
      <c r="D1770" s="117"/>
      <c r="E1770" s="118"/>
      <c r="F1770" s="118"/>
      <c r="G1770" s="119"/>
      <c r="H1770" s="120"/>
      <c r="I1770" s="120"/>
      <c r="J1770" s="121"/>
      <c r="K1770" s="5"/>
      <c r="L1770" s="133" t="str">
        <f t="shared" si="243"/>
        <v/>
      </c>
      <c r="M1770" s="5"/>
      <c r="N1770" s="23" t="str">
        <f>IF($L1770="", "", COUNTIF($L$11:$L$2510, "&gt;"&amp;$L1770)+1+COUNTIF($L$11:$L1770, $L1770)-1)</f>
        <v/>
      </c>
      <c r="O1770" s="5"/>
      <c r="R1770" s="23" t="str">
        <f t="shared" si="244"/>
        <v/>
      </c>
      <c r="T1770" s="20" t="str">
        <f t="shared" si="245"/>
        <v/>
      </c>
      <c r="X1770" s="23" t="str">
        <f t="shared" si="246"/>
        <v/>
      </c>
      <c r="Z1770" s="59" t="str">
        <f t="shared" si="247"/>
        <v/>
      </c>
      <c r="AA1770" s="60" t="str">
        <f>IF($B1770="", "", IF(COUNTIF('Intro &amp; Setup'!$AY$23:$AY$38, $B1770)&gt;0, "BH", TEXT($B1770, "ddd")))</f>
        <v/>
      </c>
      <c r="AB1770" s="61" t="str">
        <f t="shared" si="248"/>
        <v/>
      </c>
      <c r="AD1770" s="23" t="str">
        <f t="shared" si="249"/>
        <v/>
      </c>
      <c r="AE1770" s="23" t="str">
        <f t="shared" si="250"/>
        <v/>
      </c>
      <c r="AG1770" s="23" t="str">
        <f t="shared" si="251"/>
        <v/>
      </c>
    </row>
    <row r="1771" spans="1:33" x14ac:dyDescent="0.25">
      <c r="A1771" s="5"/>
      <c r="B1771" s="115"/>
      <c r="C1771" s="116"/>
      <c r="D1771" s="117"/>
      <c r="E1771" s="118"/>
      <c r="F1771" s="118"/>
      <c r="G1771" s="119"/>
      <c r="H1771" s="120"/>
      <c r="I1771" s="120"/>
      <c r="J1771" s="121"/>
      <c r="K1771" s="5"/>
      <c r="L1771" s="133" t="str">
        <f t="shared" si="243"/>
        <v/>
      </c>
      <c r="M1771" s="5"/>
      <c r="N1771" s="23" t="str">
        <f>IF($L1771="", "", COUNTIF($L$11:$L$2510, "&gt;"&amp;$L1771)+1+COUNTIF($L$11:$L1771, $L1771)-1)</f>
        <v/>
      </c>
      <c r="O1771" s="5"/>
      <c r="R1771" s="23" t="str">
        <f t="shared" si="244"/>
        <v/>
      </c>
      <c r="T1771" s="20" t="str">
        <f t="shared" si="245"/>
        <v/>
      </c>
      <c r="X1771" s="23" t="str">
        <f t="shared" si="246"/>
        <v/>
      </c>
      <c r="Z1771" s="59" t="str">
        <f t="shared" si="247"/>
        <v/>
      </c>
      <c r="AA1771" s="60" t="str">
        <f>IF($B1771="", "", IF(COUNTIF('Intro &amp; Setup'!$AY$23:$AY$38, $B1771)&gt;0, "BH", TEXT($B1771, "ddd")))</f>
        <v/>
      </c>
      <c r="AB1771" s="61" t="str">
        <f t="shared" si="248"/>
        <v/>
      </c>
      <c r="AD1771" s="23" t="str">
        <f t="shared" si="249"/>
        <v/>
      </c>
      <c r="AE1771" s="23" t="str">
        <f t="shared" si="250"/>
        <v/>
      </c>
      <c r="AG1771" s="23" t="str">
        <f t="shared" si="251"/>
        <v/>
      </c>
    </row>
    <row r="1772" spans="1:33" x14ac:dyDescent="0.25">
      <c r="A1772" s="5"/>
      <c r="B1772" s="115"/>
      <c r="C1772" s="116"/>
      <c r="D1772" s="117"/>
      <c r="E1772" s="118"/>
      <c r="F1772" s="118"/>
      <c r="G1772" s="119"/>
      <c r="H1772" s="120"/>
      <c r="I1772" s="120"/>
      <c r="J1772" s="121"/>
      <c r="K1772" s="5"/>
      <c r="L1772" s="133" t="str">
        <f t="shared" si="243"/>
        <v/>
      </c>
      <c r="M1772" s="5"/>
      <c r="N1772" s="23" t="str">
        <f>IF($L1772="", "", COUNTIF($L$11:$L$2510, "&gt;"&amp;$L1772)+1+COUNTIF($L$11:$L1772, $L1772)-1)</f>
        <v/>
      </c>
      <c r="O1772" s="5"/>
      <c r="R1772" s="23" t="str">
        <f t="shared" si="244"/>
        <v/>
      </c>
      <c r="T1772" s="20" t="str">
        <f t="shared" si="245"/>
        <v/>
      </c>
      <c r="X1772" s="23" t="str">
        <f t="shared" si="246"/>
        <v/>
      </c>
      <c r="Z1772" s="59" t="str">
        <f t="shared" si="247"/>
        <v/>
      </c>
      <c r="AA1772" s="60" t="str">
        <f>IF($B1772="", "", IF(COUNTIF('Intro &amp; Setup'!$AY$23:$AY$38, $B1772)&gt;0, "BH", TEXT($B1772, "ddd")))</f>
        <v/>
      </c>
      <c r="AB1772" s="61" t="str">
        <f t="shared" si="248"/>
        <v/>
      </c>
      <c r="AD1772" s="23" t="str">
        <f t="shared" si="249"/>
        <v/>
      </c>
      <c r="AE1772" s="23" t="str">
        <f t="shared" si="250"/>
        <v/>
      </c>
      <c r="AG1772" s="23" t="str">
        <f t="shared" si="251"/>
        <v/>
      </c>
    </row>
    <row r="1773" spans="1:33" x14ac:dyDescent="0.25">
      <c r="A1773" s="5"/>
      <c r="B1773" s="115"/>
      <c r="C1773" s="116"/>
      <c r="D1773" s="117"/>
      <c r="E1773" s="118"/>
      <c r="F1773" s="118"/>
      <c r="G1773" s="119"/>
      <c r="H1773" s="120"/>
      <c r="I1773" s="120"/>
      <c r="J1773" s="121"/>
      <c r="K1773" s="5"/>
      <c r="L1773" s="133" t="str">
        <f t="shared" si="243"/>
        <v/>
      </c>
      <c r="M1773" s="5"/>
      <c r="N1773" s="23" t="str">
        <f>IF($L1773="", "", COUNTIF($L$11:$L$2510, "&gt;"&amp;$L1773)+1+COUNTIF($L$11:$L1773, $L1773)-1)</f>
        <v/>
      </c>
      <c r="O1773" s="5"/>
      <c r="R1773" s="23" t="str">
        <f t="shared" si="244"/>
        <v/>
      </c>
      <c r="T1773" s="20" t="str">
        <f t="shared" si="245"/>
        <v/>
      </c>
      <c r="X1773" s="23" t="str">
        <f t="shared" si="246"/>
        <v/>
      </c>
      <c r="Z1773" s="59" t="str">
        <f t="shared" si="247"/>
        <v/>
      </c>
      <c r="AA1773" s="60" t="str">
        <f>IF($B1773="", "", IF(COUNTIF('Intro &amp; Setup'!$AY$23:$AY$38, $B1773)&gt;0, "BH", TEXT($B1773, "ddd")))</f>
        <v/>
      </c>
      <c r="AB1773" s="61" t="str">
        <f t="shared" si="248"/>
        <v/>
      </c>
      <c r="AD1773" s="23" t="str">
        <f t="shared" si="249"/>
        <v/>
      </c>
      <c r="AE1773" s="23" t="str">
        <f t="shared" si="250"/>
        <v/>
      </c>
      <c r="AG1773" s="23" t="str">
        <f t="shared" si="251"/>
        <v/>
      </c>
    </row>
    <row r="1774" spans="1:33" x14ac:dyDescent="0.25">
      <c r="A1774" s="5"/>
      <c r="B1774" s="115"/>
      <c r="C1774" s="116"/>
      <c r="D1774" s="117"/>
      <c r="E1774" s="118"/>
      <c r="F1774" s="118"/>
      <c r="G1774" s="119"/>
      <c r="H1774" s="120"/>
      <c r="I1774" s="120"/>
      <c r="J1774" s="121"/>
      <c r="K1774" s="5"/>
      <c r="L1774" s="133" t="str">
        <f t="shared" si="243"/>
        <v/>
      </c>
      <c r="M1774" s="5"/>
      <c r="N1774" s="23" t="str">
        <f>IF($L1774="", "", COUNTIF($L$11:$L$2510, "&gt;"&amp;$L1774)+1+COUNTIF($L$11:$L1774, $L1774)-1)</f>
        <v/>
      </c>
      <c r="O1774" s="5"/>
      <c r="R1774" s="23" t="str">
        <f t="shared" si="244"/>
        <v/>
      </c>
      <c r="T1774" s="20" t="str">
        <f t="shared" si="245"/>
        <v/>
      </c>
      <c r="X1774" s="23" t="str">
        <f t="shared" si="246"/>
        <v/>
      </c>
      <c r="Z1774" s="59" t="str">
        <f t="shared" si="247"/>
        <v/>
      </c>
      <c r="AA1774" s="60" t="str">
        <f>IF($B1774="", "", IF(COUNTIF('Intro &amp; Setup'!$AY$23:$AY$38, $B1774)&gt;0, "BH", TEXT($B1774, "ddd")))</f>
        <v/>
      </c>
      <c r="AB1774" s="61" t="str">
        <f t="shared" si="248"/>
        <v/>
      </c>
      <c r="AD1774" s="23" t="str">
        <f t="shared" si="249"/>
        <v/>
      </c>
      <c r="AE1774" s="23" t="str">
        <f t="shared" si="250"/>
        <v/>
      </c>
      <c r="AG1774" s="23" t="str">
        <f t="shared" si="251"/>
        <v/>
      </c>
    </row>
    <row r="1775" spans="1:33" x14ac:dyDescent="0.25">
      <c r="A1775" s="5"/>
      <c r="B1775" s="115"/>
      <c r="C1775" s="116"/>
      <c r="D1775" s="117"/>
      <c r="E1775" s="118"/>
      <c r="F1775" s="118"/>
      <c r="G1775" s="119"/>
      <c r="H1775" s="120"/>
      <c r="I1775" s="120"/>
      <c r="J1775" s="121"/>
      <c r="K1775" s="5"/>
      <c r="L1775" s="133" t="str">
        <f t="shared" si="243"/>
        <v/>
      </c>
      <c r="M1775" s="5"/>
      <c r="N1775" s="23" t="str">
        <f>IF($L1775="", "", COUNTIF($L$11:$L$2510, "&gt;"&amp;$L1775)+1+COUNTIF($L$11:$L1775, $L1775)-1)</f>
        <v/>
      </c>
      <c r="O1775" s="5"/>
      <c r="R1775" s="23" t="str">
        <f t="shared" si="244"/>
        <v/>
      </c>
      <c r="T1775" s="20" t="str">
        <f t="shared" si="245"/>
        <v/>
      </c>
      <c r="X1775" s="23" t="str">
        <f t="shared" si="246"/>
        <v/>
      </c>
      <c r="Z1775" s="59" t="str">
        <f t="shared" si="247"/>
        <v/>
      </c>
      <c r="AA1775" s="60" t="str">
        <f>IF($B1775="", "", IF(COUNTIF('Intro &amp; Setup'!$AY$23:$AY$38, $B1775)&gt;0, "BH", TEXT($B1775, "ddd")))</f>
        <v/>
      </c>
      <c r="AB1775" s="61" t="str">
        <f t="shared" si="248"/>
        <v/>
      </c>
      <c r="AD1775" s="23" t="str">
        <f t="shared" si="249"/>
        <v/>
      </c>
      <c r="AE1775" s="23" t="str">
        <f t="shared" si="250"/>
        <v/>
      </c>
      <c r="AG1775" s="23" t="str">
        <f t="shared" si="251"/>
        <v/>
      </c>
    </row>
    <row r="1776" spans="1:33" x14ac:dyDescent="0.25">
      <c r="A1776" s="5"/>
      <c r="B1776" s="115"/>
      <c r="C1776" s="116"/>
      <c r="D1776" s="117"/>
      <c r="E1776" s="118"/>
      <c r="F1776" s="118"/>
      <c r="G1776" s="119"/>
      <c r="H1776" s="120"/>
      <c r="I1776" s="120"/>
      <c r="J1776" s="121"/>
      <c r="K1776" s="5"/>
      <c r="L1776" s="133" t="str">
        <f t="shared" si="243"/>
        <v/>
      </c>
      <c r="M1776" s="5"/>
      <c r="N1776" s="23" t="str">
        <f>IF($L1776="", "", COUNTIF($L$11:$L$2510, "&gt;"&amp;$L1776)+1+COUNTIF($L$11:$L1776, $L1776)-1)</f>
        <v/>
      </c>
      <c r="O1776" s="5"/>
      <c r="R1776" s="23" t="str">
        <f t="shared" si="244"/>
        <v/>
      </c>
      <c r="T1776" s="20" t="str">
        <f t="shared" si="245"/>
        <v/>
      </c>
      <c r="X1776" s="23" t="str">
        <f t="shared" si="246"/>
        <v/>
      </c>
      <c r="Z1776" s="59" t="str">
        <f t="shared" si="247"/>
        <v/>
      </c>
      <c r="AA1776" s="60" t="str">
        <f>IF($B1776="", "", IF(COUNTIF('Intro &amp; Setup'!$AY$23:$AY$38, $B1776)&gt;0, "BH", TEXT($B1776, "ddd")))</f>
        <v/>
      </c>
      <c r="AB1776" s="61" t="str">
        <f t="shared" si="248"/>
        <v/>
      </c>
      <c r="AD1776" s="23" t="str">
        <f t="shared" si="249"/>
        <v/>
      </c>
      <c r="AE1776" s="23" t="str">
        <f t="shared" si="250"/>
        <v/>
      </c>
      <c r="AG1776" s="23" t="str">
        <f t="shared" si="251"/>
        <v/>
      </c>
    </row>
    <row r="1777" spans="1:33" x14ac:dyDescent="0.25">
      <c r="A1777" s="5"/>
      <c r="B1777" s="115"/>
      <c r="C1777" s="116"/>
      <c r="D1777" s="117"/>
      <c r="E1777" s="118"/>
      <c r="F1777" s="118"/>
      <c r="G1777" s="119"/>
      <c r="H1777" s="120"/>
      <c r="I1777" s="120"/>
      <c r="J1777" s="121"/>
      <c r="K1777" s="5"/>
      <c r="L1777" s="133" t="str">
        <f t="shared" si="243"/>
        <v/>
      </c>
      <c r="M1777" s="5"/>
      <c r="N1777" s="23" t="str">
        <f>IF($L1777="", "", COUNTIF($L$11:$L$2510, "&gt;"&amp;$L1777)+1+COUNTIF($L$11:$L1777, $L1777)-1)</f>
        <v/>
      </c>
      <c r="O1777" s="5"/>
      <c r="R1777" s="23" t="str">
        <f t="shared" si="244"/>
        <v/>
      </c>
      <c r="T1777" s="20" t="str">
        <f t="shared" si="245"/>
        <v/>
      </c>
      <c r="X1777" s="23" t="str">
        <f t="shared" si="246"/>
        <v/>
      </c>
      <c r="Z1777" s="59" t="str">
        <f t="shared" si="247"/>
        <v/>
      </c>
      <c r="AA1777" s="60" t="str">
        <f>IF($B1777="", "", IF(COUNTIF('Intro &amp; Setup'!$AY$23:$AY$38, $B1777)&gt;0, "BH", TEXT($B1777, "ddd")))</f>
        <v/>
      </c>
      <c r="AB1777" s="61" t="str">
        <f t="shared" si="248"/>
        <v/>
      </c>
      <c r="AD1777" s="23" t="str">
        <f t="shared" si="249"/>
        <v/>
      </c>
      <c r="AE1777" s="23" t="str">
        <f t="shared" si="250"/>
        <v/>
      </c>
      <c r="AG1777" s="23" t="str">
        <f t="shared" si="251"/>
        <v/>
      </c>
    </row>
    <row r="1778" spans="1:33" x14ac:dyDescent="0.25">
      <c r="A1778" s="5"/>
      <c r="B1778" s="115"/>
      <c r="C1778" s="116"/>
      <c r="D1778" s="117"/>
      <c r="E1778" s="118"/>
      <c r="F1778" s="118"/>
      <c r="G1778" s="119"/>
      <c r="H1778" s="120"/>
      <c r="I1778" s="120"/>
      <c r="J1778" s="121"/>
      <c r="K1778" s="5"/>
      <c r="L1778" s="133" t="str">
        <f t="shared" si="243"/>
        <v/>
      </c>
      <c r="M1778" s="5"/>
      <c r="N1778" s="23" t="str">
        <f>IF($L1778="", "", COUNTIF($L$11:$L$2510, "&gt;"&amp;$L1778)+1+COUNTIF($L$11:$L1778, $L1778)-1)</f>
        <v/>
      </c>
      <c r="O1778" s="5"/>
      <c r="R1778" s="23" t="str">
        <f t="shared" si="244"/>
        <v/>
      </c>
      <c r="T1778" s="20" t="str">
        <f t="shared" si="245"/>
        <v/>
      </c>
      <c r="X1778" s="23" t="str">
        <f t="shared" si="246"/>
        <v/>
      </c>
      <c r="Z1778" s="59" t="str">
        <f t="shared" si="247"/>
        <v/>
      </c>
      <c r="AA1778" s="60" t="str">
        <f>IF($B1778="", "", IF(COUNTIF('Intro &amp; Setup'!$AY$23:$AY$38, $B1778)&gt;0, "BH", TEXT($B1778, "ddd")))</f>
        <v/>
      </c>
      <c r="AB1778" s="61" t="str">
        <f t="shared" si="248"/>
        <v/>
      </c>
      <c r="AD1778" s="23" t="str">
        <f t="shared" si="249"/>
        <v/>
      </c>
      <c r="AE1778" s="23" t="str">
        <f t="shared" si="250"/>
        <v/>
      </c>
      <c r="AG1778" s="23" t="str">
        <f t="shared" si="251"/>
        <v/>
      </c>
    </row>
    <row r="1779" spans="1:33" x14ac:dyDescent="0.25">
      <c r="A1779" s="5"/>
      <c r="B1779" s="115"/>
      <c r="C1779" s="116"/>
      <c r="D1779" s="117"/>
      <c r="E1779" s="118"/>
      <c r="F1779" s="118"/>
      <c r="G1779" s="119"/>
      <c r="H1779" s="120"/>
      <c r="I1779" s="120"/>
      <c r="J1779" s="121"/>
      <c r="K1779" s="5"/>
      <c r="L1779" s="133" t="str">
        <f t="shared" si="243"/>
        <v/>
      </c>
      <c r="M1779" s="5"/>
      <c r="N1779" s="23" t="str">
        <f>IF($L1779="", "", COUNTIF($L$11:$L$2510, "&gt;"&amp;$L1779)+1+COUNTIF($L$11:$L1779, $L1779)-1)</f>
        <v/>
      </c>
      <c r="O1779" s="5"/>
      <c r="R1779" s="23" t="str">
        <f t="shared" si="244"/>
        <v/>
      </c>
      <c r="T1779" s="20" t="str">
        <f t="shared" si="245"/>
        <v/>
      </c>
      <c r="X1779" s="23" t="str">
        <f t="shared" si="246"/>
        <v/>
      </c>
      <c r="Z1779" s="59" t="str">
        <f t="shared" si="247"/>
        <v/>
      </c>
      <c r="AA1779" s="60" t="str">
        <f>IF($B1779="", "", IF(COUNTIF('Intro &amp; Setup'!$AY$23:$AY$38, $B1779)&gt;0, "BH", TEXT($B1779, "ddd")))</f>
        <v/>
      </c>
      <c r="AB1779" s="61" t="str">
        <f t="shared" si="248"/>
        <v/>
      </c>
      <c r="AD1779" s="23" t="str">
        <f t="shared" si="249"/>
        <v/>
      </c>
      <c r="AE1779" s="23" t="str">
        <f t="shared" si="250"/>
        <v/>
      </c>
      <c r="AG1779" s="23" t="str">
        <f t="shared" si="251"/>
        <v/>
      </c>
    </row>
    <row r="1780" spans="1:33" x14ac:dyDescent="0.25">
      <c r="A1780" s="5"/>
      <c r="B1780" s="115"/>
      <c r="C1780" s="116"/>
      <c r="D1780" s="117"/>
      <c r="E1780" s="118"/>
      <c r="F1780" s="118"/>
      <c r="G1780" s="119"/>
      <c r="H1780" s="120"/>
      <c r="I1780" s="120"/>
      <c r="J1780" s="121"/>
      <c r="K1780" s="5"/>
      <c r="L1780" s="133" t="str">
        <f t="shared" si="243"/>
        <v/>
      </c>
      <c r="M1780" s="5"/>
      <c r="N1780" s="23" t="str">
        <f>IF($L1780="", "", COUNTIF($L$11:$L$2510, "&gt;"&amp;$L1780)+1+COUNTIF($L$11:$L1780, $L1780)-1)</f>
        <v/>
      </c>
      <c r="O1780" s="5"/>
      <c r="R1780" s="23" t="str">
        <f t="shared" si="244"/>
        <v/>
      </c>
      <c r="T1780" s="20" t="str">
        <f t="shared" si="245"/>
        <v/>
      </c>
      <c r="X1780" s="23" t="str">
        <f t="shared" si="246"/>
        <v/>
      </c>
      <c r="Z1780" s="59" t="str">
        <f t="shared" si="247"/>
        <v/>
      </c>
      <c r="AA1780" s="60" t="str">
        <f>IF($B1780="", "", IF(COUNTIF('Intro &amp; Setup'!$AY$23:$AY$38, $B1780)&gt;0, "BH", TEXT($B1780, "ddd")))</f>
        <v/>
      </c>
      <c r="AB1780" s="61" t="str">
        <f t="shared" si="248"/>
        <v/>
      </c>
      <c r="AD1780" s="23" t="str">
        <f t="shared" si="249"/>
        <v/>
      </c>
      <c r="AE1780" s="23" t="str">
        <f t="shared" si="250"/>
        <v/>
      </c>
      <c r="AG1780" s="23" t="str">
        <f t="shared" si="251"/>
        <v/>
      </c>
    </row>
    <row r="1781" spans="1:33" x14ac:dyDescent="0.25">
      <c r="A1781" s="5"/>
      <c r="B1781" s="115"/>
      <c r="C1781" s="116"/>
      <c r="D1781" s="117"/>
      <c r="E1781" s="118"/>
      <c r="F1781" s="118"/>
      <c r="G1781" s="119"/>
      <c r="H1781" s="120"/>
      <c r="I1781" s="120"/>
      <c r="J1781" s="121"/>
      <c r="K1781" s="5"/>
      <c r="L1781" s="133" t="str">
        <f t="shared" si="243"/>
        <v/>
      </c>
      <c r="M1781" s="5"/>
      <c r="N1781" s="23" t="str">
        <f>IF($L1781="", "", COUNTIF($L$11:$L$2510, "&gt;"&amp;$L1781)+1+COUNTIF($L$11:$L1781, $L1781)-1)</f>
        <v/>
      </c>
      <c r="O1781" s="5"/>
      <c r="R1781" s="23" t="str">
        <f t="shared" si="244"/>
        <v/>
      </c>
      <c r="T1781" s="20" t="str">
        <f t="shared" si="245"/>
        <v/>
      </c>
      <c r="X1781" s="23" t="str">
        <f t="shared" si="246"/>
        <v/>
      </c>
      <c r="Z1781" s="59" t="str">
        <f t="shared" si="247"/>
        <v/>
      </c>
      <c r="AA1781" s="60" t="str">
        <f>IF($B1781="", "", IF(COUNTIF('Intro &amp; Setup'!$AY$23:$AY$38, $B1781)&gt;0, "BH", TEXT($B1781, "ddd")))</f>
        <v/>
      </c>
      <c r="AB1781" s="61" t="str">
        <f t="shared" si="248"/>
        <v/>
      </c>
      <c r="AD1781" s="23" t="str">
        <f t="shared" si="249"/>
        <v/>
      </c>
      <c r="AE1781" s="23" t="str">
        <f t="shared" si="250"/>
        <v/>
      </c>
      <c r="AG1781" s="23" t="str">
        <f t="shared" si="251"/>
        <v/>
      </c>
    </row>
    <row r="1782" spans="1:33" x14ac:dyDescent="0.25">
      <c r="A1782" s="5"/>
      <c r="B1782" s="115"/>
      <c r="C1782" s="116"/>
      <c r="D1782" s="117"/>
      <c r="E1782" s="118"/>
      <c r="F1782" s="118"/>
      <c r="G1782" s="119"/>
      <c r="H1782" s="120"/>
      <c r="I1782" s="120"/>
      <c r="J1782" s="121"/>
      <c r="K1782" s="5"/>
      <c r="L1782" s="133" t="str">
        <f t="shared" si="243"/>
        <v/>
      </c>
      <c r="M1782" s="5"/>
      <c r="N1782" s="23" t="str">
        <f>IF($L1782="", "", COUNTIF($L$11:$L$2510, "&gt;"&amp;$L1782)+1+COUNTIF($L$11:$L1782, $L1782)-1)</f>
        <v/>
      </c>
      <c r="O1782" s="5"/>
      <c r="R1782" s="23" t="str">
        <f t="shared" si="244"/>
        <v/>
      </c>
      <c r="T1782" s="20" t="str">
        <f t="shared" si="245"/>
        <v/>
      </c>
      <c r="X1782" s="23" t="str">
        <f t="shared" si="246"/>
        <v/>
      </c>
      <c r="Z1782" s="59" t="str">
        <f t="shared" si="247"/>
        <v/>
      </c>
      <c r="AA1782" s="60" t="str">
        <f>IF($B1782="", "", IF(COUNTIF('Intro &amp; Setup'!$AY$23:$AY$38, $B1782)&gt;0, "BH", TEXT($B1782, "ddd")))</f>
        <v/>
      </c>
      <c r="AB1782" s="61" t="str">
        <f t="shared" si="248"/>
        <v/>
      </c>
      <c r="AD1782" s="23" t="str">
        <f t="shared" si="249"/>
        <v/>
      </c>
      <c r="AE1782" s="23" t="str">
        <f t="shared" si="250"/>
        <v/>
      </c>
      <c r="AG1782" s="23" t="str">
        <f t="shared" si="251"/>
        <v/>
      </c>
    </row>
    <row r="1783" spans="1:33" x14ac:dyDescent="0.25">
      <c r="A1783" s="5"/>
      <c r="B1783" s="115"/>
      <c r="C1783" s="116"/>
      <c r="D1783" s="117"/>
      <c r="E1783" s="118"/>
      <c r="F1783" s="118"/>
      <c r="G1783" s="119"/>
      <c r="H1783" s="120"/>
      <c r="I1783" s="120"/>
      <c r="J1783" s="121"/>
      <c r="K1783" s="5"/>
      <c r="L1783" s="133" t="str">
        <f t="shared" si="243"/>
        <v/>
      </c>
      <c r="M1783" s="5"/>
      <c r="N1783" s="23" t="str">
        <f>IF($L1783="", "", COUNTIF($L$11:$L$2510, "&gt;"&amp;$L1783)+1+COUNTIF($L$11:$L1783, $L1783)-1)</f>
        <v/>
      </c>
      <c r="O1783" s="5"/>
      <c r="R1783" s="23" t="str">
        <f t="shared" si="244"/>
        <v/>
      </c>
      <c r="T1783" s="20" t="str">
        <f t="shared" si="245"/>
        <v/>
      </c>
      <c r="X1783" s="23" t="str">
        <f t="shared" si="246"/>
        <v/>
      </c>
      <c r="Z1783" s="59" t="str">
        <f t="shared" si="247"/>
        <v/>
      </c>
      <c r="AA1783" s="60" t="str">
        <f>IF($B1783="", "", IF(COUNTIF('Intro &amp; Setup'!$AY$23:$AY$38, $B1783)&gt;0, "BH", TEXT($B1783, "ddd")))</f>
        <v/>
      </c>
      <c r="AB1783" s="61" t="str">
        <f t="shared" si="248"/>
        <v/>
      </c>
      <c r="AD1783" s="23" t="str">
        <f t="shared" si="249"/>
        <v/>
      </c>
      <c r="AE1783" s="23" t="str">
        <f t="shared" si="250"/>
        <v/>
      </c>
      <c r="AG1783" s="23" t="str">
        <f t="shared" si="251"/>
        <v/>
      </c>
    </row>
    <row r="1784" spans="1:33" x14ac:dyDescent="0.25">
      <c r="A1784" s="5"/>
      <c r="B1784" s="115"/>
      <c r="C1784" s="116"/>
      <c r="D1784" s="117"/>
      <c r="E1784" s="118"/>
      <c r="F1784" s="118"/>
      <c r="G1784" s="119"/>
      <c r="H1784" s="120"/>
      <c r="I1784" s="120"/>
      <c r="J1784" s="121"/>
      <c r="K1784" s="5"/>
      <c r="L1784" s="133" t="str">
        <f t="shared" si="243"/>
        <v/>
      </c>
      <c r="M1784" s="5"/>
      <c r="N1784" s="23" t="str">
        <f>IF($L1784="", "", COUNTIF($L$11:$L$2510, "&gt;"&amp;$L1784)+1+COUNTIF($L$11:$L1784, $L1784)-1)</f>
        <v/>
      </c>
      <c r="O1784" s="5"/>
      <c r="R1784" s="23" t="str">
        <f t="shared" si="244"/>
        <v/>
      </c>
      <c r="T1784" s="20" t="str">
        <f t="shared" si="245"/>
        <v/>
      </c>
      <c r="X1784" s="23" t="str">
        <f t="shared" si="246"/>
        <v/>
      </c>
      <c r="Z1784" s="59" t="str">
        <f t="shared" si="247"/>
        <v/>
      </c>
      <c r="AA1784" s="60" t="str">
        <f>IF($B1784="", "", IF(COUNTIF('Intro &amp; Setup'!$AY$23:$AY$38, $B1784)&gt;0, "BH", TEXT($B1784, "ddd")))</f>
        <v/>
      </c>
      <c r="AB1784" s="61" t="str">
        <f t="shared" si="248"/>
        <v/>
      </c>
      <c r="AD1784" s="23" t="str">
        <f t="shared" si="249"/>
        <v/>
      </c>
      <c r="AE1784" s="23" t="str">
        <f t="shared" si="250"/>
        <v/>
      </c>
      <c r="AG1784" s="23" t="str">
        <f t="shared" si="251"/>
        <v/>
      </c>
    </row>
    <row r="1785" spans="1:33" x14ac:dyDescent="0.25">
      <c r="A1785" s="5"/>
      <c r="B1785" s="115"/>
      <c r="C1785" s="116"/>
      <c r="D1785" s="117"/>
      <c r="E1785" s="118"/>
      <c r="F1785" s="118"/>
      <c r="G1785" s="119"/>
      <c r="H1785" s="120"/>
      <c r="I1785" s="120"/>
      <c r="J1785" s="121"/>
      <c r="K1785" s="5"/>
      <c r="L1785" s="133" t="str">
        <f t="shared" si="243"/>
        <v/>
      </c>
      <c r="M1785" s="5"/>
      <c r="N1785" s="23" t="str">
        <f>IF($L1785="", "", COUNTIF($L$11:$L$2510, "&gt;"&amp;$L1785)+1+COUNTIF($L$11:$L1785, $L1785)-1)</f>
        <v/>
      </c>
      <c r="O1785" s="5"/>
      <c r="R1785" s="23" t="str">
        <f t="shared" si="244"/>
        <v/>
      </c>
      <c r="T1785" s="20" t="str">
        <f t="shared" si="245"/>
        <v/>
      </c>
      <c r="X1785" s="23" t="str">
        <f t="shared" si="246"/>
        <v/>
      </c>
      <c r="Z1785" s="59" t="str">
        <f t="shared" si="247"/>
        <v/>
      </c>
      <c r="AA1785" s="60" t="str">
        <f>IF($B1785="", "", IF(COUNTIF('Intro &amp; Setup'!$AY$23:$AY$38, $B1785)&gt;0, "BH", TEXT($B1785, "ddd")))</f>
        <v/>
      </c>
      <c r="AB1785" s="61" t="str">
        <f t="shared" si="248"/>
        <v/>
      </c>
      <c r="AD1785" s="23" t="str">
        <f t="shared" si="249"/>
        <v/>
      </c>
      <c r="AE1785" s="23" t="str">
        <f t="shared" si="250"/>
        <v/>
      </c>
      <c r="AG1785" s="23" t="str">
        <f t="shared" si="251"/>
        <v/>
      </c>
    </row>
    <row r="1786" spans="1:33" x14ac:dyDescent="0.25">
      <c r="A1786" s="5"/>
      <c r="B1786" s="115"/>
      <c r="C1786" s="116"/>
      <c r="D1786" s="117"/>
      <c r="E1786" s="118"/>
      <c r="F1786" s="118"/>
      <c r="G1786" s="119"/>
      <c r="H1786" s="120"/>
      <c r="I1786" s="120"/>
      <c r="J1786" s="121"/>
      <c r="K1786" s="5"/>
      <c r="L1786" s="133" t="str">
        <f t="shared" si="243"/>
        <v/>
      </c>
      <c r="M1786" s="5"/>
      <c r="N1786" s="23" t="str">
        <f>IF($L1786="", "", COUNTIF($L$11:$L$2510, "&gt;"&amp;$L1786)+1+COUNTIF($L$11:$L1786, $L1786)-1)</f>
        <v/>
      </c>
      <c r="O1786" s="5"/>
      <c r="R1786" s="23" t="str">
        <f t="shared" si="244"/>
        <v/>
      </c>
      <c r="T1786" s="20" t="str">
        <f t="shared" si="245"/>
        <v/>
      </c>
      <c r="X1786" s="23" t="str">
        <f t="shared" si="246"/>
        <v/>
      </c>
      <c r="Z1786" s="59" t="str">
        <f t="shared" si="247"/>
        <v/>
      </c>
      <c r="AA1786" s="60" t="str">
        <f>IF($B1786="", "", IF(COUNTIF('Intro &amp; Setup'!$AY$23:$AY$38, $B1786)&gt;0, "BH", TEXT($B1786, "ddd")))</f>
        <v/>
      </c>
      <c r="AB1786" s="61" t="str">
        <f t="shared" si="248"/>
        <v/>
      </c>
      <c r="AD1786" s="23" t="str">
        <f t="shared" si="249"/>
        <v/>
      </c>
      <c r="AE1786" s="23" t="str">
        <f t="shared" si="250"/>
        <v/>
      </c>
      <c r="AG1786" s="23" t="str">
        <f t="shared" si="251"/>
        <v/>
      </c>
    </row>
    <row r="1787" spans="1:33" x14ac:dyDescent="0.25">
      <c r="A1787" s="5"/>
      <c r="B1787" s="115"/>
      <c r="C1787" s="116"/>
      <c r="D1787" s="117"/>
      <c r="E1787" s="118"/>
      <c r="F1787" s="118"/>
      <c r="G1787" s="119"/>
      <c r="H1787" s="120"/>
      <c r="I1787" s="120"/>
      <c r="J1787" s="121"/>
      <c r="K1787" s="5"/>
      <c r="L1787" s="133" t="str">
        <f t="shared" si="243"/>
        <v/>
      </c>
      <c r="M1787" s="5"/>
      <c r="N1787" s="23" t="str">
        <f>IF($L1787="", "", COUNTIF($L$11:$L$2510, "&gt;"&amp;$L1787)+1+COUNTIF($L$11:$L1787, $L1787)-1)</f>
        <v/>
      </c>
      <c r="O1787" s="5"/>
      <c r="R1787" s="23" t="str">
        <f t="shared" si="244"/>
        <v/>
      </c>
      <c r="T1787" s="20" t="str">
        <f t="shared" si="245"/>
        <v/>
      </c>
      <c r="X1787" s="23" t="str">
        <f t="shared" si="246"/>
        <v/>
      </c>
      <c r="Z1787" s="59" t="str">
        <f t="shared" si="247"/>
        <v/>
      </c>
      <c r="AA1787" s="60" t="str">
        <f>IF($B1787="", "", IF(COUNTIF('Intro &amp; Setup'!$AY$23:$AY$38, $B1787)&gt;0, "BH", TEXT($B1787, "ddd")))</f>
        <v/>
      </c>
      <c r="AB1787" s="61" t="str">
        <f t="shared" si="248"/>
        <v/>
      </c>
      <c r="AD1787" s="23" t="str">
        <f t="shared" si="249"/>
        <v/>
      </c>
      <c r="AE1787" s="23" t="str">
        <f t="shared" si="250"/>
        <v/>
      </c>
      <c r="AG1787" s="23" t="str">
        <f t="shared" si="251"/>
        <v/>
      </c>
    </row>
    <row r="1788" spans="1:33" x14ac:dyDescent="0.25">
      <c r="A1788" s="5"/>
      <c r="B1788" s="115"/>
      <c r="C1788" s="116"/>
      <c r="D1788" s="117"/>
      <c r="E1788" s="118"/>
      <c r="F1788" s="118"/>
      <c r="G1788" s="119"/>
      <c r="H1788" s="120"/>
      <c r="I1788" s="120"/>
      <c r="J1788" s="121"/>
      <c r="K1788" s="5"/>
      <c r="L1788" s="133" t="str">
        <f t="shared" si="243"/>
        <v/>
      </c>
      <c r="M1788" s="5"/>
      <c r="N1788" s="23" t="str">
        <f>IF($L1788="", "", COUNTIF($L$11:$L$2510, "&gt;"&amp;$L1788)+1+COUNTIF($L$11:$L1788, $L1788)-1)</f>
        <v/>
      </c>
      <c r="O1788" s="5"/>
      <c r="R1788" s="23" t="str">
        <f t="shared" si="244"/>
        <v/>
      </c>
      <c r="T1788" s="20" t="str">
        <f t="shared" si="245"/>
        <v/>
      </c>
      <c r="X1788" s="23" t="str">
        <f t="shared" si="246"/>
        <v/>
      </c>
      <c r="Z1788" s="59" t="str">
        <f t="shared" si="247"/>
        <v/>
      </c>
      <c r="AA1788" s="60" t="str">
        <f>IF($B1788="", "", IF(COUNTIF('Intro &amp; Setup'!$AY$23:$AY$38, $B1788)&gt;0, "BH", TEXT($B1788, "ddd")))</f>
        <v/>
      </c>
      <c r="AB1788" s="61" t="str">
        <f t="shared" si="248"/>
        <v/>
      </c>
      <c r="AD1788" s="23" t="str">
        <f t="shared" si="249"/>
        <v/>
      </c>
      <c r="AE1788" s="23" t="str">
        <f t="shared" si="250"/>
        <v/>
      </c>
      <c r="AG1788" s="23" t="str">
        <f t="shared" si="251"/>
        <v/>
      </c>
    </row>
    <row r="1789" spans="1:33" x14ac:dyDescent="0.25">
      <c r="A1789" s="5"/>
      <c r="B1789" s="115"/>
      <c r="C1789" s="116"/>
      <c r="D1789" s="117"/>
      <c r="E1789" s="118"/>
      <c r="F1789" s="118"/>
      <c r="G1789" s="119"/>
      <c r="H1789" s="120"/>
      <c r="I1789" s="120"/>
      <c r="J1789" s="121"/>
      <c r="K1789" s="5"/>
      <c r="L1789" s="133" t="str">
        <f t="shared" si="243"/>
        <v/>
      </c>
      <c r="M1789" s="5"/>
      <c r="N1789" s="23" t="str">
        <f>IF($L1789="", "", COUNTIF($L$11:$L$2510, "&gt;"&amp;$L1789)+1+COUNTIF($L$11:$L1789, $L1789)-1)</f>
        <v/>
      </c>
      <c r="O1789" s="5"/>
      <c r="R1789" s="23" t="str">
        <f t="shared" si="244"/>
        <v/>
      </c>
      <c r="T1789" s="20" t="str">
        <f t="shared" si="245"/>
        <v/>
      </c>
      <c r="X1789" s="23" t="str">
        <f t="shared" si="246"/>
        <v/>
      </c>
      <c r="Z1789" s="59" t="str">
        <f t="shared" si="247"/>
        <v/>
      </c>
      <c r="AA1789" s="60" t="str">
        <f>IF($B1789="", "", IF(COUNTIF('Intro &amp; Setup'!$AY$23:$AY$38, $B1789)&gt;0, "BH", TEXT($B1789, "ddd")))</f>
        <v/>
      </c>
      <c r="AB1789" s="61" t="str">
        <f t="shared" si="248"/>
        <v/>
      </c>
      <c r="AD1789" s="23" t="str">
        <f t="shared" si="249"/>
        <v/>
      </c>
      <c r="AE1789" s="23" t="str">
        <f t="shared" si="250"/>
        <v/>
      </c>
      <c r="AG1789" s="23" t="str">
        <f t="shared" si="251"/>
        <v/>
      </c>
    </row>
    <row r="1790" spans="1:33" x14ac:dyDescent="0.25">
      <c r="A1790" s="5"/>
      <c r="B1790" s="115"/>
      <c r="C1790" s="116"/>
      <c r="D1790" s="117"/>
      <c r="E1790" s="118"/>
      <c r="F1790" s="118"/>
      <c r="G1790" s="119"/>
      <c r="H1790" s="120"/>
      <c r="I1790" s="120"/>
      <c r="J1790" s="121"/>
      <c r="K1790" s="5"/>
      <c r="L1790" s="133" t="str">
        <f t="shared" si="243"/>
        <v/>
      </c>
      <c r="M1790" s="5"/>
      <c r="N1790" s="23" t="str">
        <f>IF($L1790="", "", COUNTIF($L$11:$L$2510, "&gt;"&amp;$L1790)+1+COUNTIF($L$11:$L1790, $L1790)-1)</f>
        <v/>
      </c>
      <c r="O1790" s="5"/>
      <c r="R1790" s="23" t="str">
        <f t="shared" si="244"/>
        <v/>
      </c>
      <c r="T1790" s="20" t="str">
        <f t="shared" si="245"/>
        <v/>
      </c>
      <c r="X1790" s="23" t="str">
        <f t="shared" si="246"/>
        <v/>
      </c>
      <c r="Z1790" s="59" t="str">
        <f t="shared" si="247"/>
        <v/>
      </c>
      <c r="AA1790" s="60" t="str">
        <f>IF($B1790="", "", IF(COUNTIF('Intro &amp; Setup'!$AY$23:$AY$38, $B1790)&gt;0, "BH", TEXT($B1790, "ddd")))</f>
        <v/>
      </c>
      <c r="AB1790" s="61" t="str">
        <f t="shared" si="248"/>
        <v/>
      </c>
      <c r="AD1790" s="23" t="str">
        <f t="shared" si="249"/>
        <v/>
      </c>
      <c r="AE1790" s="23" t="str">
        <f t="shared" si="250"/>
        <v/>
      </c>
      <c r="AG1790" s="23" t="str">
        <f t="shared" si="251"/>
        <v/>
      </c>
    </row>
    <row r="1791" spans="1:33" x14ac:dyDescent="0.25">
      <c r="A1791" s="5"/>
      <c r="B1791" s="115"/>
      <c r="C1791" s="116"/>
      <c r="D1791" s="117"/>
      <c r="E1791" s="118"/>
      <c r="F1791" s="118"/>
      <c r="G1791" s="119"/>
      <c r="H1791" s="120"/>
      <c r="I1791" s="120"/>
      <c r="J1791" s="121"/>
      <c r="K1791" s="5"/>
      <c r="L1791" s="133" t="str">
        <f t="shared" si="243"/>
        <v/>
      </c>
      <c r="M1791" s="5"/>
      <c r="N1791" s="23" t="str">
        <f>IF($L1791="", "", COUNTIF($L$11:$L$2510, "&gt;"&amp;$L1791)+1+COUNTIF($L$11:$L1791, $L1791)-1)</f>
        <v/>
      </c>
      <c r="O1791" s="5"/>
      <c r="R1791" s="23" t="str">
        <f t="shared" si="244"/>
        <v/>
      </c>
      <c r="T1791" s="20" t="str">
        <f t="shared" si="245"/>
        <v/>
      </c>
      <c r="X1791" s="23" t="str">
        <f t="shared" si="246"/>
        <v/>
      </c>
      <c r="Z1791" s="59" t="str">
        <f t="shared" si="247"/>
        <v/>
      </c>
      <c r="AA1791" s="60" t="str">
        <f>IF($B1791="", "", IF(COUNTIF('Intro &amp; Setup'!$AY$23:$AY$38, $B1791)&gt;0, "BH", TEXT($B1791, "ddd")))</f>
        <v/>
      </c>
      <c r="AB1791" s="61" t="str">
        <f t="shared" si="248"/>
        <v/>
      </c>
      <c r="AD1791" s="23" t="str">
        <f t="shared" si="249"/>
        <v/>
      </c>
      <c r="AE1791" s="23" t="str">
        <f t="shared" si="250"/>
        <v/>
      </c>
      <c r="AG1791" s="23" t="str">
        <f t="shared" si="251"/>
        <v/>
      </c>
    </row>
    <row r="1792" spans="1:33" x14ac:dyDescent="0.25">
      <c r="A1792" s="5"/>
      <c r="B1792" s="115"/>
      <c r="C1792" s="116"/>
      <c r="D1792" s="117"/>
      <c r="E1792" s="118"/>
      <c r="F1792" s="118"/>
      <c r="G1792" s="119"/>
      <c r="H1792" s="120"/>
      <c r="I1792" s="120"/>
      <c r="J1792" s="121"/>
      <c r="K1792" s="5"/>
      <c r="L1792" s="133" t="str">
        <f t="shared" si="243"/>
        <v/>
      </c>
      <c r="M1792" s="5"/>
      <c r="N1792" s="23" t="str">
        <f>IF($L1792="", "", COUNTIF($L$11:$L$2510, "&gt;"&amp;$L1792)+1+COUNTIF($L$11:$L1792, $L1792)-1)</f>
        <v/>
      </c>
      <c r="O1792" s="5"/>
      <c r="R1792" s="23" t="str">
        <f t="shared" si="244"/>
        <v/>
      </c>
      <c r="T1792" s="20" t="str">
        <f t="shared" si="245"/>
        <v/>
      </c>
      <c r="X1792" s="23" t="str">
        <f t="shared" si="246"/>
        <v/>
      </c>
      <c r="Z1792" s="59" t="str">
        <f t="shared" si="247"/>
        <v/>
      </c>
      <c r="AA1792" s="60" t="str">
        <f>IF($B1792="", "", IF(COUNTIF('Intro &amp; Setup'!$AY$23:$AY$38, $B1792)&gt;0, "BH", TEXT($B1792, "ddd")))</f>
        <v/>
      </c>
      <c r="AB1792" s="61" t="str">
        <f t="shared" si="248"/>
        <v/>
      </c>
      <c r="AD1792" s="23" t="str">
        <f t="shared" si="249"/>
        <v/>
      </c>
      <c r="AE1792" s="23" t="str">
        <f t="shared" si="250"/>
        <v/>
      </c>
      <c r="AG1792" s="23" t="str">
        <f t="shared" si="251"/>
        <v/>
      </c>
    </row>
    <row r="1793" spans="1:33" x14ac:dyDescent="0.25">
      <c r="A1793" s="5"/>
      <c r="B1793" s="115"/>
      <c r="C1793" s="116"/>
      <c r="D1793" s="117"/>
      <c r="E1793" s="118"/>
      <c r="F1793" s="118"/>
      <c r="G1793" s="119"/>
      <c r="H1793" s="120"/>
      <c r="I1793" s="120"/>
      <c r="J1793" s="121"/>
      <c r="K1793" s="5"/>
      <c r="L1793" s="133" t="str">
        <f t="shared" si="243"/>
        <v/>
      </c>
      <c r="M1793" s="5"/>
      <c r="N1793" s="23" t="str">
        <f>IF($L1793="", "", COUNTIF($L$11:$L$2510, "&gt;"&amp;$L1793)+1+COUNTIF($L$11:$L1793, $L1793)-1)</f>
        <v/>
      </c>
      <c r="O1793" s="5"/>
      <c r="R1793" s="23" t="str">
        <f t="shared" si="244"/>
        <v/>
      </c>
      <c r="T1793" s="20" t="str">
        <f t="shared" si="245"/>
        <v/>
      </c>
      <c r="X1793" s="23" t="str">
        <f t="shared" si="246"/>
        <v/>
      </c>
      <c r="Z1793" s="59" t="str">
        <f t="shared" si="247"/>
        <v/>
      </c>
      <c r="AA1793" s="60" t="str">
        <f>IF($B1793="", "", IF(COUNTIF('Intro &amp; Setup'!$AY$23:$AY$38, $B1793)&gt;0, "BH", TEXT($B1793, "ddd")))</f>
        <v/>
      </c>
      <c r="AB1793" s="61" t="str">
        <f t="shared" si="248"/>
        <v/>
      </c>
      <c r="AD1793" s="23" t="str">
        <f t="shared" si="249"/>
        <v/>
      </c>
      <c r="AE1793" s="23" t="str">
        <f t="shared" si="250"/>
        <v/>
      </c>
      <c r="AG1793" s="23" t="str">
        <f t="shared" si="251"/>
        <v/>
      </c>
    </row>
    <row r="1794" spans="1:33" x14ac:dyDescent="0.25">
      <c r="A1794" s="5"/>
      <c r="B1794" s="115"/>
      <c r="C1794" s="116"/>
      <c r="D1794" s="117"/>
      <c r="E1794" s="118"/>
      <c r="F1794" s="118"/>
      <c r="G1794" s="119"/>
      <c r="H1794" s="120"/>
      <c r="I1794" s="120"/>
      <c r="J1794" s="121"/>
      <c r="K1794" s="5"/>
      <c r="L1794" s="133" t="str">
        <f t="shared" si="243"/>
        <v/>
      </c>
      <c r="M1794" s="5"/>
      <c r="N1794" s="23" t="str">
        <f>IF($L1794="", "", COUNTIF($L$11:$L$2510, "&gt;"&amp;$L1794)+1+COUNTIF($L$11:$L1794, $L1794)-1)</f>
        <v/>
      </c>
      <c r="O1794" s="5"/>
      <c r="R1794" s="23" t="str">
        <f t="shared" si="244"/>
        <v/>
      </c>
      <c r="T1794" s="20" t="str">
        <f t="shared" si="245"/>
        <v/>
      </c>
      <c r="X1794" s="23" t="str">
        <f t="shared" si="246"/>
        <v/>
      </c>
      <c r="Z1794" s="59" t="str">
        <f t="shared" si="247"/>
        <v/>
      </c>
      <c r="AA1794" s="60" t="str">
        <f>IF($B1794="", "", IF(COUNTIF('Intro &amp; Setup'!$AY$23:$AY$38, $B1794)&gt;0, "BH", TEXT($B1794, "ddd")))</f>
        <v/>
      </c>
      <c r="AB1794" s="61" t="str">
        <f t="shared" si="248"/>
        <v/>
      </c>
      <c r="AD1794" s="23" t="str">
        <f t="shared" si="249"/>
        <v/>
      </c>
      <c r="AE1794" s="23" t="str">
        <f t="shared" si="250"/>
        <v/>
      </c>
      <c r="AG1794" s="23" t="str">
        <f t="shared" si="251"/>
        <v/>
      </c>
    </row>
    <row r="1795" spans="1:33" x14ac:dyDescent="0.25">
      <c r="A1795" s="5"/>
      <c r="B1795" s="115"/>
      <c r="C1795" s="116"/>
      <c r="D1795" s="117"/>
      <c r="E1795" s="118"/>
      <c r="F1795" s="118"/>
      <c r="G1795" s="119"/>
      <c r="H1795" s="120"/>
      <c r="I1795" s="120"/>
      <c r="J1795" s="121"/>
      <c r="K1795" s="5"/>
      <c r="L1795" s="133" t="str">
        <f t="shared" si="243"/>
        <v/>
      </c>
      <c r="M1795" s="5"/>
      <c r="N1795" s="23" t="str">
        <f>IF($L1795="", "", COUNTIF($L$11:$L$2510, "&gt;"&amp;$L1795)+1+COUNTIF($L$11:$L1795, $L1795)-1)</f>
        <v/>
      </c>
      <c r="O1795" s="5"/>
      <c r="R1795" s="23" t="str">
        <f t="shared" si="244"/>
        <v/>
      </c>
      <c r="T1795" s="20" t="str">
        <f t="shared" si="245"/>
        <v/>
      </c>
      <c r="X1795" s="23" t="str">
        <f t="shared" si="246"/>
        <v/>
      </c>
      <c r="Z1795" s="59" t="str">
        <f t="shared" si="247"/>
        <v/>
      </c>
      <c r="AA1795" s="60" t="str">
        <f>IF($B1795="", "", IF(COUNTIF('Intro &amp; Setup'!$AY$23:$AY$38, $B1795)&gt;0, "BH", TEXT($B1795, "ddd")))</f>
        <v/>
      </c>
      <c r="AB1795" s="61" t="str">
        <f t="shared" si="248"/>
        <v/>
      </c>
      <c r="AD1795" s="23" t="str">
        <f t="shared" si="249"/>
        <v/>
      </c>
      <c r="AE1795" s="23" t="str">
        <f t="shared" si="250"/>
        <v/>
      </c>
      <c r="AG1795" s="23" t="str">
        <f t="shared" si="251"/>
        <v/>
      </c>
    </row>
    <row r="1796" spans="1:33" x14ac:dyDescent="0.25">
      <c r="A1796" s="5"/>
      <c r="B1796" s="115"/>
      <c r="C1796" s="116"/>
      <c r="D1796" s="117"/>
      <c r="E1796" s="118"/>
      <c r="F1796" s="118"/>
      <c r="G1796" s="119"/>
      <c r="H1796" s="120"/>
      <c r="I1796" s="120"/>
      <c r="J1796" s="121"/>
      <c r="K1796" s="5"/>
      <c r="L1796" s="133" t="str">
        <f t="shared" si="243"/>
        <v/>
      </c>
      <c r="M1796" s="5"/>
      <c r="N1796" s="23" t="str">
        <f>IF($L1796="", "", COUNTIF($L$11:$L$2510, "&gt;"&amp;$L1796)+1+COUNTIF($L$11:$L1796, $L1796)-1)</f>
        <v/>
      </c>
      <c r="O1796" s="5"/>
      <c r="R1796" s="23" t="str">
        <f t="shared" si="244"/>
        <v/>
      </c>
      <c r="T1796" s="20" t="str">
        <f t="shared" si="245"/>
        <v/>
      </c>
      <c r="X1796" s="23" t="str">
        <f t="shared" si="246"/>
        <v/>
      </c>
      <c r="Z1796" s="59" t="str">
        <f t="shared" si="247"/>
        <v/>
      </c>
      <c r="AA1796" s="60" t="str">
        <f>IF($B1796="", "", IF(COUNTIF('Intro &amp; Setup'!$AY$23:$AY$38, $B1796)&gt;0, "BH", TEXT($B1796, "ddd")))</f>
        <v/>
      </c>
      <c r="AB1796" s="61" t="str">
        <f t="shared" si="248"/>
        <v/>
      </c>
      <c r="AD1796" s="23" t="str">
        <f t="shared" si="249"/>
        <v/>
      </c>
      <c r="AE1796" s="23" t="str">
        <f t="shared" si="250"/>
        <v/>
      </c>
      <c r="AG1796" s="23" t="str">
        <f t="shared" si="251"/>
        <v/>
      </c>
    </row>
    <row r="1797" spans="1:33" x14ac:dyDescent="0.25">
      <c r="A1797" s="5"/>
      <c r="B1797" s="115"/>
      <c r="C1797" s="116"/>
      <c r="D1797" s="117"/>
      <c r="E1797" s="118"/>
      <c r="F1797" s="118"/>
      <c r="G1797" s="119"/>
      <c r="H1797" s="120"/>
      <c r="I1797" s="120"/>
      <c r="J1797" s="121"/>
      <c r="K1797" s="5"/>
      <c r="L1797" s="133" t="str">
        <f t="shared" si="243"/>
        <v/>
      </c>
      <c r="M1797" s="5"/>
      <c r="N1797" s="23" t="str">
        <f>IF($L1797="", "", COUNTIF($L$11:$L$2510, "&gt;"&amp;$L1797)+1+COUNTIF($L$11:$L1797, $L1797)-1)</f>
        <v/>
      </c>
      <c r="O1797" s="5"/>
      <c r="R1797" s="23" t="str">
        <f t="shared" si="244"/>
        <v/>
      </c>
      <c r="T1797" s="20" t="str">
        <f t="shared" si="245"/>
        <v/>
      </c>
      <c r="X1797" s="23" t="str">
        <f t="shared" si="246"/>
        <v/>
      </c>
      <c r="Z1797" s="59" t="str">
        <f t="shared" si="247"/>
        <v/>
      </c>
      <c r="AA1797" s="60" t="str">
        <f>IF($B1797="", "", IF(COUNTIF('Intro &amp; Setup'!$AY$23:$AY$38, $B1797)&gt;0, "BH", TEXT($B1797, "ddd")))</f>
        <v/>
      </c>
      <c r="AB1797" s="61" t="str">
        <f t="shared" si="248"/>
        <v/>
      </c>
      <c r="AD1797" s="23" t="str">
        <f t="shared" si="249"/>
        <v/>
      </c>
      <c r="AE1797" s="23" t="str">
        <f t="shared" si="250"/>
        <v/>
      </c>
      <c r="AG1797" s="23" t="str">
        <f t="shared" si="251"/>
        <v/>
      </c>
    </row>
    <row r="1798" spans="1:33" x14ac:dyDescent="0.25">
      <c r="A1798" s="5"/>
      <c r="B1798" s="115"/>
      <c r="C1798" s="116"/>
      <c r="D1798" s="117"/>
      <c r="E1798" s="118"/>
      <c r="F1798" s="118"/>
      <c r="G1798" s="119"/>
      <c r="H1798" s="120"/>
      <c r="I1798" s="120"/>
      <c r="J1798" s="121"/>
      <c r="K1798" s="5"/>
      <c r="L1798" s="133" t="str">
        <f t="shared" si="243"/>
        <v/>
      </c>
      <c r="M1798" s="5"/>
      <c r="N1798" s="23" t="str">
        <f>IF($L1798="", "", COUNTIF($L$11:$L$2510, "&gt;"&amp;$L1798)+1+COUNTIF($L$11:$L1798, $L1798)-1)</f>
        <v/>
      </c>
      <c r="O1798" s="5"/>
      <c r="R1798" s="23" t="str">
        <f t="shared" si="244"/>
        <v/>
      </c>
      <c r="T1798" s="20" t="str">
        <f t="shared" si="245"/>
        <v/>
      </c>
      <c r="X1798" s="23" t="str">
        <f t="shared" si="246"/>
        <v/>
      </c>
      <c r="Z1798" s="59" t="str">
        <f t="shared" si="247"/>
        <v/>
      </c>
      <c r="AA1798" s="60" t="str">
        <f>IF($B1798="", "", IF(COUNTIF('Intro &amp; Setup'!$AY$23:$AY$38, $B1798)&gt;0, "BH", TEXT($B1798, "ddd")))</f>
        <v/>
      </c>
      <c r="AB1798" s="61" t="str">
        <f t="shared" si="248"/>
        <v/>
      </c>
      <c r="AD1798" s="23" t="str">
        <f t="shared" si="249"/>
        <v/>
      </c>
      <c r="AE1798" s="23" t="str">
        <f t="shared" si="250"/>
        <v/>
      </c>
      <c r="AG1798" s="23" t="str">
        <f t="shared" si="251"/>
        <v/>
      </c>
    </row>
    <row r="1799" spans="1:33" x14ac:dyDescent="0.25">
      <c r="A1799" s="5"/>
      <c r="B1799" s="115"/>
      <c r="C1799" s="116"/>
      <c r="D1799" s="117"/>
      <c r="E1799" s="118"/>
      <c r="F1799" s="118"/>
      <c r="G1799" s="119"/>
      <c r="H1799" s="120"/>
      <c r="I1799" s="120"/>
      <c r="J1799" s="121"/>
      <c r="K1799" s="5"/>
      <c r="L1799" s="133" t="str">
        <f t="shared" si="243"/>
        <v/>
      </c>
      <c r="M1799" s="5"/>
      <c r="N1799" s="23" t="str">
        <f>IF($L1799="", "", COUNTIF($L$11:$L$2510, "&gt;"&amp;$L1799)+1+COUNTIF($L$11:$L1799, $L1799)-1)</f>
        <v/>
      </c>
      <c r="O1799" s="5"/>
      <c r="R1799" s="23" t="str">
        <f t="shared" si="244"/>
        <v/>
      </c>
      <c r="T1799" s="20" t="str">
        <f t="shared" si="245"/>
        <v/>
      </c>
      <c r="X1799" s="23" t="str">
        <f t="shared" si="246"/>
        <v/>
      </c>
      <c r="Z1799" s="59" t="str">
        <f t="shared" si="247"/>
        <v/>
      </c>
      <c r="AA1799" s="60" t="str">
        <f>IF($B1799="", "", IF(COUNTIF('Intro &amp; Setup'!$AY$23:$AY$38, $B1799)&gt;0, "BH", TEXT($B1799, "ddd")))</f>
        <v/>
      </c>
      <c r="AB1799" s="61" t="str">
        <f t="shared" si="248"/>
        <v/>
      </c>
      <c r="AD1799" s="23" t="str">
        <f t="shared" si="249"/>
        <v/>
      </c>
      <c r="AE1799" s="23" t="str">
        <f t="shared" si="250"/>
        <v/>
      </c>
      <c r="AG1799" s="23" t="str">
        <f t="shared" si="251"/>
        <v/>
      </c>
    </row>
    <row r="1800" spans="1:33" x14ac:dyDescent="0.25">
      <c r="A1800" s="5"/>
      <c r="B1800" s="115"/>
      <c r="C1800" s="116"/>
      <c r="D1800" s="117"/>
      <c r="E1800" s="118"/>
      <c r="F1800" s="118"/>
      <c r="G1800" s="119"/>
      <c r="H1800" s="120"/>
      <c r="I1800" s="120"/>
      <c r="J1800" s="121"/>
      <c r="K1800" s="5"/>
      <c r="L1800" s="133" t="str">
        <f t="shared" si="243"/>
        <v/>
      </c>
      <c r="M1800" s="5"/>
      <c r="N1800" s="23" t="str">
        <f>IF($L1800="", "", COUNTIF($L$11:$L$2510, "&gt;"&amp;$L1800)+1+COUNTIF($L$11:$L1800, $L1800)-1)</f>
        <v/>
      </c>
      <c r="O1800" s="5"/>
      <c r="R1800" s="23" t="str">
        <f t="shared" si="244"/>
        <v/>
      </c>
      <c r="T1800" s="20" t="str">
        <f t="shared" si="245"/>
        <v/>
      </c>
      <c r="X1800" s="23" t="str">
        <f t="shared" si="246"/>
        <v/>
      </c>
      <c r="Z1800" s="59" t="str">
        <f t="shared" si="247"/>
        <v/>
      </c>
      <c r="AA1800" s="60" t="str">
        <f>IF($B1800="", "", IF(COUNTIF('Intro &amp; Setup'!$AY$23:$AY$38, $B1800)&gt;0, "BH", TEXT($B1800, "ddd")))</f>
        <v/>
      </c>
      <c r="AB1800" s="61" t="str">
        <f t="shared" si="248"/>
        <v/>
      </c>
      <c r="AD1800" s="23" t="str">
        <f t="shared" si="249"/>
        <v/>
      </c>
      <c r="AE1800" s="23" t="str">
        <f t="shared" si="250"/>
        <v/>
      </c>
      <c r="AG1800" s="23" t="str">
        <f t="shared" si="251"/>
        <v/>
      </c>
    </row>
    <row r="1801" spans="1:33" x14ac:dyDescent="0.25">
      <c r="A1801" s="5"/>
      <c r="B1801" s="115"/>
      <c r="C1801" s="116"/>
      <c r="D1801" s="117"/>
      <c r="E1801" s="118"/>
      <c r="F1801" s="118"/>
      <c r="G1801" s="119"/>
      <c r="H1801" s="120"/>
      <c r="I1801" s="120"/>
      <c r="J1801" s="121"/>
      <c r="K1801" s="5"/>
      <c r="L1801" s="133" t="str">
        <f t="shared" si="243"/>
        <v/>
      </c>
      <c r="M1801" s="5"/>
      <c r="N1801" s="23" t="str">
        <f>IF($L1801="", "", COUNTIF($L$11:$L$2510, "&gt;"&amp;$L1801)+1+COUNTIF($L$11:$L1801, $L1801)-1)</f>
        <v/>
      </c>
      <c r="O1801" s="5"/>
      <c r="R1801" s="23" t="str">
        <f t="shared" si="244"/>
        <v/>
      </c>
      <c r="T1801" s="20" t="str">
        <f t="shared" si="245"/>
        <v/>
      </c>
      <c r="X1801" s="23" t="str">
        <f t="shared" si="246"/>
        <v/>
      </c>
      <c r="Z1801" s="59" t="str">
        <f t="shared" si="247"/>
        <v/>
      </c>
      <c r="AA1801" s="60" t="str">
        <f>IF($B1801="", "", IF(COUNTIF('Intro &amp; Setup'!$AY$23:$AY$38, $B1801)&gt;0, "BH", TEXT($B1801, "ddd")))</f>
        <v/>
      </c>
      <c r="AB1801" s="61" t="str">
        <f t="shared" si="248"/>
        <v/>
      </c>
      <c r="AD1801" s="23" t="str">
        <f t="shared" si="249"/>
        <v/>
      </c>
      <c r="AE1801" s="23" t="str">
        <f t="shared" si="250"/>
        <v/>
      </c>
      <c r="AG1801" s="23" t="str">
        <f t="shared" si="251"/>
        <v/>
      </c>
    </row>
    <row r="1802" spans="1:33" x14ac:dyDescent="0.25">
      <c r="A1802" s="5"/>
      <c r="B1802" s="115"/>
      <c r="C1802" s="116"/>
      <c r="D1802" s="117"/>
      <c r="E1802" s="118"/>
      <c r="F1802" s="118"/>
      <c r="G1802" s="119"/>
      <c r="H1802" s="120"/>
      <c r="I1802" s="120"/>
      <c r="J1802" s="121"/>
      <c r="K1802" s="5"/>
      <c r="L1802" s="133" t="str">
        <f t="shared" si="243"/>
        <v/>
      </c>
      <c r="M1802" s="5"/>
      <c r="N1802" s="23" t="str">
        <f>IF($L1802="", "", COUNTIF($L$11:$L$2510, "&gt;"&amp;$L1802)+1+COUNTIF($L$11:$L1802, $L1802)-1)</f>
        <v/>
      </c>
      <c r="O1802" s="5"/>
      <c r="R1802" s="23" t="str">
        <f t="shared" si="244"/>
        <v/>
      </c>
      <c r="T1802" s="20" t="str">
        <f t="shared" si="245"/>
        <v/>
      </c>
      <c r="X1802" s="23" t="str">
        <f t="shared" si="246"/>
        <v/>
      </c>
      <c r="Z1802" s="59" t="str">
        <f t="shared" si="247"/>
        <v/>
      </c>
      <c r="AA1802" s="60" t="str">
        <f>IF($B1802="", "", IF(COUNTIF('Intro &amp; Setup'!$AY$23:$AY$38, $B1802)&gt;0, "BH", TEXT($B1802, "ddd")))</f>
        <v/>
      </c>
      <c r="AB1802" s="61" t="str">
        <f t="shared" si="248"/>
        <v/>
      </c>
      <c r="AD1802" s="23" t="str">
        <f t="shared" si="249"/>
        <v/>
      </c>
      <c r="AE1802" s="23" t="str">
        <f t="shared" si="250"/>
        <v/>
      </c>
      <c r="AG1802" s="23" t="str">
        <f t="shared" si="251"/>
        <v/>
      </c>
    </row>
    <row r="1803" spans="1:33" x14ac:dyDescent="0.25">
      <c r="A1803" s="5"/>
      <c r="B1803" s="115"/>
      <c r="C1803" s="116"/>
      <c r="D1803" s="117"/>
      <c r="E1803" s="118"/>
      <c r="F1803" s="118"/>
      <c r="G1803" s="119"/>
      <c r="H1803" s="120"/>
      <c r="I1803" s="120"/>
      <c r="J1803" s="121"/>
      <c r="K1803" s="5"/>
      <c r="L1803" s="133" t="str">
        <f t="shared" si="243"/>
        <v/>
      </c>
      <c r="M1803" s="5"/>
      <c r="N1803" s="23" t="str">
        <f>IF($L1803="", "", COUNTIF($L$11:$L$2510, "&gt;"&amp;$L1803)+1+COUNTIF($L$11:$L1803, $L1803)-1)</f>
        <v/>
      </c>
      <c r="O1803" s="5"/>
      <c r="R1803" s="23" t="str">
        <f t="shared" si="244"/>
        <v/>
      </c>
      <c r="T1803" s="20" t="str">
        <f t="shared" si="245"/>
        <v/>
      </c>
      <c r="X1803" s="23" t="str">
        <f t="shared" si="246"/>
        <v/>
      </c>
      <c r="Z1803" s="59" t="str">
        <f t="shared" si="247"/>
        <v/>
      </c>
      <c r="AA1803" s="60" t="str">
        <f>IF($B1803="", "", IF(COUNTIF('Intro &amp; Setup'!$AY$23:$AY$38, $B1803)&gt;0, "BH", TEXT($B1803, "ddd")))</f>
        <v/>
      </c>
      <c r="AB1803" s="61" t="str">
        <f t="shared" si="248"/>
        <v/>
      </c>
      <c r="AD1803" s="23" t="str">
        <f t="shared" si="249"/>
        <v/>
      </c>
      <c r="AE1803" s="23" t="str">
        <f t="shared" si="250"/>
        <v/>
      </c>
      <c r="AG1803" s="23" t="str">
        <f t="shared" si="251"/>
        <v/>
      </c>
    </row>
    <row r="1804" spans="1:33" x14ac:dyDescent="0.25">
      <c r="A1804" s="5"/>
      <c r="B1804" s="115"/>
      <c r="C1804" s="116"/>
      <c r="D1804" s="117"/>
      <c r="E1804" s="118"/>
      <c r="F1804" s="118"/>
      <c r="G1804" s="119"/>
      <c r="H1804" s="120"/>
      <c r="I1804" s="120"/>
      <c r="J1804" s="121"/>
      <c r="K1804" s="5"/>
      <c r="L1804" s="133" t="str">
        <f t="shared" ref="L1804:L1867" si="252">IFERROR(($I1804+$J1804)/$H1804, "")</f>
        <v/>
      </c>
      <c r="M1804" s="5"/>
      <c r="N1804" s="23" t="str">
        <f>IF($L1804="", "", COUNTIF($L$11:$L$2510, "&gt;"&amp;$L1804)+1+COUNTIF($L$11:$L1804, $L1804)-1)</f>
        <v/>
      </c>
      <c r="O1804" s="5"/>
      <c r="R1804" s="23" t="str">
        <f t="shared" ref="R1804:R1867" si="253">IF($T1804="", "", IF(COUNTIF($T$11:$T$2510, $T1804)&gt;1, "X", ""))</f>
        <v/>
      </c>
      <c r="T1804" s="20" t="str">
        <f t="shared" ref="T1804:T1867" si="254">IF(AND($B1804="", $C1804="", $D1804=""), "", CONCATENATE(TEXT($B1804, "dd mmm yyyy"), " - ", TEXT($C1804, "hh:mm"), " - ", $D1804))</f>
        <v/>
      </c>
      <c r="X1804" s="23" t="str">
        <f t="shared" ref="X1804:X1867" si="255">IF($E1804="", "", IF(COUNTIF($V$11:$V$20, $E1804)=0, "X", ""))</f>
        <v/>
      </c>
      <c r="Z1804" s="59" t="str">
        <f t="shared" ref="Z1804:Z1867" si="256">IF($B1804="", "", TEXT($B1804, "mmm yyyy"))</f>
        <v/>
      </c>
      <c r="AA1804" s="60" t="str">
        <f>IF($B1804="", "", IF(COUNTIF('Intro &amp; Setup'!$AY$23:$AY$38, $B1804)&gt;0, "BH", TEXT($B1804, "ddd")))</f>
        <v/>
      </c>
      <c r="AB1804" s="61" t="str">
        <f t="shared" ref="AB1804:AB1867" si="257">IF($C1804="", "", REPLACE(TEXT($C1804, "hh:mm"), 4, 2, "00"))</f>
        <v/>
      </c>
      <c r="AD1804" s="23" t="str">
        <f t="shared" ref="AD1804:AD1867" si="258">IF(OR($AB1804="", $E1804=""), "", CONCATENATE($AB1804, " - ", $E1804))</f>
        <v/>
      </c>
      <c r="AE1804" s="23" t="str">
        <f t="shared" ref="AE1804:AE1867" si="259">IF(OR($AA1804="", $E1804=""), "", CONCATENATE($AA1804, " - ", $E1804))</f>
        <v/>
      </c>
      <c r="AG1804" s="23" t="str">
        <f t="shared" ref="AG1804:AG1867" si="260">IF($B1804="", "", IF(OR($B1804&lt;$Z$2, $B1804&gt;$Z$3), "X", ""))</f>
        <v/>
      </c>
    </row>
    <row r="1805" spans="1:33" x14ac:dyDescent="0.25">
      <c r="A1805" s="5"/>
      <c r="B1805" s="115"/>
      <c r="C1805" s="116"/>
      <c r="D1805" s="117"/>
      <c r="E1805" s="118"/>
      <c r="F1805" s="118"/>
      <c r="G1805" s="119"/>
      <c r="H1805" s="120"/>
      <c r="I1805" s="120"/>
      <c r="J1805" s="121"/>
      <c r="K1805" s="5"/>
      <c r="L1805" s="133" t="str">
        <f t="shared" si="252"/>
        <v/>
      </c>
      <c r="M1805" s="5"/>
      <c r="N1805" s="23" t="str">
        <f>IF($L1805="", "", COUNTIF($L$11:$L$2510, "&gt;"&amp;$L1805)+1+COUNTIF($L$11:$L1805, $L1805)-1)</f>
        <v/>
      </c>
      <c r="O1805" s="5"/>
      <c r="R1805" s="23" t="str">
        <f t="shared" si="253"/>
        <v/>
      </c>
      <c r="T1805" s="20" t="str">
        <f t="shared" si="254"/>
        <v/>
      </c>
      <c r="X1805" s="23" t="str">
        <f t="shared" si="255"/>
        <v/>
      </c>
      <c r="Z1805" s="59" t="str">
        <f t="shared" si="256"/>
        <v/>
      </c>
      <c r="AA1805" s="60" t="str">
        <f>IF($B1805="", "", IF(COUNTIF('Intro &amp; Setup'!$AY$23:$AY$38, $B1805)&gt;0, "BH", TEXT($B1805, "ddd")))</f>
        <v/>
      </c>
      <c r="AB1805" s="61" t="str">
        <f t="shared" si="257"/>
        <v/>
      </c>
      <c r="AD1805" s="23" t="str">
        <f t="shared" si="258"/>
        <v/>
      </c>
      <c r="AE1805" s="23" t="str">
        <f t="shared" si="259"/>
        <v/>
      </c>
      <c r="AG1805" s="23" t="str">
        <f t="shared" si="260"/>
        <v/>
      </c>
    </row>
    <row r="1806" spans="1:33" x14ac:dyDescent="0.25">
      <c r="A1806" s="5"/>
      <c r="B1806" s="115"/>
      <c r="C1806" s="116"/>
      <c r="D1806" s="117"/>
      <c r="E1806" s="118"/>
      <c r="F1806" s="118"/>
      <c r="G1806" s="119"/>
      <c r="H1806" s="120"/>
      <c r="I1806" s="120"/>
      <c r="J1806" s="121"/>
      <c r="K1806" s="5"/>
      <c r="L1806" s="133" t="str">
        <f t="shared" si="252"/>
        <v/>
      </c>
      <c r="M1806" s="5"/>
      <c r="N1806" s="23" t="str">
        <f>IF($L1806="", "", COUNTIF($L$11:$L$2510, "&gt;"&amp;$L1806)+1+COUNTIF($L$11:$L1806, $L1806)-1)</f>
        <v/>
      </c>
      <c r="O1806" s="5"/>
      <c r="R1806" s="23" t="str">
        <f t="shared" si="253"/>
        <v/>
      </c>
      <c r="T1806" s="20" t="str">
        <f t="shared" si="254"/>
        <v/>
      </c>
      <c r="X1806" s="23" t="str">
        <f t="shared" si="255"/>
        <v/>
      </c>
      <c r="Z1806" s="59" t="str">
        <f t="shared" si="256"/>
        <v/>
      </c>
      <c r="AA1806" s="60" t="str">
        <f>IF($B1806="", "", IF(COUNTIF('Intro &amp; Setup'!$AY$23:$AY$38, $B1806)&gt;0, "BH", TEXT($B1806, "ddd")))</f>
        <v/>
      </c>
      <c r="AB1806" s="61" t="str">
        <f t="shared" si="257"/>
        <v/>
      </c>
      <c r="AD1806" s="23" t="str">
        <f t="shared" si="258"/>
        <v/>
      </c>
      <c r="AE1806" s="23" t="str">
        <f t="shared" si="259"/>
        <v/>
      </c>
      <c r="AG1806" s="23" t="str">
        <f t="shared" si="260"/>
        <v/>
      </c>
    </row>
    <row r="1807" spans="1:33" x14ac:dyDescent="0.25">
      <c r="A1807" s="5"/>
      <c r="B1807" s="115"/>
      <c r="C1807" s="116"/>
      <c r="D1807" s="117"/>
      <c r="E1807" s="118"/>
      <c r="F1807" s="118"/>
      <c r="G1807" s="119"/>
      <c r="H1807" s="120"/>
      <c r="I1807" s="120"/>
      <c r="J1807" s="121"/>
      <c r="K1807" s="5"/>
      <c r="L1807" s="133" t="str">
        <f t="shared" si="252"/>
        <v/>
      </c>
      <c r="M1807" s="5"/>
      <c r="N1807" s="23" t="str">
        <f>IF($L1807="", "", COUNTIF($L$11:$L$2510, "&gt;"&amp;$L1807)+1+COUNTIF($L$11:$L1807, $L1807)-1)</f>
        <v/>
      </c>
      <c r="O1807" s="5"/>
      <c r="R1807" s="23" t="str">
        <f t="shared" si="253"/>
        <v/>
      </c>
      <c r="T1807" s="20" t="str">
        <f t="shared" si="254"/>
        <v/>
      </c>
      <c r="X1807" s="23" t="str">
        <f t="shared" si="255"/>
        <v/>
      </c>
      <c r="Z1807" s="59" t="str">
        <f t="shared" si="256"/>
        <v/>
      </c>
      <c r="AA1807" s="60" t="str">
        <f>IF($B1807="", "", IF(COUNTIF('Intro &amp; Setup'!$AY$23:$AY$38, $B1807)&gt;0, "BH", TEXT($B1807, "ddd")))</f>
        <v/>
      </c>
      <c r="AB1807" s="61" t="str">
        <f t="shared" si="257"/>
        <v/>
      </c>
      <c r="AD1807" s="23" t="str">
        <f t="shared" si="258"/>
        <v/>
      </c>
      <c r="AE1807" s="23" t="str">
        <f t="shared" si="259"/>
        <v/>
      </c>
      <c r="AG1807" s="23" t="str">
        <f t="shared" si="260"/>
        <v/>
      </c>
    </row>
    <row r="1808" spans="1:33" x14ac:dyDescent="0.25">
      <c r="A1808" s="5"/>
      <c r="B1808" s="115"/>
      <c r="C1808" s="116"/>
      <c r="D1808" s="117"/>
      <c r="E1808" s="118"/>
      <c r="F1808" s="118"/>
      <c r="G1808" s="119"/>
      <c r="H1808" s="120"/>
      <c r="I1808" s="120"/>
      <c r="J1808" s="121"/>
      <c r="K1808" s="5"/>
      <c r="L1808" s="133" t="str">
        <f t="shared" si="252"/>
        <v/>
      </c>
      <c r="M1808" s="5"/>
      <c r="N1808" s="23" t="str">
        <f>IF($L1808="", "", COUNTIF($L$11:$L$2510, "&gt;"&amp;$L1808)+1+COUNTIF($L$11:$L1808, $L1808)-1)</f>
        <v/>
      </c>
      <c r="O1808" s="5"/>
      <c r="R1808" s="23" t="str">
        <f t="shared" si="253"/>
        <v/>
      </c>
      <c r="T1808" s="20" t="str">
        <f t="shared" si="254"/>
        <v/>
      </c>
      <c r="X1808" s="23" t="str">
        <f t="shared" si="255"/>
        <v/>
      </c>
      <c r="Z1808" s="59" t="str">
        <f t="shared" si="256"/>
        <v/>
      </c>
      <c r="AA1808" s="60" t="str">
        <f>IF($B1808="", "", IF(COUNTIF('Intro &amp; Setup'!$AY$23:$AY$38, $B1808)&gt;0, "BH", TEXT($B1808, "ddd")))</f>
        <v/>
      </c>
      <c r="AB1808" s="61" t="str">
        <f t="shared" si="257"/>
        <v/>
      </c>
      <c r="AD1808" s="23" t="str">
        <f t="shared" si="258"/>
        <v/>
      </c>
      <c r="AE1808" s="23" t="str">
        <f t="shared" si="259"/>
        <v/>
      </c>
      <c r="AG1808" s="23" t="str">
        <f t="shared" si="260"/>
        <v/>
      </c>
    </row>
    <row r="1809" spans="1:33" x14ac:dyDescent="0.25">
      <c r="A1809" s="5"/>
      <c r="B1809" s="115"/>
      <c r="C1809" s="116"/>
      <c r="D1809" s="117"/>
      <c r="E1809" s="118"/>
      <c r="F1809" s="118"/>
      <c r="G1809" s="119"/>
      <c r="H1809" s="120"/>
      <c r="I1809" s="120"/>
      <c r="J1809" s="121"/>
      <c r="K1809" s="5"/>
      <c r="L1809" s="133" t="str">
        <f t="shared" si="252"/>
        <v/>
      </c>
      <c r="M1809" s="5"/>
      <c r="N1809" s="23" t="str">
        <f>IF($L1809="", "", COUNTIF($L$11:$L$2510, "&gt;"&amp;$L1809)+1+COUNTIF($L$11:$L1809, $L1809)-1)</f>
        <v/>
      </c>
      <c r="O1809" s="5"/>
      <c r="R1809" s="23" t="str">
        <f t="shared" si="253"/>
        <v/>
      </c>
      <c r="T1809" s="20" t="str">
        <f t="shared" si="254"/>
        <v/>
      </c>
      <c r="X1809" s="23" t="str">
        <f t="shared" si="255"/>
        <v/>
      </c>
      <c r="Z1809" s="59" t="str">
        <f t="shared" si="256"/>
        <v/>
      </c>
      <c r="AA1809" s="60" t="str">
        <f>IF($B1809="", "", IF(COUNTIF('Intro &amp; Setup'!$AY$23:$AY$38, $B1809)&gt;0, "BH", TEXT($B1809, "ddd")))</f>
        <v/>
      </c>
      <c r="AB1809" s="61" t="str">
        <f t="shared" si="257"/>
        <v/>
      </c>
      <c r="AD1809" s="23" t="str">
        <f t="shared" si="258"/>
        <v/>
      </c>
      <c r="AE1809" s="23" t="str">
        <f t="shared" si="259"/>
        <v/>
      </c>
      <c r="AG1809" s="23" t="str">
        <f t="shared" si="260"/>
        <v/>
      </c>
    </row>
    <row r="1810" spans="1:33" x14ac:dyDescent="0.25">
      <c r="A1810" s="5"/>
      <c r="B1810" s="115"/>
      <c r="C1810" s="116"/>
      <c r="D1810" s="117"/>
      <c r="E1810" s="118"/>
      <c r="F1810" s="118"/>
      <c r="G1810" s="119"/>
      <c r="H1810" s="120"/>
      <c r="I1810" s="120"/>
      <c r="J1810" s="121"/>
      <c r="K1810" s="5"/>
      <c r="L1810" s="133" t="str">
        <f t="shared" si="252"/>
        <v/>
      </c>
      <c r="M1810" s="5"/>
      <c r="N1810" s="23" t="str">
        <f>IF($L1810="", "", COUNTIF($L$11:$L$2510, "&gt;"&amp;$L1810)+1+COUNTIF($L$11:$L1810, $L1810)-1)</f>
        <v/>
      </c>
      <c r="O1810" s="5"/>
      <c r="R1810" s="23" t="str">
        <f t="shared" si="253"/>
        <v/>
      </c>
      <c r="T1810" s="20" t="str">
        <f t="shared" si="254"/>
        <v/>
      </c>
      <c r="X1810" s="23" t="str">
        <f t="shared" si="255"/>
        <v/>
      </c>
      <c r="Z1810" s="59" t="str">
        <f t="shared" si="256"/>
        <v/>
      </c>
      <c r="AA1810" s="60" t="str">
        <f>IF($B1810="", "", IF(COUNTIF('Intro &amp; Setup'!$AY$23:$AY$38, $B1810)&gt;0, "BH", TEXT($B1810, "ddd")))</f>
        <v/>
      </c>
      <c r="AB1810" s="61" t="str">
        <f t="shared" si="257"/>
        <v/>
      </c>
      <c r="AD1810" s="23" t="str">
        <f t="shared" si="258"/>
        <v/>
      </c>
      <c r="AE1810" s="23" t="str">
        <f t="shared" si="259"/>
        <v/>
      </c>
      <c r="AG1810" s="23" t="str">
        <f t="shared" si="260"/>
        <v/>
      </c>
    </row>
    <row r="1811" spans="1:33" x14ac:dyDescent="0.25">
      <c r="A1811" s="5"/>
      <c r="B1811" s="115"/>
      <c r="C1811" s="116"/>
      <c r="D1811" s="117"/>
      <c r="E1811" s="118"/>
      <c r="F1811" s="118"/>
      <c r="G1811" s="119"/>
      <c r="H1811" s="120"/>
      <c r="I1811" s="120"/>
      <c r="J1811" s="121"/>
      <c r="K1811" s="5"/>
      <c r="L1811" s="133" t="str">
        <f t="shared" si="252"/>
        <v/>
      </c>
      <c r="M1811" s="5"/>
      <c r="N1811" s="23" t="str">
        <f>IF($L1811="", "", COUNTIF($L$11:$L$2510, "&gt;"&amp;$L1811)+1+COUNTIF($L$11:$L1811, $L1811)-1)</f>
        <v/>
      </c>
      <c r="O1811" s="5"/>
      <c r="R1811" s="23" t="str">
        <f t="shared" si="253"/>
        <v/>
      </c>
      <c r="T1811" s="20" t="str">
        <f t="shared" si="254"/>
        <v/>
      </c>
      <c r="X1811" s="23" t="str">
        <f t="shared" si="255"/>
        <v/>
      </c>
      <c r="Z1811" s="59" t="str">
        <f t="shared" si="256"/>
        <v/>
      </c>
      <c r="AA1811" s="60" t="str">
        <f>IF($B1811="", "", IF(COUNTIF('Intro &amp; Setup'!$AY$23:$AY$38, $B1811)&gt;0, "BH", TEXT($B1811, "ddd")))</f>
        <v/>
      </c>
      <c r="AB1811" s="61" t="str">
        <f t="shared" si="257"/>
        <v/>
      </c>
      <c r="AD1811" s="23" t="str">
        <f t="shared" si="258"/>
        <v/>
      </c>
      <c r="AE1811" s="23" t="str">
        <f t="shared" si="259"/>
        <v/>
      </c>
      <c r="AG1811" s="23" t="str">
        <f t="shared" si="260"/>
        <v/>
      </c>
    </row>
    <row r="1812" spans="1:33" x14ac:dyDescent="0.25">
      <c r="A1812" s="5"/>
      <c r="B1812" s="115"/>
      <c r="C1812" s="116"/>
      <c r="D1812" s="117"/>
      <c r="E1812" s="118"/>
      <c r="F1812" s="118"/>
      <c r="G1812" s="119"/>
      <c r="H1812" s="120"/>
      <c r="I1812" s="120"/>
      <c r="J1812" s="121"/>
      <c r="K1812" s="5"/>
      <c r="L1812" s="133" t="str">
        <f t="shared" si="252"/>
        <v/>
      </c>
      <c r="M1812" s="5"/>
      <c r="N1812" s="23" t="str">
        <f>IF($L1812="", "", COUNTIF($L$11:$L$2510, "&gt;"&amp;$L1812)+1+COUNTIF($L$11:$L1812, $L1812)-1)</f>
        <v/>
      </c>
      <c r="O1812" s="5"/>
      <c r="R1812" s="23" t="str">
        <f t="shared" si="253"/>
        <v/>
      </c>
      <c r="T1812" s="20" t="str">
        <f t="shared" si="254"/>
        <v/>
      </c>
      <c r="X1812" s="23" t="str">
        <f t="shared" si="255"/>
        <v/>
      </c>
      <c r="Z1812" s="59" t="str">
        <f t="shared" si="256"/>
        <v/>
      </c>
      <c r="AA1812" s="60" t="str">
        <f>IF($B1812="", "", IF(COUNTIF('Intro &amp; Setup'!$AY$23:$AY$38, $B1812)&gt;0, "BH", TEXT($B1812, "ddd")))</f>
        <v/>
      </c>
      <c r="AB1812" s="61" t="str">
        <f t="shared" si="257"/>
        <v/>
      </c>
      <c r="AD1812" s="23" t="str">
        <f t="shared" si="258"/>
        <v/>
      </c>
      <c r="AE1812" s="23" t="str">
        <f t="shared" si="259"/>
        <v/>
      </c>
      <c r="AG1812" s="23" t="str">
        <f t="shared" si="260"/>
        <v/>
      </c>
    </row>
    <row r="1813" spans="1:33" x14ac:dyDescent="0.25">
      <c r="A1813" s="5"/>
      <c r="B1813" s="115"/>
      <c r="C1813" s="116"/>
      <c r="D1813" s="117"/>
      <c r="E1813" s="118"/>
      <c r="F1813" s="118"/>
      <c r="G1813" s="119"/>
      <c r="H1813" s="120"/>
      <c r="I1813" s="120"/>
      <c r="J1813" s="121"/>
      <c r="K1813" s="5"/>
      <c r="L1813" s="133" t="str">
        <f t="shared" si="252"/>
        <v/>
      </c>
      <c r="M1813" s="5"/>
      <c r="N1813" s="23" t="str">
        <f>IF($L1813="", "", COUNTIF($L$11:$L$2510, "&gt;"&amp;$L1813)+1+COUNTIF($L$11:$L1813, $L1813)-1)</f>
        <v/>
      </c>
      <c r="O1813" s="5"/>
      <c r="R1813" s="23" t="str">
        <f t="shared" si="253"/>
        <v/>
      </c>
      <c r="T1813" s="20" t="str">
        <f t="shared" si="254"/>
        <v/>
      </c>
      <c r="X1813" s="23" t="str">
        <f t="shared" si="255"/>
        <v/>
      </c>
      <c r="Z1813" s="59" t="str">
        <f t="shared" si="256"/>
        <v/>
      </c>
      <c r="AA1813" s="60" t="str">
        <f>IF($B1813="", "", IF(COUNTIF('Intro &amp; Setup'!$AY$23:$AY$38, $B1813)&gt;0, "BH", TEXT($B1813, "ddd")))</f>
        <v/>
      </c>
      <c r="AB1813" s="61" t="str">
        <f t="shared" si="257"/>
        <v/>
      </c>
      <c r="AD1813" s="23" t="str">
        <f t="shared" si="258"/>
        <v/>
      </c>
      <c r="AE1813" s="23" t="str">
        <f t="shared" si="259"/>
        <v/>
      </c>
      <c r="AG1813" s="23" t="str">
        <f t="shared" si="260"/>
        <v/>
      </c>
    </row>
    <row r="1814" spans="1:33" x14ac:dyDescent="0.25">
      <c r="A1814" s="5"/>
      <c r="B1814" s="115"/>
      <c r="C1814" s="116"/>
      <c r="D1814" s="117"/>
      <c r="E1814" s="118"/>
      <c r="F1814" s="118"/>
      <c r="G1814" s="119"/>
      <c r="H1814" s="120"/>
      <c r="I1814" s="120"/>
      <c r="J1814" s="121"/>
      <c r="K1814" s="5"/>
      <c r="L1814" s="133" t="str">
        <f t="shared" si="252"/>
        <v/>
      </c>
      <c r="M1814" s="5"/>
      <c r="N1814" s="23" t="str">
        <f>IF($L1814="", "", COUNTIF($L$11:$L$2510, "&gt;"&amp;$L1814)+1+COUNTIF($L$11:$L1814, $L1814)-1)</f>
        <v/>
      </c>
      <c r="O1814" s="5"/>
      <c r="R1814" s="23" t="str">
        <f t="shared" si="253"/>
        <v/>
      </c>
      <c r="T1814" s="20" t="str">
        <f t="shared" si="254"/>
        <v/>
      </c>
      <c r="X1814" s="23" t="str">
        <f t="shared" si="255"/>
        <v/>
      </c>
      <c r="Z1814" s="59" t="str">
        <f t="shared" si="256"/>
        <v/>
      </c>
      <c r="AA1814" s="60" t="str">
        <f>IF($B1814="", "", IF(COUNTIF('Intro &amp; Setup'!$AY$23:$AY$38, $B1814)&gt;0, "BH", TEXT($B1814, "ddd")))</f>
        <v/>
      </c>
      <c r="AB1814" s="61" t="str">
        <f t="shared" si="257"/>
        <v/>
      </c>
      <c r="AD1814" s="23" t="str">
        <f t="shared" si="258"/>
        <v/>
      </c>
      <c r="AE1814" s="23" t="str">
        <f t="shared" si="259"/>
        <v/>
      </c>
      <c r="AG1814" s="23" t="str">
        <f t="shared" si="260"/>
        <v/>
      </c>
    </row>
    <row r="1815" spans="1:33" x14ac:dyDescent="0.25">
      <c r="A1815" s="5"/>
      <c r="B1815" s="115"/>
      <c r="C1815" s="116"/>
      <c r="D1815" s="117"/>
      <c r="E1815" s="118"/>
      <c r="F1815" s="118"/>
      <c r="G1815" s="119"/>
      <c r="H1815" s="120"/>
      <c r="I1815" s="120"/>
      <c r="J1815" s="121"/>
      <c r="K1815" s="5"/>
      <c r="L1815" s="133" t="str">
        <f t="shared" si="252"/>
        <v/>
      </c>
      <c r="M1815" s="5"/>
      <c r="N1815" s="23" t="str">
        <f>IF($L1815="", "", COUNTIF($L$11:$L$2510, "&gt;"&amp;$L1815)+1+COUNTIF($L$11:$L1815, $L1815)-1)</f>
        <v/>
      </c>
      <c r="O1815" s="5"/>
      <c r="R1815" s="23" t="str">
        <f t="shared" si="253"/>
        <v/>
      </c>
      <c r="T1815" s="20" t="str">
        <f t="shared" si="254"/>
        <v/>
      </c>
      <c r="X1815" s="23" t="str">
        <f t="shared" si="255"/>
        <v/>
      </c>
      <c r="Z1815" s="59" t="str">
        <f t="shared" si="256"/>
        <v/>
      </c>
      <c r="AA1815" s="60" t="str">
        <f>IF($B1815="", "", IF(COUNTIF('Intro &amp; Setup'!$AY$23:$AY$38, $B1815)&gt;0, "BH", TEXT($B1815, "ddd")))</f>
        <v/>
      </c>
      <c r="AB1815" s="61" t="str">
        <f t="shared" si="257"/>
        <v/>
      </c>
      <c r="AD1815" s="23" t="str">
        <f t="shared" si="258"/>
        <v/>
      </c>
      <c r="AE1815" s="23" t="str">
        <f t="shared" si="259"/>
        <v/>
      </c>
      <c r="AG1815" s="23" t="str">
        <f t="shared" si="260"/>
        <v/>
      </c>
    </row>
    <row r="1816" spans="1:33" x14ac:dyDescent="0.25">
      <c r="A1816" s="5"/>
      <c r="B1816" s="115"/>
      <c r="C1816" s="116"/>
      <c r="D1816" s="117"/>
      <c r="E1816" s="118"/>
      <c r="F1816" s="118"/>
      <c r="G1816" s="119"/>
      <c r="H1816" s="120"/>
      <c r="I1816" s="120"/>
      <c r="J1816" s="121"/>
      <c r="K1816" s="5"/>
      <c r="L1816" s="133" t="str">
        <f t="shared" si="252"/>
        <v/>
      </c>
      <c r="M1816" s="5"/>
      <c r="N1816" s="23" t="str">
        <f>IF($L1816="", "", COUNTIF($L$11:$L$2510, "&gt;"&amp;$L1816)+1+COUNTIF($L$11:$L1816, $L1816)-1)</f>
        <v/>
      </c>
      <c r="O1816" s="5"/>
      <c r="R1816" s="23" t="str">
        <f t="shared" si="253"/>
        <v/>
      </c>
      <c r="T1816" s="20" t="str">
        <f t="shared" si="254"/>
        <v/>
      </c>
      <c r="X1816" s="23" t="str">
        <f t="shared" si="255"/>
        <v/>
      </c>
      <c r="Z1816" s="59" t="str">
        <f t="shared" si="256"/>
        <v/>
      </c>
      <c r="AA1816" s="60" t="str">
        <f>IF($B1816="", "", IF(COUNTIF('Intro &amp; Setup'!$AY$23:$AY$38, $B1816)&gt;0, "BH", TEXT($B1816, "ddd")))</f>
        <v/>
      </c>
      <c r="AB1816" s="61" t="str">
        <f t="shared" si="257"/>
        <v/>
      </c>
      <c r="AD1816" s="23" t="str">
        <f t="shared" si="258"/>
        <v/>
      </c>
      <c r="AE1816" s="23" t="str">
        <f t="shared" si="259"/>
        <v/>
      </c>
      <c r="AG1816" s="23" t="str">
        <f t="shared" si="260"/>
        <v/>
      </c>
    </row>
    <row r="1817" spans="1:33" x14ac:dyDescent="0.25">
      <c r="A1817" s="5"/>
      <c r="B1817" s="115"/>
      <c r="C1817" s="116"/>
      <c r="D1817" s="117"/>
      <c r="E1817" s="118"/>
      <c r="F1817" s="118"/>
      <c r="G1817" s="119"/>
      <c r="H1817" s="120"/>
      <c r="I1817" s="120"/>
      <c r="J1817" s="121"/>
      <c r="K1817" s="5"/>
      <c r="L1817" s="133" t="str">
        <f t="shared" si="252"/>
        <v/>
      </c>
      <c r="M1817" s="5"/>
      <c r="N1817" s="23" t="str">
        <f>IF($L1817="", "", COUNTIF($L$11:$L$2510, "&gt;"&amp;$L1817)+1+COUNTIF($L$11:$L1817, $L1817)-1)</f>
        <v/>
      </c>
      <c r="O1817" s="5"/>
      <c r="R1817" s="23" t="str">
        <f t="shared" si="253"/>
        <v/>
      </c>
      <c r="T1817" s="20" t="str">
        <f t="shared" si="254"/>
        <v/>
      </c>
      <c r="X1817" s="23" t="str">
        <f t="shared" si="255"/>
        <v/>
      </c>
      <c r="Z1817" s="59" t="str">
        <f t="shared" si="256"/>
        <v/>
      </c>
      <c r="AA1817" s="60" t="str">
        <f>IF($B1817="", "", IF(COUNTIF('Intro &amp; Setup'!$AY$23:$AY$38, $B1817)&gt;0, "BH", TEXT($B1817, "ddd")))</f>
        <v/>
      </c>
      <c r="AB1817" s="61" t="str">
        <f t="shared" si="257"/>
        <v/>
      </c>
      <c r="AD1817" s="23" t="str">
        <f t="shared" si="258"/>
        <v/>
      </c>
      <c r="AE1817" s="23" t="str">
        <f t="shared" si="259"/>
        <v/>
      </c>
      <c r="AG1817" s="23" t="str">
        <f t="shared" si="260"/>
        <v/>
      </c>
    </row>
    <row r="1818" spans="1:33" x14ac:dyDescent="0.25">
      <c r="A1818" s="5"/>
      <c r="B1818" s="115"/>
      <c r="C1818" s="116"/>
      <c r="D1818" s="117"/>
      <c r="E1818" s="118"/>
      <c r="F1818" s="118"/>
      <c r="G1818" s="119"/>
      <c r="H1818" s="120"/>
      <c r="I1818" s="120"/>
      <c r="J1818" s="121"/>
      <c r="K1818" s="5"/>
      <c r="L1818" s="133" t="str">
        <f t="shared" si="252"/>
        <v/>
      </c>
      <c r="M1818" s="5"/>
      <c r="N1818" s="23" t="str">
        <f>IF($L1818="", "", COUNTIF($L$11:$L$2510, "&gt;"&amp;$L1818)+1+COUNTIF($L$11:$L1818, $L1818)-1)</f>
        <v/>
      </c>
      <c r="O1818" s="5"/>
      <c r="R1818" s="23" t="str">
        <f t="shared" si="253"/>
        <v/>
      </c>
      <c r="T1818" s="20" t="str">
        <f t="shared" si="254"/>
        <v/>
      </c>
      <c r="X1818" s="23" t="str">
        <f t="shared" si="255"/>
        <v/>
      </c>
      <c r="Z1818" s="59" t="str">
        <f t="shared" si="256"/>
        <v/>
      </c>
      <c r="AA1818" s="60" t="str">
        <f>IF($B1818="", "", IF(COUNTIF('Intro &amp; Setup'!$AY$23:$AY$38, $B1818)&gt;0, "BH", TEXT($B1818, "ddd")))</f>
        <v/>
      </c>
      <c r="AB1818" s="61" t="str">
        <f t="shared" si="257"/>
        <v/>
      </c>
      <c r="AD1818" s="23" t="str">
        <f t="shared" si="258"/>
        <v/>
      </c>
      <c r="AE1818" s="23" t="str">
        <f t="shared" si="259"/>
        <v/>
      </c>
      <c r="AG1818" s="23" t="str">
        <f t="shared" si="260"/>
        <v/>
      </c>
    </row>
    <row r="1819" spans="1:33" x14ac:dyDescent="0.25">
      <c r="A1819" s="5"/>
      <c r="B1819" s="115"/>
      <c r="C1819" s="116"/>
      <c r="D1819" s="117"/>
      <c r="E1819" s="118"/>
      <c r="F1819" s="118"/>
      <c r="G1819" s="119"/>
      <c r="H1819" s="120"/>
      <c r="I1819" s="120"/>
      <c r="J1819" s="121"/>
      <c r="K1819" s="5"/>
      <c r="L1819" s="133" t="str">
        <f t="shared" si="252"/>
        <v/>
      </c>
      <c r="M1819" s="5"/>
      <c r="N1819" s="23" t="str">
        <f>IF($L1819="", "", COUNTIF($L$11:$L$2510, "&gt;"&amp;$L1819)+1+COUNTIF($L$11:$L1819, $L1819)-1)</f>
        <v/>
      </c>
      <c r="O1819" s="5"/>
      <c r="R1819" s="23" t="str">
        <f t="shared" si="253"/>
        <v/>
      </c>
      <c r="T1819" s="20" t="str">
        <f t="shared" si="254"/>
        <v/>
      </c>
      <c r="X1819" s="23" t="str">
        <f t="shared" si="255"/>
        <v/>
      </c>
      <c r="Z1819" s="59" t="str">
        <f t="shared" si="256"/>
        <v/>
      </c>
      <c r="AA1819" s="60" t="str">
        <f>IF($B1819="", "", IF(COUNTIF('Intro &amp; Setup'!$AY$23:$AY$38, $B1819)&gt;0, "BH", TEXT($B1819, "ddd")))</f>
        <v/>
      </c>
      <c r="AB1819" s="61" t="str">
        <f t="shared" si="257"/>
        <v/>
      </c>
      <c r="AD1819" s="23" t="str">
        <f t="shared" si="258"/>
        <v/>
      </c>
      <c r="AE1819" s="23" t="str">
        <f t="shared" si="259"/>
        <v/>
      </c>
      <c r="AG1819" s="23" t="str">
        <f t="shared" si="260"/>
        <v/>
      </c>
    </row>
    <row r="1820" spans="1:33" x14ac:dyDescent="0.25">
      <c r="A1820" s="5"/>
      <c r="B1820" s="115"/>
      <c r="C1820" s="116"/>
      <c r="D1820" s="117"/>
      <c r="E1820" s="118"/>
      <c r="F1820" s="118"/>
      <c r="G1820" s="119"/>
      <c r="H1820" s="120"/>
      <c r="I1820" s="120"/>
      <c r="J1820" s="121"/>
      <c r="K1820" s="5"/>
      <c r="L1820" s="133" t="str">
        <f t="shared" si="252"/>
        <v/>
      </c>
      <c r="M1820" s="5"/>
      <c r="N1820" s="23" t="str">
        <f>IF($L1820="", "", COUNTIF($L$11:$L$2510, "&gt;"&amp;$L1820)+1+COUNTIF($L$11:$L1820, $L1820)-1)</f>
        <v/>
      </c>
      <c r="O1820" s="5"/>
      <c r="R1820" s="23" t="str">
        <f t="shared" si="253"/>
        <v/>
      </c>
      <c r="T1820" s="20" t="str">
        <f t="shared" si="254"/>
        <v/>
      </c>
      <c r="X1820" s="23" t="str">
        <f t="shared" si="255"/>
        <v/>
      </c>
      <c r="Z1820" s="59" t="str">
        <f t="shared" si="256"/>
        <v/>
      </c>
      <c r="AA1820" s="60" t="str">
        <f>IF($B1820="", "", IF(COUNTIF('Intro &amp; Setup'!$AY$23:$AY$38, $B1820)&gt;0, "BH", TEXT($B1820, "ddd")))</f>
        <v/>
      </c>
      <c r="AB1820" s="61" t="str">
        <f t="shared" si="257"/>
        <v/>
      </c>
      <c r="AD1820" s="23" t="str">
        <f t="shared" si="258"/>
        <v/>
      </c>
      <c r="AE1820" s="23" t="str">
        <f t="shared" si="259"/>
        <v/>
      </c>
      <c r="AG1820" s="23" t="str">
        <f t="shared" si="260"/>
        <v/>
      </c>
    </row>
    <row r="1821" spans="1:33" x14ac:dyDescent="0.25">
      <c r="A1821" s="5"/>
      <c r="B1821" s="115"/>
      <c r="C1821" s="116"/>
      <c r="D1821" s="117"/>
      <c r="E1821" s="118"/>
      <c r="F1821" s="118"/>
      <c r="G1821" s="119"/>
      <c r="H1821" s="120"/>
      <c r="I1821" s="120"/>
      <c r="J1821" s="121"/>
      <c r="K1821" s="5"/>
      <c r="L1821" s="133" t="str">
        <f t="shared" si="252"/>
        <v/>
      </c>
      <c r="M1821" s="5"/>
      <c r="N1821" s="23" t="str">
        <f>IF($L1821="", "", COUNTIF($L$11:$L$2510, "&gt;"&amp;$L1821)+1+COUNTIF($L$11:$L1821, $L1821)-1)</f>
        <v/>
      </c>
      <c r="O1821" s="5"/>
      <c r="R1821" s="23" t="str">
        <f t="shared" si="253"/>
        <v/>
      </c>
      <c r="T1821" s="20" t="str">
        <f t="shared" si="254"/>
        <v/>
      </c>
      <c r="X1821" s="23" t="str">
        <f t="shared" si="255"/>
        <v/>
      </c>
      <c r="Z1821" s="59" t="str">
        <f t="shared" si="256"/>
        <v/>
      </c>
      <c r="AA1821" s="60" t="str">
        <f>IF($B1821="", "", IF(COUNTIF('Intro &amp; Setup'!$AY$23:$AY$38, $B1821)&gt;0, "BH", TEXT($B1821, "ddd")))</f>
        <v/>
      </c>
      <c r="AB1821" s="61" t="str">
        <f t="shared" si="257"/>
        <v/>
      </c>
      <c r="AD1821" s="23" t="str">
        <f t="shared" si="258"/>
        <v/>
      </c>
      <c r="AE1821" s="23" t="str">
        <f t="shared" si="259"/>
        <v/>
      </c>
      <c r="AG1821" s="23" t="str">
        <f t="shared" si="260"/>
        <v/>
      </c>
    </row>
    <row r="1822" spans="1:33" x14ac:dyDescent="0.25">
      <c r="A1822" s="5"/>
      <c r="B1822" s="115"/>
      <c r="C1822" s="116"/>
      <c r="D1822" s="117"/>
      <c r="E1822" s="118"/>
      <c r="F1822" s="118"/>
      <c r="G1822" s="119"/>
      <c r="H1822" s="120"/>
      <c r="I1822" s="120"/>
      <c r="J1822" s="121"/>
      <c r="K1822" s="5"/>
      <c r="L1822" s="133" t="str">
        <f t="shared" si="252"/>
        <v/>
      </c>
      <c r="M1822" s="5"/>
      <c r="N1822" s="23" t="str">
        <f>IF($L1822="", "", COUNTIF($L$11:$L$2510, "&gt;"&amp;$L1822)+1+COUNTIF($L$11:$L1822, $L1822)-1)</f>
        <v/>
      </c>
      <c r="O1822" s="5"/>
      <c r="R1822" s="23" t="str">
        <f t="shared" si="253"/>
        <v/>
      </c>
      <c r="T1822" s="20" t="str">
        <f t="shared" si="254"/>
        <v/>
      </c>
      <c r="X1822" s="23" t="str">
        <f t="shared" si="255"/>
        <v/>
      </c>
      <c r="Z1822" s="59" t="str">
        <f t="shared" si="256"/>
        <v/>
      </c>
      <c r="AA1822" s="60" t="str">
        <f>IF($B1822="", "", IF(COUNTIF('Intro &amp; Setup'!$AY$23:$AY$38, $B1822)&gt;0, "BH", TEXT($B1822, "ddd")))</f>
        <v/>
      </c>
      <c r="AB1822" s="61" t="str">
        <f t="shared" si="257"/>
        <v/>
      </c>
      <c r="AD1822" s="23" t="str">
        <f t="shared" si="258"/>
        <v/>
      </c>
      <c r="AE1822" s="23" t="str">
        <f t="shared" si="259"/>
        <v/>
      </c>
      <c r="AG1822" s="23" t="str">
        <f t="shared" si="260"/>
        <v/>
      </c>
    </row>
    <row r="1823" spans="1:33" x14ac:dyDescent="0.25">
      <c r="A1823" s="5"/>
      <c r="B1823" s="115"/>
      <c r="C1823" s="116"/>
      <c r="D1823" s="117"/>
      <c r="E1823" s="118"/>
      <c r="F1823" s="118"/>
      <c r="G1823" s="119"/>
      <c r="H1823" s="120"/>
      <c r="I1823" s="120"/>
      <c r="J1823" s="121"/>
      <c r="K1823" s="5"/>
      <c r="L1823" s="133" t="str">
        <f t="shared" si="252"/>
        <v/>
      </c>
      <c r="M1823" s="5"/>
      <c r="N1823" s="23" t="str">
        <f>IF($L1823="", "", COUNTIF($L$11:$L$2510, "&gt;"&amp;$L1823)+1+COUNTIF($L$11:$L1823, $L1823)-1)</f>
        <v/>
      </c>
      <c r="O1823" s="5"/>
      <c r="R1823" s="23" t="str">
        <f t="shared" si="253"/>
        <v/>
      </c>
      <c r="T1823" s="20" t="str">
        <f t="shared" si="254"/>
        <v/>
      </c>
      <c r="X1823" s="23" t="str">
        <f t="shared" si="255"/>
        <v/>
      </c>
      <c r="Z1823" s="59" t="str">
        <f t="shared" si="256"/>
        <v/>
      </c>
      <c r="AA1823" s="60" t="str">
        <f>IF($B1823="", "", IF(COUNTIF('Intro &amp; Setup'!$AY$23:$AY$38, $B1823)&gt;0, "BH", TEXT($B1823, "ddd")))</f>
        <v/>
      </c>
      <c r="AB1823" s="61" t="str">
        <f t="shared" si="257"/>
        <v/>
      </c>
      <c r="AD1823" s="23" t="str">
        <f t="shared" si="258"/>
        <v/>
      </c>
      <c r="AE1823" s="23" t="str">
        <f t="shared" si="259"/>
        <v/>
      </c>
      <c r="AG1823" s="23" t="str">
        <f t="shared" si="260"/>
        <v/>
      </c>
    </row>
    <row r="1824" spans="1:33" x14ac:dyDescent="0.25">
      <c r="A1824" s="5"/>
      <c r="B1824" s="115"/>
      <c r="C1824" s="116"/>
      <c r="D1824" s="117"/>
      <c r="E1824" s="118"/>
      <c r="F1824" s="118"/>
      <c r="G1824" s="119"/>
      <c r="H1824" s="120"/>
      <c r="I1824" s="120"/>
      <c r="J1824" s="121"/>
      <c r="K1824" s="5"/>
      <c r="L1824" s="133" t="str">
        <f t="shared" si="252"/>
        <v/>
      </c>
      <c r="M1824" s="5"/>
      <c r="N1824" s="23" t="str">
        <f>IF($L1824="", "", COUNTIF($L$11:$L$2510, "&gt;"&amp;$L1824)+1+COUNTIF($L$11:$L1824, $L1824)-1)</f>
        <v/>
      </c>
      <c r="O1824" s="5"/>
      <c r="R1824" s="23" t="str">
        <f t="shared" si="253"/>
        <v/>
      </c>
      <c r="T1824" s="20" t="str">
        <f t="shared" si="254"/>
        <v/>
      </c>
      <c r="X1824" s="23" t="str">
        <f t="shared" si="255"/>
        <v/>
      </c>
      <c r="Z1824" s="59" t="str">
        <f t="shared" si="256"/>
        <v/>
      </c>
      <c r="AA1824" s="60" t="str">
        <f>IF($B1824="", "", IF(COUNTIF('Intro &amp; Setup'!$AY$23:$AY$38, $B1824)&gt;0, "BH", TEXT($B1824, "ddd")))</f>
        <v/>
      </c>
      <c r="AB1824" s="61" t="str">
        <f t="shared" si="257"/>
        <v/>
      </c>
      <c r="AD1824" s="23" t="str">
        <f t="shared" si="258"/>
        <v/>
      </c>
      <c r="AE1824" s="23" t="str">
        <f t="shared" si="259"/>
        <v/>
      </c>
      <c r="AG1824" s="23" t="str">
        <f t="shared" si="260"/>
        <v/>
      </c>
    </row>
    <row r="1825" spans="1:33" x14ac:dyDescent="0.25">
      <c r="A1825" s="5"/>
      <c r="B1825" s="115"/>
      <c r="C1825" s="116"/>
      <c r="D1825" s="117"/>
      <c r="E1825" s="118"/>
      <c r="F1825" s="118"/>
      <c r="G1825" s="119"/>
      <c r="H1825" s="120"/>
      <c r="I1825" s="120"/>
      <c r="J1825" s="121"/>
      <c r="K1825" s="5"/>
      <c r="L1825" s="133" t="str">
        <f t="shared" si="252"/>
        <v/>
      </c>
      <c r="M1825" s="5"/>
      <c r="N1825" s="23" t="str">
        <f>IF($L1825="", "", COUNTIF($L$11:$L$2510, "&gt;"&amp;$L1825)+1+COUNTIF($L$11:$L1825, $L1825)-1)</f>
        <v/>
      </c>
      <c r="O1825" s="5"/>
      <c r="R1825" s="23" t="str">
        <f t="shared" si="253"/>
        <v/>
      </c>
      <c r="T1825" s="20" t="str">
        <f t="shared" si="254"/>
        <v/>
      </c>
      <c r="X1825" s="23" t="str">
        <f t="shared" si="255"/>
        <v/>
      </c>
      <c r="Z1825" s="59" t="str">
        <f t="shared" si="256"/>
        <v/>
      </c>
      <c r="AA1825" s="60" t="str">
        <f>IF($B1825="", "", IF(COUNTIF('Intro &amp; Setup'!$AY$23:$AY$38, $B1825)&gt;0, "BH", TEXT($B1825, "ddd")))</f>
        <v/>
      </c>
      <c r="AB1825" s="61" t="str">
        <f t="shared" si="257"/>
        <v/>
      </c>
      <c r="AD1825" s="23" t="str">
        <f t="shared" si="258"/>
        <v/>
      </c>
      <c r="AE1825" s="23" t="str">
        <f t="shared" si="259"/>
        <v/>
      </c>
      <c r="AG1825" s="23" t="str">
        <f t="shared" si="260"/>
        <v/>
      </c>
    </row>
    <row r="1826" spans="1:33" x14ac:dyDescent="0.25">
      <c r="A1826" s="5"/>
      <c r="B1826" s="115"/>
      <c r="C1826" s="116"/>
      <c r="D1826" s="117"/>
      <c r="E1826" s="118"/>
      <c r="F1826" s="118"/>
      <c r="G1826" s="119"/>
      <c r="H1826" s="120"/>
      <c r="I1826" s="120"/>
      <c r="J1826" s="121"/>
      <c r="K1826" s="5"/>
      <c r="L1826" s="133" t="str">
        <f t="shared" si="252"/>
        <v/>
      </c>
      <c r="M1826" s="5"/>
      <c r="N1826" s="23" t="str">
        <f>IF($L1826="", "", COUNTIF($L$11:$L$2510, "&gt;"&amp;$L1826)+1+COUNTIF($L$11:$L1826, $L1826)-1)</f>
        <v/>
      </c>
      <c r="O1826" s="5"/>
      <c r="R1826" s="23" t="str">
        <f t="shared" si="253"/>
        <v/>
      </c>
      <c r="T1826" s="20" t="str">
        <f t="shared" si="254"/>
        <v/>
      </c>
      <c r="X1826" s="23" t="str">
        <f t="shared" si="255"/>
        <v/>
      </c>
      <c r="Z1826" s="59" t="str">
        <f t="shared" si="256"/>
        <v/>
      </c>
      <c r="AA1826" s="60" t="str">
        <f>IF($B1826="", "", IF(COUNTIF('Intro &amp; Setup'!$AY$23:$AY$38, $B1826)&gt;0, "BH", TEXT($B1826, "ddd")))</f>
        <v/>
      </c>
      <c r="AB1826" s="61" t="str">
        <f t="shared" si="257"/>
        <v/>
      </c>
      <c r="AD1826" s="23" t="str">
        <f t="shared" si="258"/>
        <v/>
      </c>
      <c r="AE1826" s="23" t="str">
        <f t="shared" si="259"/>
        <v/>
      </c>
      <c r="AG1826" s="23" t="str">
        <f t="shared" si="260"/>
        <v/>
      </c>
    </row>
    <row r="1827" spans="1:33" x14ac:dyDescent="0.25">
      <c r="A1827" s="5"/>
      <c r="B1827" s="115"/>
      <c r="C1827" s="116"/>
      <c r="D1827" s="117"/>
      <c r="E1827" s="118"/>
      <c r="F1827" s="118"/>
      <c r="G1827" s="119"/>
      <c r="H1827" s="120"/>
      <c r="I1827" s="120"/>
      <c r="J1827" s="121"/>
      <c r="K1827" s="5"/>
      <c r="L1827" s="133" t="str">
        <f t="shared" si="252"/>
        <v/>
      </c>
      <c r="M1827" s="5"/>
      <c r="N1827" s="23" t="str">
        <f>IF($L1827="", "", COUNTIF($L$11:$L$2510, "&gt;"&amp;$L1827)+1+COUNTIF($L$11:$L1827, $L1827)-1)</f>
        <v/>
      </c>
      <c r="O1827" s="5"/>
      <c r="R1827" s="23" t="str">
        <f t="shared" si="253"/>
        <v/>
      </c>
      <c r="T1827" s="20" t="str">
        <f t="shared" si="254"/>
        <v/>
      </c>
      <c r="X1827" s="23" t="str">
        <f t="shared" si="255"/>
        <v/>
      </c>
      <c r="Z1827" s="59" t="str">
        <f t="shared" si="256"/>
        <v/>
      </c>
      <c r="AA1827" s="60" t="str">
        <f>IF($B1827="", "", IF(COUNTIF('Intro &amp; Setup'!$AY$23:$AY$38, $B1827)&gt;0, "BH", TEXT($B1827, "ddd")))</f>
        <v/>
      </c>
      <c r="AB1827" s="61" t="str">
        <f t="shared" si="257"/>
        <v/>
      </c>
      <c r="AD1827" s="23" t="str">
        <f t="shared" si="258"/>
        <v/>
      </c>
      <c r="AE1827" s="23" t="str">
        <f t="shared" si="259"/>
        <v/>
      </c>
      <c r="AG1827" s="23" t="str">
        <f t="shared" si="260"/>
        <v/>
      </c>
    </row>
    <row r="1828" spans="1:33" x14ac:dyDescent="0.25">
      <c r="A1828" s="5"/>
      <c r="B1828" s="115"/>
      <c r="C1828" s="116"/>
      <c r="D1828" s="117"/>
      <c r="E1828" s="118"/>
      <c r="F1828" s="118"/>
      <c r="G1828" s="119"/>
      <c r="H1828" s="120"/>
      <c r="I1828" s="120"/>
      <c r="J1828" s="121"/>
      <c r="K1828" s="5"/>
      <c r="L1828" s="133" t="str">
        <f t="shared" si="252"/>
        <v/>
      </c>
      <c r="M1828" s="5"/>
      <c r="N1828" s="23" t="str">
        <f>IF($L1828="", "", COUNTIF($L$11:$L$2510, "&gt;"&amp;$L1828)+1+COUNTIF($L$11:$L1828, $L1828)-1)</f>
        <v/>
      </c>
      <c r="O1828" s="5"/>
      <c r="R1828" s="23" t="str">
        <f t="shared" si="253"/>
        <v/>
      </c>
      <c r="T1828" s="20" t="str">
        <f t="shared" si="254"/>
        <v/>
      </c>
      <c r="X1828" s="23" t="str">
        <f t="shared" si="255"/>
        <v/>
      </c>
      <c r="Z1828" s="59" t="str">
        <f t="shared" si="256"/>
        <v/>
      </c>
      <c r="AA1828" s="60" t="str">
        <f>IF($B1828="", "", IF(COUNTIF('Intro &amp; Setup'!$AY$23:$AY$38, $B1828)&gt;0, "BH", TEXT($B1828, "ddd")))</f>
        <v/>
      </c>
      <c r="AB1828" s="61" t="str">
        <f t="shared" si="257"/>
        <v/>
      </c>
      <c r="AD1828" s="23" t="str">
        <f t="shared" si="258"/>
        <v/>
      </c>
      <c r="AE1828" s="23" t="str">
        <f t="shared" si="259"/>
        <v/>
      </c>
      <c r="AG1828" s="23" t="str">
        <f t="shared" si="260"/>
        <v/>
      </c>
    </row>
    <row r="1829" spans="1:33" x14ac:dyDescent="0.25">
      <c r="A1829" s="5"/>
      <c r="B1829" s="115"/>
      <c r="C1829" s="116"/>
      <c r="D1829" s="117"/>
      <c r="E1829" s="118"/>
      <c r="F1829" s="118"/>
      <c r="G1829" s="119"/>
      <c r="H1829" s="120"/>
      <c r="I1829" s="120"/>
      <c r="J1829" s="121"/>
      <c r="K1829" s="5"/>
      <c r="L1829" s="133" t="str">
        <f t="shared" si="252"/>
        <v/>
      </c>
      <c r="M1829" s="5"/>
      <c r="N1829" s="23" t="str">
        <f>IF($L1829="", "", COUNTIF($L$11:$L$2510, "&gt;"&amp;$L1829)+1+COUNTIF($L$11:$L1829, $L1829)-1)</f>
        <v/>
      </c>
      <c r="O1829" s="5"/>
      <c r="R1829" s="23" t="str">
        <f t="shared" si="253"/>
        <v/>
      </c>
      <c r="T1829" s="20" t="str">
        <f t="shared" si="254"/>
        <v/>
      </c>
      <c r="X1829" s="23" t="str">
        <f t="shared" si="255"/>
        <v/>
      </c>
      <c r="Z1829" s="59" t="str">
        <f t="shared" si="256"/>
        <v/>
      </c>
      <c r="AA1829" s="60" t="str">
        <f>IF($B1829="", "", IF(COUNTIF('Intro &amp; Setup'!$AY$23:$AY$38, $B1829)&gt;0, "BH", TEXT($B1829, "ddd")))</f>
        <v/>
      </c>
      <c r="AB1829" s="61" t="str">
        <f t="shared" si="257"/>
        <v/>
      </c>
      <c r="AD1829" s="23" t="str">
        <f t="shared" si="258"/>
        <v/>
      </c>
      <c r="AE1829" s="23" t="str">
        <f t="shared" si="259"/>
        <v/>
      </c>
      <c r="AG1829" s="23" t="str">
        <f t="shared" si="260"/>
        <v/>
      </c>
    </row>
    <row r="1830" spans="1:33" x14ac:dyDescent="0.25">
      <c r="A1830" s="5"/>
      <c r="B1830" s="115"/>
      <c r="C1830" s="116"/>
      <c r="D1830" s="117"/>
      <c r="E1830" s="118"/>
      <c r="F1830" s="118"/>
      <c r="G1830" s="119"/>
      <c r="H1830" s="120"/>
      <c r="I1830" s="120"/>
      <c r="J1830" s="121"/>
      <c r="K1830" s="5"/>
      <c r="L1830" s="133" t="str">
        <f t="shared" si="252"/>
        <v/>
      </c>
      <c r="M1830" s="5"/>
      <c r="N1830" s="23" t="str">
        <f>IF($L1830="", "", COUNTIF($L$11:$L$2510, "&gt;"&amp;$L1830)+1+COUNTIF($L$11:$L1830, $L1830)-1)</f>
        <v/>
      </c>
      <c r="O1830" s="5"/>
      <c r="R1830" s="23" t="str">
        <f t="shared" si="253"/>
        <v/>
      </c>
      <c r="T1830" s="20" t="str">
        <f t="shared" si="254"/>
        <v/>
      </c>
      <c r="X1830" s="23" t="str">
        <f t="shared" si="255"/>
        <v/>
      </c>
      <c r="Z1830" s="59" t="str">
        <f t="shared" si="256"/>
        <v/>
      </c>
      <c r="AA1830" s="60" t="str">
        <f>IF($B1830="", "", IF(COUNTIF('Intro &amp; Setup'!$AY$23:$AY$38, $B1830)&gt;0, "BH", TEXT($B1830, "ddd")))</f>
        <v/>
      </c>
      <c r="AB1830" s="61" t="str">
        <f t="shared" si="257"/>
        <v/>
      </c>
      <c r="AD1830" s="23" t="str">
        <f t="shared" si="258"/>
        <v/>
      </c>
      <c r="AE1830" s="23" t="str">
        <f t="shared" si="259"/>
        <v/>
      </c>
      <c r="AG1830" s="23" t="str">
        <f t="shared" si="260"/>
        <v/>
      </c>
    </row>
    <row r="1831" spans="1:33" x14ac:dyDescent="0.25">
      <c r="A1831" s="5"/>
      <c r="B1831" s="115"/>
      <c r="C1831" s="116"/>
      <c r="D1831" s="117"/>
      <c r="E1831" s="118"/>
      <c r="F1831" s="118"/>
      <c r="G1831" s="119"/>
      <c r="H1831" s="120"/>
      <c r="I1831" s="120"/>
      <c r="J1831" s="121"/>
      <c r="K1831" s="5"/>
      <c r="L1831" s="133" t="str">
        <f t="shared" si="252"/>
        <v/>
      </c>
      <c r="M1831" s="5"/>
      <c r="N1831" s="23" t="str">
        <f>IF($L1831="", "", COUNTIF($L$11:$L$2510, "&gt;"&amp;$L1831)+1+COUNTIF($L$11:$L1831, $L1831)-1)</f>
        <v/>
      </c>
      <c r="O1831" s="5"/>
      <c r="R1831" s="23" t="str">
        <f t="shared" si="253"/>
        <v/>
      </c>
      <c r="T1831" s="20" t="str">
        <f t="shared" si="254"/>
        <v/>
      </c>
      <c r="X1831" s="23" t="str">
        <f t="shared" si="255"/>
        <v/>
      </c>
      <c r="Z1831" s="59" t="str">
        <f t="shared" si="256"/>
        <v/>
      </c>
      <c r="AA1831" s="60" t="str">
        <f>IF($B1831="", "", IF(COUNTIF('Intro &amp; Setup'!$AY$23:$AY$38, $B1831)&gt;0, "BH", TEXT($B1831, "ddd")))</f>
        <v/>
      </c>
      <c r="AB1831" s="61" t="str">
        <f t="shared" si="257"/>
        <v/>
      </c>
      <c r="AD1831" s="23" t="str">
        <f t="shared" si="258"/>
        <v/>
      </c>
      <c r="AE1831" s="23" t="str">
        <f t="shared" si="259"/>
        <v/>
      </c>
      <c r="AG1831" s="23" t="str">
        <f t="shared" si="260"/>
        <v/>
      </c>
    </row>
    <row r="1832" spans="1:33" x14ac:dyDescent="0.25">
      <c r="A1832" s="5"/>
      <c r="B1832" s="115"/>
      <c r="C1832" s="116"/>
      <c r="D1832" s="117"/>
      <c r="E1832" s="118"/>
      <c r="F1832" s="118"/>
      <c r="G1832" s="119"/>
      <c r="H1832" s="120"/>
      <c r="I1832" s="120"/>
      <c r="J1832" s="121"/>
      <c r="K1832" s="5"/>
      <c r="L1832" s="133" t="str">
        <f t="shared" si="252"/>
        <v/>
      </c>
      <c r="M1832" s="5"/>
      <c r="N1832" s="23" t="str">
        <f>IF($L1832="", "", COUNTIF($L$11:$L$2510, "&gt;"&amp;$L1832)+1+COUNTIF($L$11:$L1832, $L1832)-1)</f>
        <v/>
      </c>
      <c r="O1832" s="5"/>
      <c r="R1832" s="23" t="str">
        <f t="shared" si="253"/>
        <v/>
      </c>
      <c r="T1832" s="20" t="str">
        <f t="shared" si="254"/>
        <v/>
      </c>
      <c r="X1832" s="23" t="str">
        <f t="shared" si="255"/>
        <v/>
      </c>
      <c r="Z1832" s="59" t="str">
        <f t="shared" si="256"/>
        <v/>
      </c>
      <c r="AA1832" s="60" t="str">
        <f>IF($B1832="", "", IF(COUNTIF('Intro &amp; Setup'!$AY$23:$AY$38, $B1832)&gt;0, "BH", TEXT($B1832, "ddd")))</f>
        <v/>
      </c>
      <c r="AB1832" s="61" t="str">
        <f t="shared" si="257"/>
        <v/>
      </c>
      <c r="AD1832" s="23" t="str">
        <f t="shared" si="258"/>
        <v/>
      </c>
      <c r="AE1832" s="23" t="str">
        <f t="shared" si="259"/>
        <v/>
      </c>
      <c r="AG1832" s="23" t="str">
        <f t="shared" si="260"/>
        <v/>
      </c>
    </row>
    <row r="1833" spans="1:33" x14ac:dyDescent="0.25">
      <c r="A1833" s="5"/>
      <c r="B1833" s="115"/>
      <c r="C1833" s="116"/>
      <c r="D1833" s="117"/>
      <c r="E1833" s="118"/>
      <c r="F1833" s="118"/>
      <c r="G1833" s="119"/>
      <c r="H1833" s="120"/>
      <c r="I1833" s="120"/>
      <c r="J1833" s="121"/>
      <c r="K1833" s="5"/>
      <c r="L1833" s="133" t="str">
        <f t="shared" si="252"/>
        <v/>
      </c>
      <c r="M1833" s="5"/>
      <c r="N1833" s="23" t="str">
        <f>IF($L1833="", "", COUNTIF($L$11:$L$2510, "&gt;"&amp;$L1833)+1+COUNTIF($L$11:$L1833, $L1833)-1)</f>
        <v/>
      </c>
      <c r="O1833" s="5"/>
      <c r="R1833" s="23" t="str">
        <f t="shared" si="253"/>
        <v/>
      </c>
      <c r="T1833" s="20" t="str">
        <f t="shared" si="254"/>
        <v/>
      </c>
      <c r="X1833" s="23" t="str">
        <f t="shared" si="255"/>
        <v/>
      </c>
      <c r="Z1833" s="59" t="str">
        <f t="shared" si="256"/>
        <v/>
      </c>
      <c r="AA1833" s="60" t="str">
        <f>IF($B1833="", "", IF(COUNTIF('Intro &amp; Setup'!$AY$23:$AY$38, $B1833)&gt;0, "BH", TEXT($B1833, "ddd")))</f>
        <v/>
      </c>
      <c r="AB1833" s="61" t="str">
        <f t="shared" si="257"/>
        <v/>
      </c>
      <c r="AD1833" s="23" t="str">
        <f t="shared" si="258"/>
        <v/>
      </c>
      <c r="AE1833" s="23" t="str">
        <f t="shared" si="259"/>
        <v/>
      </c>
      <c r="AG1833" s="23" t="str">
        <f t="shared" si="260"/>
        <v/>
      </c>
    </row>
    <row r="1834" spans="1:33" x14ac:dyDescent="0.25">
      <c r="A1834" s="5"/>
      <c r="B1834" s="115"/>
      <c r="C1834" s="116"/>
      <c r="D1834" s="117"/>
      <c r="E1834" s="118"/>
      <c r="F1834" s="118"/>
      <c r="G1834" s="119"/>
      <c r="H1834" s="120"/>
      <c r="I1834" s="120"/>
      <c r="J1834" s="121"/>
      <c r="K1834" s="5"/>
      <c r="L1834" s="133" t="str">
        <f t="shared" si="252"/>
        <v/>
      </c>
      <c r="M1834" s="5"/>
      <c r="N1834" s="23" t="str">
        <f>IF($L1834="", "", COUNTIF($L$11:$L$2510, "&gt;"&amp;$L1834)+1+COUNTIF($L$11:$L1834, $L1834)-1)</f>
        <v/>
      </c>
      <c r="O1834" s="5"/>
      <c r="R1834" s="23" t="str">
        <f t="shared" si="253"/>
        <v/>
      </c>
      <c r="T1834" s="20" t="str">
        <f t="shared" si="254"/>
        <v/>
      </c>
      <c r="X1834" s="23" t="str">
        <f t="shared" si="255"/>
        <v/>
      </c>
      <c r="Z1834" s="59" t="str">
        <f t="shared" si="256"/>
        <v/>
      </c>
      <c r="AA1834" s="60" t="str">
        <f>IF($B1834="", "", IF(COUNTIF('Intro &amp; Setup'!$AY$23:$AY$38, $B1834)&gt;0, "BH", TEXT($B1834, "ddd")))</f>
        <v/>
      </c>
      <c r="AB1834" s="61" t="str">
        <f t="shared" si="257"/>
        <v/>
      </c>
      <c r="AD1834" s="23" t="str">
        <f t="shared" si="258"/>
        <v/>
      </c>
      <c r="AE1834" s="23" t="str">
        <f t="shared" si="259"/>
        <v/>
      </c>
      <c r="AG1834" s="23" t="str">
        <f t="shared" si="260"/>
        <v/>
      </c>
    </row>
    <row r="1835" spans="1:33" x14ac:dyDescent="0.25">
      <c r="A1835" s="5"/>
      <c r="B1835" s="115"/>
      <c r="C1835" s="116"/>
      <c r="D1835" s="117"/>
      <c r="E1835" s="118"/>
      <c r="F1835" s="118"/>
      <c r="G1835" s="119"/>
      <c r="H1835" s="120"/>
      <c r="I1835" s="120"/>
      <c r="J1835" s="121"/>
      <c r="K1835" s="5"/>
      <c r="L1835" s="133" t="str">
        <f t="shared" si="252"/>
        <v/>
      </c>
      <c r="M1835" s="5"/>
      <c r="N1835" s="23" t="str">
        <f>IF($L1835="", "", COUNTIF($L$11:$L$2510, "&gt;"&amp;$L1835)+1+COUNTIF($L$11:$L1835, $L1835)-1)</f>
        <v/>
      </c>
      <c r="O1835" s="5"/>
      <c r="R1835" s="23" t="str">
        <f t="shared" si="253"/>
        <v/>
      </c>
      <c r="T1835" s="20" t="str">
        <f t="shared" si="254"/>
        <v/>
      </c>
      <c r="X1835" s="23" t="str">
        <f t="shared" si="255"/>
        <v/>
      </c>
      <c r="Z1835" s="59" t="str">
        <f t="shared" si="256"/>
        <v/>
      </c>
      <c r="AA1835" s="60" t="str">
        <f>IF($B1835="", "", IF(COUNTIF('Intro &amp; Setup'!$AY$23:$AY$38, $B1835)&gt;0, "BH", TEXT($B1835, "ddd")))</f>
        <v/>
      </c>
      <c r="AB1835" s="61" t="str">
        <f t="shared" si="257"/>
        <v/>
      </c>
      <c r="AD1835" s="23" t="str">
        <f t="shared" si="258"/>
        <v/>
      </c>
      <c r="AE1835" s="23" t="str">
        <f t="shared" si="259"/>
        <v/>
      </c>
      <c r="AG1835" s="23" t="str">
        <f t="shared" si="260"/>
        <v/>
      </c>
    </row>
    <row r="1836" spans="1:33" x14ac:dyDescent="0.25">
      <c r="A1836" s="5"/>
      <c r="B1836" s="115"/>
      <c r="C1836" s="116"/>
      <c r="D1836" s="117"/>
      <c r="E1836" s="118"/>
      <c r="F1836" s="118"/>
      <c r="G1836" s="119"/>
      <c r="H1836" s="120"/>
      <c r="I1836" s="120"/>
      <c r="J1836" s="121"/>
      <c r="K1836" s="5"/>
      <c r="L1836" s="133" t="str">
        <f t="shared" si="252"/>
        <v/>
      </c>
      <c r="M1836" s="5"/>
      <c r="N1836" s="23" t="str">
        <f>IF($L1836="", "", COUNTIF($L$11:$L$2510, "&gt;"&amp;$L1836)+1+COUNTIF($L$11:$L1836, $L1836)-1)</f>
        <v/>
      </c>
      <c r="O1836" s="5"/>
      <c r="R1836" s="23" t="str">
        <f t="shared" si="253"/>
        <v/>
      </c>
      <c r="T1836" s="20" t="str">
        <f t="shared" si="254"/>
        <v/>
      </c>
      <c r="X1836" s="23" t="str">
        <f t="shared" si="255"/>
        <v/>
      </c>
      <c r="Z1836" s="59" t="str">
        <f t="shared" si="256"/>
        <v/>
      </c>
      <c r="AA1836" s="60" t="str">
        <f>IF($B1836="", "", IF(COUNTIF('Intro &amp; Setup'!$AY$23:$AY$38, $B1836)&gt;0, "BH", TEXT($B1836, "ddd")))</f>
        <v/>
      </c>
      <c r="AB1836" s="61" t="str">
        <f t="shared" si="257"/>
        <v/>
      </c>
      <c r="AD1836" s="23" t="str">
        <f t="shared" si="258"/>
        <v/>
      </c>
      <c r="AE1836" s="23" t="str">
        <f t="shared" si="259"/>
        <v/>
      </c>
      <c r="AG1836" s="23" t="str">
        <f t="shared" si="260"/>
        <v/>
      </c>
    </row>
    <row r="1837" spans="1:33" x14ac:dyDescent="0.25">
      <c r="A1837" s="5"/>
      <c r="B1837" s="115"/>
      <c r="C1837" s="116"/>
      <c r="D1837" s="117"/>
      <c r="E1837" s="118"/>
      <c r="F1837" s="118"/>
      <c r="G1837" s="119"/>
      <c r="H1837" s="120"/>
      <c r="I1837" s="120"/>
      <c r="J1837" s="121"/>
      <c r="K1837" s="5"/>
      <c r="L1837" s="133" t="str">
        <f t="shared" si="252"/>
        <v/>
      </c>
      <c r="M1837" s="5"/>
      <c r="N1837" s="23" t="str">
        <f>IF($L1837="", "", COUNTIF($L$11:$L$2510, "&gt;"&amp;$L1837)+1+COUNTIF($L$11:$L1837, $L1837)-1)</f>
        <v/>
      </c>
      <c r="O1837" s="5"/>
      <c r="R1837" s="23" t="str">
        <f t="shared" si="253"/>
        <v/>
      </c>
      <c r="T1837" s="20" t="str">
        <f t="shared" si="254"/>
        <v/>
      </c>
      <c r="X1837" s="23" t="str">
        <f t="shared" si="255"/>
        <v/>
      </c>
      <c r="Z1837" s="59" t="str">
        <f t="shared" si="256"/>
        <v/>
      </c>
      <c r="AA1837" s="60" t="str">
        <f>IF($B1837="", "", IF(COUNTIF('Intro &amp; Setup'!$AY$23:$AY$38, $B1837)&gt;0, "BH", TEXT($B1837, "ddd")))</f>
        <v/>
      </c>
      <c r="AB1837" s="61" t="str">
        <f t="shared" si="257"/>
        <v/>
      </c>
      <c r="AD1837" s="23" t="str">
        <f t="shared" si="258"/>
        <v/>
      </c>
      <c r="AE1837" s="23" t="str">
        <f t="shared" si="259"/>
        <v/>
      </c>
      <c r="AG1837" s="23" t="str">
        <f t="shared" si="260"/>
        <v/>
      </c>
    </row>
    <row r="1838" spans="1:33" x14ac:dyDescent="0.25">
      <c r="A1838" s="5"/>
      <c r="B1838" s="115"/>
      <c r="C1838" s="116"/>
      <c r="D1838" s="117"/>
      <c r="E1838" s="118"/>
      <c r="F1838" s="118"/>
      <c r="G1838" s="119"/>
      <c r="H1838" s="120"/>
      <c r="I1838" s="120"/>
      <c r="J1838" s="121"/>
      <c r="K1838" s="5"/>
      <c r="L1838" s="133" t="str">
        <f t="shared" si="252"/>
        <v/>
      </c>
      <c r="M1838" s="5"/>
      <c r="N1838" s="23" t="str">
        <f>IF($L1838="", "", COUNTIF($L$11:$L$2510, "&gt;"&amp;$L1838)+1+COUNTIF($L$11:$L1838, $L1838)-1)</f>
        <v/>
      </c>
      <c r="O1838" s="5"/>
      <c r="R1838" s="23" t="str">
        <f t="shared" si="253"/>
        <v/>
      </c>
      <c r="T1838" s="20" t="str">
        <f t="shared" si="254"/>
        <v/>
      </c>
      <c r="X1838" s="23" t="str">
        <f t="shared" si="255"/>
        <v/>
      </c>
      <c r="Z1838" s="59" t="str">
        <f t="shared" si="256"/>
        <v/>
      </c>
      <c r="AA1838" s="60" t="str">
        <f>IF($B1838="", "", IF(COUNTIF('Intro &amp; Setup'!$AY$23:$AY$38, $B1838)&gt;0, "BH", TEXT($B1838, "ddd")))</f>
        <v/>
      </c>
      <c r="AB1838" s="61" t="str">
        <f t="shared" si="257"/>
        <v/>
      </c>
      <c r="AD1838" s="23" t="str">
        <f t="shared" si="258"/>
        <v/>
      </c>
      <c r="AE1838" s="23" t="str">
        <f t="shared" si="259"/>
        <v/>
      </c>
      <c r="AG1838" s="23" t="str">
        <f t="shared" si="260"/>
        <v/>
      </c>
    </row>
    <row r="1839" spans="1:33" x14ac:dyDescent="0.25">
      <c r="A1839" s="5"/>
      <c r="B1839" s="115"/>
      <c r="C1839" s="116"/>
      <c r="D1839" s="117"/>
      <c r="E1839" s="118"/>
      <c r="F1839" s="118"/>
      <c r="G1839" s="119"/>
      <c r="H1839" s="120"/>
      <c r="I1839" s="120"/>
      <c r="J1839" s="121"/>
      <c r="K1839" s="5"/>
      <c r="L1839" s="133" t="str">
        <f t="shared" si="252"/>
        <v/>
      </c>
      <c r="M1839" s="5"/>
      <c r="N1839" s="23" t="str">
        <f>IF($L1839="", "", COUNTIF($L$11:$L$2510, "&gt;"&amp;$L1839)+1+COUNTIF($L$11:$L1839, $L1839)-1)</f>
        <v/>
      </c>
      <c r="O1839" s="5"/>
      <c r="R1839" s="23" t="str">
        <f t="shared" si="253"/>
        <v/>
      </c>
      <c r="T1839" s="20" t="str">
        <f t="shared" si="254"/>
        <v/>
      </c>
      <c r="X1839" s="23" t="str">
        <f t="shared" si="255"/>
        <v/>
      </c>
      <c r="Z1839" s="59" t="str">
        <f t="shared" si="256"/>
        <v/>
      </c>
      <c r="AA1839" s="60" t="str">
        <f>IF($B1839="", "", IF(COUNTIF('Intro &amp; Setup'!$AY$23:$AY$38, $B1839)&gt;0, "BH", TEXT($B1839, "ddd")))</f>
        <v/>
      </c>
      <c r="AB1839" s="61" t="str">
        <f t="shared" si="257"/>
        <v/>
      </c>
      <c r="AD1839" s="23" t="str">
        <f t="shared" si="258"/>
        <v/>
      </c>
      <c r="AE1839" s="23" t="str">
        <f t="shared" si="259"/>
        <v/>
      </c>
      <c r="AG1839" s="23" t="str">
        <f t="shared" si="260"/>
        <v/>
      </c>
    </row>
    <row r="1840" spans="1:33" x14ac:dyDescent="0.25">
      <c r="A1840" s="5"/>
      <c r="B1840" s="115"/>
      <c r="C1840" s="116"/>
      <c r="D1840" s="117"/>
      <c r="E1840" s="118"/>
      <c r="F1840" s="118"/>
      <c r="G1840" s="119"/>
      <c r="H1840" s="120"/>
      <c r="I1840" s="120"/>
      <c r="J1840" s="121"/>
      <c r="K1840" s="5"/>
      <c r="L1840" s="133" t="str">
        <f t="shared" si="252"/>
        <v/>
      </c>
      <c r="M1840" s="5"/>
      <c r="N1840" s="23" t="str">
        <f>IF($L1840="", "", COUNTIF($L$11:$L$2510, "&gt;"&amp;$L1840)+1+COUNTIF($L$11:$L1840, $L1840)-1)</f>
        <v/>
      </c>
      <c r="O1840" s="5"/>
      <c r="R1840" s="23" t="str">
        <f t="shared" si="253"/>
        <v/>
      </c>
      <c r="T1840" s="20" t="str">
        <f t="shared" si="254"/>
        <v/>
      </c>
      <c r="X1840" s="23" t="str">
        <f t="shared" si="255"/>
        <v/>
      </c>
      <c r="Z1840" s="59" t="str">
        <f t="shared" si="256"/>
        <v/>
      </c>
      <c r="AA1840" s="60" t="str">
        <f>IF($B1840="", "", IF(COUNTIF('Intro &amp; Setup'!$AY$23:$AY$38, $B1840)&gt;0, "BH", TEXT($B1840, "ddd")))</f>
        <v/>
      </c>
      <c r="AB1840" s="61" t="str">
        <f t="shared" si="257"/>
        <v/>
      </c>
      <c r="AD1840" s="23" t="str">
        <f t="shared" si="258"/>
        <v/>
      </c>
      <c r="AE1840" s="23" t="str">
        <f t="shared" si="259"/>
        <v/>
      </c>
      <c r="AG1840" s="23" t="str">
        <f t="shared" si="260"/>
        <v/>
      </c>
    </row>
    <row r="1841" spans="1:33" x14ac:dyDescent="0.25">
      <c r="A1841" s="5"/>
      <c r="B1841" s="115"/>
      <c r="C1841" s="116"/>
      <c r="D1841" s="117"/>
      <c r="E1841" s="118"/>
      <c r="F1841" s="118"/>
      <c r="G1841" s="119"/>
      <c r="H1841" s="120"/>
      <c r="I1841" s="120"/>
      <c r="J1841" s="121"/>
      <c r="K1841" s="5"/>
      <c r="L1841" s="133" t="str">
        <f t="shared" si="252"/>
        <v/>
      </c>
      <c r="M1841" s="5"/>
      <c r="N1841" s="23" t="str">
        <f>IF($L1841="", "", COUNTIF($L$11:$L$2510, "&gt;"&amp;$L1841)+1+COUNTIF($L$11:$L1841, $L1841)-1)</f>
        <v/>
      </c>
      <c r="O1841" s="5"/>
      <c r="R1841" s="23" t="str">
        <f t="shared" si="253"/>
        <v/>
      </c>
      <c r="T1841" s="20" t="str">
        <f t="shared" si="254"/>
        <v/>
      </c>
      <c r="X1841" s="23" t="str">
        <f t="shared" si="255"/>
        <v/>
      </c>
      <c r="Z1841" s="59" t="str">
        <f t="shared" si="256"/>
        <v/>
      </c>
      <c r="AA1841" s="60" t="str">
        <f>IF($B1841="", "", IF(COUNTIF('Intro &amp; Setup'!$AY$23:$AY$38, $B1841)&gt;0, "BH", TEXT($B1841, "ddd")))</f>
        <v/>
      </c>
      <c r="AB1841" s="61" t="str">
        <f t="shared" si="257"/>
        <v/>
      </c>
      <c r="AD1841" s="23" t="str">
        <f t="shared" si="258"/>
        <v/>
      </c>
      <c r="AE1841" s="23" t="str">
        <f t="shared" si="259"/>
        <v/>
      </c>
      <c r="AG1841" s="23" t="str">
        <f t="shared" si="260"/>
        <v/>
      </c>
    </row>
    <row r="1842" spans="1:33" x14ac:dyDescent="0.25">
      <c r="A1842" s="5"/>
      <c r="B1842" s="115"/>
      <c r="C1842" s="116"/>
      <c r="D1842" s="117"/>
      <c r="E1842" s="118"/>
      <c r="F1842" s="118"/>
      <c r="G1842" s="119"/>
      <c r="H1842" s="120"/>
      <c r="I1842" s="120"/>
      <c r="J1842" s="121"/>
      <c r="K1842" s="5"/>
      <c r="L1842" s="133" t="str">
        <f t="shared" si="252"/>
        <v/>
      </c>
      <c r="M1842" s="5"/>
      <c r="N1842" s="23" t="str">
        <f>IF($L1842="", "", COUNTIF($L$11:$L$2510, "&gt;"&amp;$L1842)+1+COUNTIF($L$11:$L1842, $L1842)-1)</f>
        <v/>
      </c>
      <c r="O1842" s="5"/>
      <c r="R1842" s="23" t="str">
        <f t="shared" si="253"/>
        <v/>
      </c>
      <c r="T1842" s="20" t="str">
        <f t="shared" si="254"/>
        <v/>
      </c>
      <c r="X1842" s="23" t="str">
        <f t="shared" si="255"/>
        <v/>
      </c>
      <c r="Z1842" s="59" t="str">
        <f t="shared" si="256"/>
        <v/>
      </c>
      <c r="AA1842" s="60" t="str">
        <f>IF($B1842="", "", IF(COUNTIF('Intro &amp; Setup'!$AY$23:$AY$38, $B1842)&gt;0, "BH", TEXT($B1842, "ddd")))</f>
        <v/>
      </c>
      <c r="AB1842" s="61" t="str">
        <f t="shared" si="257"/>
        <v/>
      </c>
      <c r="AD1842" s="23" t="str">
        <f t="shared" si="258"/>
        <v/>
      </c>
      <c r="AE1842" s="23" t="str">
        <f t="shared" si="259"/>
        <v/>
      </c>
      <c r="AG1842" s="23" t="str">
        <f t="shared" si="260"/>
        <v/>
      </c>
    </row>
    <row r="1843" spans="1:33" x14ac:dyDescent="0.25">
      <c r="A1843" s="5"/>
      <c r="B1843" s="115"/>
      <c r="C1843" s="116"/>
      <c r="D1843" s="117"/>
      <c r="E1843" s="118"/>
      <c r="F1843" s="118"/>
      <c r="G1843" s="119"/>
      <c r="H1843" s="120"/>
      <c r="I1843" s="120"/>
      <c r="J1843" s="121"/>
      <c r="K1843" s="5"/>
      <c r="L1843" s="133" t="str">
        <f t="shared" si="252"/>
        <v/>
      </c>
      <c r="M1843" s="5"/>
      <c r="N1843" s="23" t="str">
        <f>IF($L1843="", "", COUNTIF($L$11:$L$2510, "&gt;"&amp;$L1843)+1+COUNTIF($L$11:$L1843, $L1843)-1)</f>
        <v/>
      </c>
      <c r="O1843" s="5"/>
      <c r="R1843" s="23" t="str">
        <f t="shared" si="253"/>
        <v/>
      </c>
      <c r="T1843" s="20" t="str">
        <f t="shared" si="254"/>
        <v/>
      </c>
      <c r="X1843" s="23" t="str">
        <f t="shared" si="255"/>
        <v/>
      </c>
      <c r="Z1843" s="59" t="str">
        <f t="shared" si="256"/>
        <v/>
      </c>
      <c r="AA1843" s="60" t="str">
        <f>IF($B1843="", "", IF(COUNTIF('Intro &amp; Setup'!$AY$23:$AY$38, $B1843)&gt;0, "BH", TEXT($B1843, "ddd")))</f>
        <v/>
      </c>
      <c r="AB1843" s="61" t="str">
        <f t="shared" si="257"/>
        <v/>
      </c>
      <c r="AD1843" s="23" t="str">
        <f t="shared" si="258"/>
        <v/>
      </c>
      <c r="AE1843" s="23" t="str">
        <f t="shared" si="259"/>
        <v/>
      </c>
      <c r="AG1843" s="23" t="str">
        <f t="shared" si="260"/>
        <v/>
      </c>
    </row>
    <row r="1844" spans="1:33" x14ac:dyDescent="0.25">
      <c r="A1844" s="5"/>
      <c r="B1844" s="115"/>
      <c r="C1844" s="116"/>
      <c r="D1844" s="117"/>
      <c r="E1844" s="118"/>
      <c r="F1844" s="118"/>
      <c r="G1844" s="119"/>
      <c r="H1844" s="120"/>
      <c r="I1844" s="120"/>
      <c r="J1844" s="121"/>
      <c r="K1844" s="5"/>
      <c r="L1844" s="133" t="str">
        <f t="shared" si="252"/>
        <v/>
      </c>
      <c r="M1844" s="5"/>
      <c r="N1844" s="23" t="str">
        <f>IF($L1844="", "", COUNTIF($L$11:$L$2510, "&gt;"&amp;$L1844)+1+COUNTIF($L$11:$L1844, $L1844)-1)</f>
        <v/>
      </c>
      <c r="O1844" s="5"/>
      <c r="R1844" s="23" t="str">
        <f t="shared" si="253"/>
        <v/>
      </c>
      <c r="T1844" s="20" t="str">
        <f t="shared" si="254"/>
        <v/>
      </c>
      <c r="X1844" s="23" t="str">
        <f t="shared" si="255"/>
        <v/>
      </c>
      <c r="Z1844" s="59" t="str">
        <f t="shared" si="256"/>
        <v/>
      </c>
      <c r="AA1844" s="60" t="str">
        <f>IF($B1844="", "", IF(COUNTIF('Intro &amp; Setup'!$AY$23:$AY$38, $B1844)&gt;0, "BH", TEXT($B1844, "ddd")))</f>
        <v/>
      </c>
      <c r="AB1844" s="61" t="str">
        <f t="shared" si="257"/>
        <v/>
      </c>
      <c r="AD1844" s="23" t="str">
        <f t="shared" si="258"/>
        <v/>
      </c>
      <c r="AE1844" s="23" t="str">
        <f t="shared" si="259"/>
        <v/>
      </c>
      <c r="AG1844" s="23" t="str">
        <f t="shared" si="260"/>
        <v/>
      </c>
    </row>
    <row r="1845" spans="1:33" x14ac:dyDescent="0.25">
      <c r="A1845" s="5"/>
      <c r="B1845" s="115"/>
      <c r="C1845" s="116"/>
      <c r="D1845" s="117"/>
      <c r="E1845" s="118"/>
      <c r="F1845" s="118"/>
      <c r="G1845" s="119"/>
      <c r="H1845" s="120"/>
      <c r="I1845" s="120"/>
      <c r="J1845" s="121"/>
      <c r="K1845" s="5"/>
      <c r="L1845" s="133" t="str">
        <f t="shared" si="252"/>
        <v/>
      </c>
      <c r="M1845" s="5"/>
      <c r="N1845" s="23" t="str">
        <f>IF($L1845="", "", COUNTIF($L$11:$L$2510, "&gt;"&amp;$L1845)+1+COUNTIF($L$11:$L1845, $L1845)-1)</f>
        <v/>
      </c>
      <c r="O1845" s="5"/>
      <c r="R1845" s="23" t="str">
        <f t="shared" si="253"/>
        <v/>
      </c>
      <c r="T1845" s="20" t="str">
        <f t="shared" si="254"/>
        <v/>
      </c>
      <c r="X1845" s="23" t="str">
        <f t="shared" si="255"/>
        <v/>
      </c>
      <c r="Z1845" s="59" t="str">
        <f t="shared" si="256"/>
        <v/>
      </c>
      <c r="AA1845" s="60" t="str">
        <f>IF($B1845="", "", IF(COUNTIF('Intro &amp; Setup'!$AY$23:$AY$38, $B1845)&gt;0, "BH", TEXT($B1845, "ddd")))</f>
        <v/>
      </c>
      <c r="AB1845" s="61" t="str">
        <f t="shared" si="257"/>
        <v/>
      </c>
      <c r="AD1845" s="23" t="str">
        <f t="shared" si="258"/>
        <v/>
      </c>
      <c r="AE1845" s="23" t="str">
        <f t="shared" si="259"/>
        <v/>
      </c>
      <c r="AG1845" s="23" t="str">
        <f t="shared" si="260"/>
        <v/>
      </c>
    </row>
    <row r="1846" spans="1:33" x14ac:dyDescent="0.25">
      <c r="A1846" s="5"/>
      <c r="B1846" s="115"/>
      <c r="C1846" s="116"/>
      <c r="D1846" s="117"/>
      <c r="E1846" s="118"/>
      <c r="F1846" s="118"/>
      <c r="G1846" s="119"/>
      <c r="H1846" s="120"/>
      <c r="I1846" s="120"/>
      <c r="J1846" s="121"/>
      <c r="K1846" s="5"/>
      <c r="L1846" s="133" t="str">
        <f t="shared" si="252"/>
        <v/>
      </c>
      <c r="M1846" s="5"/>
      <c r="N1846" s="23" t="str">
        <f>IF($L1846="", "", COUNTIF($L$11:$L$2510, "&gt;"&amp;$L1846)+1+COUNTIF($L$11:$L1846, $L1846)-1)</f>
        <v/>
      </c>
      <c r="O1846" s="5"/>
      <c r="R1846" s="23" t="str">
        <f t="shared" si="253"/>
        <v/>
      </c>
      <c r="T1846" s="20" t="str">
        <f t="shared" si="254"/>
        <v/>
      </c>
      <c r="X1846" s="23" t="str">
        <f t="shared" si="255"/>
        <v/>
      </c>
      <c r="Z1846" s="59" t="str">
        <f t="shared" si="256"/>
        <v/>
      </c>
      <c r="AA1846" s="60" t="str">
        <f>IF($B1846="", "", IF(COUNTIF('Intro &amp; Setup'!$AY$23:$AY$38, $B1846)&gt;0, "BH", TEXT($B1846, "ddd")))</f>
        <v/>
      </c>
      <c r="AB1846" s="61" t="str">
        <f t="shared" si="257"/>
        <v/>
      </c>
      <c r="AD1846" s="23" t="str">
        <f t="shared" si="258"/>
        <v/>
      </c>
      <c r="AE1846" s="23" t="str">
        <f t="shared" si="259"/>
        <v/>
      </c>
      <c r="AG1846" s="23" t="str">
        <f t="shared" si="260"/>
        <v/>
      </c>
    </row>
    <row r="1847" spans="1:33" x14ac:dyDescent="0.25">
      <c r="A1847" s="5"/>
      <c r="B1847" s="115"/>
      <c r="C1847" s="116"/>
      <c r="D1847" s="117"/>
      <c r="E1847" s="118"/>
      <c r="F1847" s="118"/>
      <c r="G1847" s="119"/>
      <c r="H1847" s="120"/>
      <c r="I1847" s="120"/>
      <c r="J1847" s="121"/>
      <c r="K1847" s="5"/>
      <c r="L1847" s="133" t="str">
        <f t="shared" si="252"/>
        <v/>
      </c>
      <c r="M1847" s="5"/>
      <c r="N1847" s="23" t="str">
        <f>IF($L1847="", "", COUNTIF($L$11:$L$2510, "&gt;"&amp;$L1847)+1+COUNTIF($L$11:$L1847, $L1847)-1)</f>
        <v/>
      </c>
      <c r="O1847" s="5"/>
      <c r="R1847" s="23" t="str">
        <f t="shared" si="253"/>
        <v/>
      </c>
      <c r="T1847" s="20" t="str">
        <f t="shared" si="254"/>
        <v/>
      </c>
      <c r="X1847" s="23" t="str">
        <f t="shared" si="255"/>
        <v/>
      </c>
      <c r="Z1847" s="59" t="str">
        <f t="shared" si="256"/>
        <v/>
      </c>
      <c r="AA1847" s="60" t="str">
        <f>IF($B1847="", "", IF(COUNTIF('Intro &amp; Setup'!$AY$23:$AY$38, $B1847)&gt;0, "BH", TEXT($B1847, "ddd")))</f>
        <v/>
      </c>
      <c r="AB1847" s="61" t="str">
        <f t="shared" si="257"/>
        <v/>
      </c>
      <c r="AD1847" s="23" t="str">
        <f t="shared" si="258"/>
        <v/>
      </c>
      <c r="AE1847" s="23" t="str">
        <f t="shared" si="259"/>
        <v/>
      </c>
      <c r="AG1847" s="23" t="str">
        <f t="shared" si="260"/>
        <v/>
      </c>
    </row>
    <row r="1848" spans="1:33" x14ac:dyDescent="0.25">
      <c r="A1848" s="5"/>
      <c r="B1848" s="115"/>
      <c r="C1848" s="116"/>
      <c r="D1848" s="117"/>
      <c r="E1848" s="118"/>
      <c r="F1848" s="118"/>
      <c r="G1848" s="119"/>
      <c r="H1848" s="120"/>
      <c r="I1848" s="120"/>
      <c r="J1848" s="121"/>
      <c r="K1848" s="5"/>
      <c r="L1848" s="133" t="str">
        <f t="shared" si="252"/>
        <v/>
      </c>
      <c r="M1848" s="5"/>
      <c r="N1848" s="23" t="str">
        <f>IF($L1848="", "", COUNTIF($L$11:$L$2510, "&gt;"&amp;$L1848)+1+COUNTIF($L$11:$L1848, $L1848)-1)</f>
        <v/>
      </c>
      <c r="O1848" s="5"/>
      <c r="R1848" s="23" t="str">
        <f t="shared" si="253"/>
        <v/>
      </c>
      <c r="T1848" s="20" t="str">
        <f t="shared" si="254"/>
        <v/>
      </c>
      <c r="X1848" s="23" t="str">
        <f t="shared" si="255"/>
        <v/>
      </c>
      <c r="Z1848" s="59" t="str">
        <f t="shared" si="256"/>
        <v/>
      </c>
      <c r="AA1848" s="60" t="str">
        <f>IF($B1848="", "", IF(COUNTIF('Intro &amp; Setup'!$AY$23:$AY$38, $B1848)&gt;0, "BH", TEXT($B1848, "ddd")))</f>
        <v/>
      </c>
      <c r="AB1848" s="61" t="str">
        <f t="shared" si="257"/>
        <v/>
      </c>
      <c r="AD1848" s="23" t="str">
        <f t="shared" si="258"/>
        <v/>
      </c>
      <c r="AE1848" s="23" t="str">
        <f t="shared" si="259"/>
        <v/>
      </c>
      <c r="AG1848" s="23" t="str">
        <f t="shared" si="260"/>
        <v/>
      </c>
    </row>
    <row r="1849" spans="1:33" x14ac:dyDescent="0.25">
      <c r="A1849" s="5"/>
      <c r="B1849" s="115"/>
      <c r="C1849" s="116"/>
      <c r="D1849" s="117"/>
      <c r="E1849" s="118"/>
      <c r="F1849" s="118"/>
      <c r="G1849" s="119"/>
      <c r="H1849" s="120"/>
      <c r="I1849" s="120"/>
      <c r="J1849" s="121"/>
      <c r="K1849" s="5"/>
      <c r="L1849" s="133" t="str">
        <f t="shared" si="252"/>
        <v/>
      </c>
      <c r="M1849" s="5"/>
      <c r="N1849" s="23" t="str">
        <f>IF($L1849="", "", COUNTIF($L$11:$L$2510, "&gt;"&amp;$L1849)+1+COUNTIF($L$11:$L1849, $L1849)-1)</f>
        <v/>
      </c>
      <c r="O1849" s="5"/>
      <c r="R1849" s="23" t="str">
        <f t="shared" si="253"/>
        <v/>
      </c>
      <c r="T1849" s="20" t="str">
        <f t="shared" si="254"/>
        <v/>
      </c>
      <c r="X1849" s="23" t="str">
        <f t="shared" si="255"/>
        <v/>
      </c>
      <c r="Z1849" s="59" t="str">
        <f t="shared" si="256"/>
        <v/>
      </c>
      <c r="AA1849" s="60" t="str">
        <f>IF($B1849="", "", IF(COUNTIF('Intro &amp; Setup'!$AY$23:$AY$38, $B1849)&gt;0, "BH", TEXT($B1849, "ddd")))</f>
        <v/>
      </c>
      <c r="AB1849" s="61" t="str">
        <f t="shared" si="257"/>
        <v/>
      </c>
      <c r="AD1849" s="23" t="str">
        <f t="shared" si="258"/>
        <v/>
      </c>
      <c r="AE1849" s="23" t="str">
        <f t="shared" si="259"/>
        <v/>
      </c>
      <c r="AG1849" s="23" t="str">
        <f t="shared" si="260"/>
        <v/>
      </c>
    </row>
    <row r="1850" spans="1:33" x14ac:dyDescent="0.25">
      <c r="A1850" s="5"/>
      <c r="B1850" s="115"/>
      <c r="C1850" s="116"/>
      <c r="D1850" s="117"/>
      <c r="E1850" s="118"/>
      <c r="F1850" s="118"/>
      <c r="G1850" s="119"/>
      <c r="H1850" s="120"/>
      <c r="I1850" s="120"/>
      <c r="J1850" s="121"/>
      <c r="K1850" s="5"/>
      <c r="L1850" s="133" t="str">
        <f t="shared" si="252"/>
        <v/>
      </c>
      <c r="M1850" s="5"/>
      <c r="N1850" s="23" t="str">
        <f>IF($L1850="", "", COUNTIF($L$11:$L$2510, "&gt;"&amp;$L1850)+1+COUNTIF($L$11:$L1850, $L1850)-1)</f>
        <v/>
      </c>
      <c r="O1850" s="5"/>
      <c r="R1850" s="23" t="str">
        <f t="shared" si="253"/>
        <v/>
      </c>
      <c r="T1850" s="20" t="str">
        <f t="shared" si="254"/>
        <v/>
      </c>
      <c r="X1850" s="23" t="str">
        <f t="shared" si="255"/>
        <v/>
      </c>
      <c r="Z1850" s="59" t="str">
        <f t="shared" si="256"/>
        <v/>
      </c>
      <c r="AA1850" s="60" t="str">
        <f>IF($B1850="", "", IF(COUNTIF('Intro &amp; Setup'!$AY$23:$AY$38, $B1850)&gt;0, "BH", TEXT($B1850, "ddd")))</f>
        <v/>
      </c>
      <c r="AB1850" s="61" t="str">
        <f t="shared" si="257"/>
        <v/>
      </c>
      <c r="AD1850" s="23" t="str">
        <f t="shared" si="258"/>
        <v/>
      </c>
      <c r="AE1850" s="23" t="str">
        <f t="shared" si="259"/>
        <v/>
      </c>
      <c r="AG1850" s="23" t="str">
        <f t="shared" si="260"/>
        <v/>
      </c>
    </row>
    <row r="1851" spans="1:33" x14ac:dyDescent="0.25">
      <c r="A1851" s="5"/>
      <c r="B1851" s="115"/>
      <c r="C1851" s="116"/>
      <c r="D1851" s="117"/>
      <c r="E1851" s="118"/>
      <c r="F1851" s="118"/>
      <c r="G1851" s="119"/>
      <c r="H1851" s="120"/>
      <c r="I1851" s="120"/>
      <c r="J1851" s="121"/>
      <c r="K1851" s="5"/>
      <c r="L1851" s="133" t="str">
        <f t="shared" si="252"/>
        <v/>
      </c>
      <c r="M1851" s="5"/>
      <c r="N1851" s="23" t="str">
        <f>IF($L1851="", "", COUNTIF($L$11:$L$2510, "&gt;"&amp;$L1851)+1+COUNTIF($L$11:$L1851, $L1851)-1)</f>
        <v/>
      </c>
      <c r="O1851" s="5"/>
      <c r="R1851" s="23" t="str">
        <f t="shared" si="253"/>
        <v/>
      </c>
      <c r="T1851" s="20" t="str">
        <f t="shared" si="254"/>
        <v/>
      </c>
      <c r="X1851" s="23" t="str">
        <f t="shared" si="255"/>
        <v/>
      </c>
      <c r="Z1851" s="59" t="str">
        <f t="shared" si="256"/>
        <v/>
      </c>
      <c r="AA1851" s="60" t="str">
        <f>IF($B1851="", "", IF(COUNTIF('Intro &amp; Setup'!$AY$23:$AY$38, $B1851)&gt;0, "BH", TEXT($B1851, "ddd")))</f>
        <v/>
      </c>
      <c r="AB1851" s="61" t="str">
        <f t="shared" si="257"/>
        <v/>
      </c>
      <c r="AD1851" s="23" t="str">
        <f t="shared" si="258"/>
        <v/>
      </c>
      <c r="AE1851" s="23" t="str">
        <f t="shared" si="259"/>
        <v/>
      </c>
      <c r="AG1851" s="23" t="str">
        <f t="shared" si="260"/>
        <v/>
      </c>
    </row>
    <row r="1852" spans="1:33" x14ac:dyDescent="0.25">
      <c r="A1852" s="5"/>
      <c r="B1852" s="115"/>
      <c r="C1852" s="116"/>
      <c r="D1852" s="117"/>
      <c r="E1852" s="118"/>
      <c r="F1852" s="118"/>
      <c r="G1852" s="119"/>
      <c r="H1852" s="120"/>
      <c r="I1852" s="120"/>
      <c r="J1852" s="121"/>
      <c r="K1852" s="5"/>
      <c r="L1852" s="133" t="str">
        <f t="shared" si="252"/>
        <v/>
      </c>
      <c r="M1852" s="5"/>
      <c r="N1852" s="23" t="str">
        <f>IF($L1852="", "", COUNTIF($L$11:$L$2510, "&gt;"&amp;$L1852)+1+COUNTIF($L$11:$L1852, $L1852)-1)</f>
        <v/>
      </c>
      <c r="O1852" s="5"/>
      <c r="R1852" s="23" t="str">
        <f t="shared" si="253"/>
        <v/>
      </c>
      <c r="T1852" s="20" t="str">
        <f t="shared" si="254"/>
        <v/>
      </c>
      <c r="X1852" s="23" t="str">
        <f t="shared" si="255"/>
        <v/>
      </c>
      <c r="Z1852" s="59" t="str">
        <f t="shared" si="256"/>
        <v/>
      </c>
      <c r="AA1852" s="60" t="str">
        <f>IF($B1852="", "", IF(COUNTIF('Intro &amp; Setup'!$AY$23:$AY$38, $B1852)&gt;0, "BH", TEXT($B1852, "ddd")))</f>
        <v/>
      </c>
      <c r="AB1852" s="61" t="str">
        <f t="shared" si="257"/>
        <v/>
      </c>
      <c r="AD1852" s="23" t="str">
        <f t="shared" si="258"/>
        <v/>
      </c>
      <c r="AE1852" s="23" t="str">
        <f t="shared" si="259"/>
        <v/>
      </c>
      <c r="AG1852" s="23" t="str">
        <f t="shared" si="260"/>
        <v/>
      </c>
    </row>
    <row r="1853" spans="1:33" x14ac:dyDescent="0.25">
      <c r="A1853" s="5"/>
      <c r="B1853" s="115"/>
      <c r="C1853" s="116"/>
      <c r="D1853" s="117"/>
      <c r="E1853" s="118"/>
      <c r="F1853" s="118"/>
      <c r="G1853" s="119"/>
      <c r="H1853" s="120"/>
      <c r="I1853" s="120"/>
      <c r="J1853" s="121"/>
      <c r="K1853" s="5"/>
      <c r="L1853" s="133" t="str">
        <f t="shared" si="252"/>
        <v/>
      </c>
      <c r="M1853" s="5"/>
      <c r="N1853" s="23" t="str">
        <f>IF($L1853="", "", COUNTIF($L$11:$L$2510, "&gt;"&amp;$L1853)+1+COUNTIF($L$11:$L1853, $L1853)-1)</f>
        <v/>
      </c>
      <c r="O1853" s="5"/>
      <c r="R1853" s="23" t="str">
        <f t="shared" si="253"/>
        <v/>
      </c>
      <c r="T1853" s="20" t="str">
        <f t="shared" si="254"/>
        <v/>
      </c>
      <c r="X1853" s="23" t="str">
        <f t="shared" si="255"/>
        <v/>
      </c>
      <c r="Z1853" s="59" t="str">
        <f t="shared" si="256"/>
        <v/>
      </c>
      <c r="AA1853" s="60" t="str">
        <f>IF($B1853="", "", IF(COUNTIF('Intro &amp; Setup'!$AY$23:$AY$38, $B1853)&gt;0, "BH", TEXT($B1853, "ddd")))</f>
        <v/>
      </c>
      <c r="AB1853" s="61" t="str">
        <f t="shared" si="257"/>
        <v/>
      </c>
      <c r="AD1853" s="23" t="str">
        <f t="shared" si="258"/>
        <v/>
      </c>
      <c r="AE1853" s="23" t="str">
        <f t="shared" si="259"/>
        <v/>
      </c>
      <c r="AG1853" s="23" t="str">
        <f t="shared" si="260"/>
        <v/>
      </c>
    </row>
    <row r="1854" spans="1:33" x14ac:dyDescent="0.25">
      <c r="A1854" s="5"/>
      <c r="B1854" s="115"/>
      <c r="C1854" s="116"/>
      <c r="D1854" s="117"/>
      <c r="E1854" s="118"/>
      <c r="F1854" s="118"/>
      <c r="G1854" s="119"/>
      <c r="H1854" s="120"/>
      <c r="I1854" s="120"/>
      <c r="J1854" s="121"/>
      <c r="K1854" s="5"/>
      <c r="L1854" s="133" t="str">
        <f t="shared" si="252"/>
        <v/>
      </c>
      <c r="M1854" s="5"/>
      <c r="N1854" s="23" t="str">
        <f>IF($L1854="", "", COUNTIF($L$11:$L$2510, "&gt;"&amp;$L1854)+1+COUNTIF($L$11:$L1854, $L1854)-1)</f>
        <v/>
      </c>
      <c r="O1854" s="5"/>
      <c r="R1854" s="23" t="str">
        <f t="shared" si="253"/>
        <v/>
      </c>
      <c r="T1854" s="20" t="str">
        <f t="shared" si="254"/>
        <v/>
      </c>
      <c r="X1854" s="23" t="str">
        <f t="shared" si="255"/>
        <v/>
      </c>
      <c r="Z1854" s="59" t="str">
        <f t="shared" si="256"/>
        <v/>
      </c>
      <c r="AA1854" s="60" t="str">
        <f>IF($B1854="", "", IF(COUNTIF('Intro &amp; Setup'!$AY$23:$AY$38, $B1854)&gt;0, "BH", TEXT($B1854, "ddd")))</f>
        <v/>
      </c>
      <c r="AB1854" s="61" t="str">
        <f t="shared" si="257"/>
        <v/>
      </c>
      <c r="AD1854" s="23" t="str">
        <f t="shared" si="258"/>
        <v/>
      </c>
      <c r="AE1854" s="23" t="str">
        <f t="shared" si="259"/>
        <v/>
      </c>
      <c r="AG1854" s="23" t="str">
        <f t="shared" si="260"/>
        <v/>
      </c>
    </row>
    <row r="1855" spans="1:33" x14ac:dyDescent="0.25">
      <c r="A1855" s="5"/>
      <c r="B1855" s="115"/>
      <c r="C1855" s="116"/>
      <c r="D1855" s="117"/>
      <c r="E1855" s="118"/>
      <c r="F1855" s="118"/>
      <c r="G1855" s="119"/>
      <c r="H1855" s="120"/>
      <c r="I1855" s="120"/>
      <c r="J1855" s="121"/>
      <c r="K1855" s="5"/>
      <c r="L1855" s="133" t="str">
        <f t="shared" si="252"/>
        <v/>
      </c>
      <c r="M1855" s="5"/>
      <c r="N1855" s="23" t="str">
        <f>IF($L1855="", "", COUNTIF($L$11:$L$2510, "&gt;"&amp;$L1855)+1+COUNTIF($L$11:$L1855, $L1855)-1)</f>
        <v/>
      </c>
      <c r="O1855" s="5"/>
      <c r="R1855" s="23" t="str">
        <f t="shared" si="253"/>
        <v/>
      </c>
      <c r="T1855" s="20" t="str">
        <f t="shared" si="254"/>
        <v/>
      </c>
      <c r="X1855" s="23" t="str">
        <f t="shared" si="255"/>
        <v/>
      </c>
      <c r="Z1855" s="59" t="str">
        <f t="shared" si="256"/>
        <v/>
      </c>
      <c r="AA1855" s="60" t="str">
        <f>IF($B1855="", "", IF(COUNTIF('Intro &amp; Setup'!$AY$23:$AY$38, $B1855)&gt;0, "BH", TEXT($B1855, "ddd")))</f>
        <v/>
      </c>
      <c r="AB1855" s="61" t="str">
        <f t="shared" si="257"/>
        <v/>
      </c>
      <c r="AD1855" s="23" t="str">
        <f t="shared" si="258"/>
        <v/>
      </c>
      <c r="AE1855" s="23" t="str">
        <f t="shared" si="259"/>
        <v/>
      </c>
      <c r="AG1855" s="23" t="str">
        <f t="shared" si="260"/>
        <v/>
      </c>
    </row>
    <row r="1856" spans="1:33" x14ac:dyDescent="0.25">
      <c r="A1856" s="5"/>
      <c r="B1856" s="115"/>
      <c r="C1856" s="116"/>
      <c r="D1856" s="117"/>
      <c r="E1856" s="118"/>
      <c r="F1856" s="118"/>
      <c r="G1856" s="119"/>
      <c r="H1856" s="120"/>
      <c r="I1856" s="120"/>
      <c r="J1856" s="121"/>
      <c r="K1856" s="5"/>
      <c r="L1856" s="133" t="str">
        <f t="shared" si="252"/>
        <v/>
      </c>
      <c r="M1856" s="5"/>
      <c r="N1856" s="23" t="str">
        <f>IF($L1856="", "", COUNTIF($L$11:$L$2510, "&gt;"&amp;$L1856)+1+COUNTIF($L$11:$L1856, $L1856)-1)</f>
        <v/>
      </c>
      <c r="O1856" s="5"/>
      <c r="R1856" s="23" t="str">
        <f t="shared" si="253"/>
        <v/>
      </c>
      <c r="T1856" s="20" t="str">
        <f t="shared" si="254"/>
        <v/>
      </c>
      <c r="X1856" s="23" t="str">
        <f t="shared" si="255"/>
        <v/>
      </c>
      <c r="Z1856" s="59" t="str">
        <f t="shared" si="256"/>
        <v/>
      </c>
      <c r="AA1856" s="60" t="str">
        <f>IF($B1856="", "", IF(COUNTIF('Intro &amp; Setup'!$AY$23:$AY$38, $B1856)&gt;0, "BH", TEXT($B1856, "ddd")))</f>
        <v/>
      </c>
      <c r="AB1856" s="61" t="str">
        <f t="shared" si="257"/>
        <v/>
      </c>
      <c r="AD1856" s="23" t="str">
        <f t="shared" si="258"/>
        <v/>
      </c>
      <c r="AE1856" s="23" t="str">
        <f t="shared" si="259"/>
        <v/>
      </c>
      <c r="AG1856" s="23" t="str">
        <f t="shared" si="260"/>
        <v/>
      </c>
    </row>
    <row r="1857" spans="1:33" x14ac:dyDescent="0.25">
      <c r="A1857" s="5"/>
      <c r="B1857" s="115"/>
      <c r="C1857" s="116"/>
      <c r="D1857" s="117"/>
      <c r="E1857" s="118"/>
      <c r="F1857" s="118"/>
      <c r="G1857" s="119"/>
      <c r="H1857" s="120"/>
      <c r="I1857" s="120"/>
      <c r="J1857" s="121"/>
      <c r="K1857" s="5"/>
      <c r="L1857" s="133" t="str">
        <f t="shared" si="252"/>
        <v/>
      </c>
      <c r="M1857" s="5"/>
      <c r="N1857" s="23" t="str">
        <f>IF($L1857="", "", COUNTIF($L$11:$L$2510, "&gt;"&amp;$L1857)+1+COUNTIF($L$11:$L1857, $L1857)-1)</f>
        <v/>
      </c>
      <c r="O1857" s="5"/>
      <c r="R1857" s="23" t="str">
        <f t="shared" si="253"/>
        <v/>
      </c>
      <c r="T1857" s="20" t="str">
        <f t="shared" si="254"/>
        <v/>
      </c>
      <c r="X1857" s="23" t="str">
        <f t="shared" si="255"/>
        <v/>
      </c>
      <c r="Z1857" s="59" t="str">
        <f t="shared" si="256"/>
        <v/>
      </c>
      <c r="AA1857" s="60" t="str">
        <f>IF($B1857="", "", IF(COUNTIF('Intro &amp; Setup'!$AY$23:$AY$38, $B1857)&gt;0, "BH", TEXT($B1857, "ddd")))</f>
        <v/>
      </c>
      <c r="AB1857" s="61" t="str">
        <f t="shared" si="257"/>
        <v/>
      </c>
      <c r="AD1857" s="23" t="str">
        <f t="shared" si="258"/>
        <v/>
      </c>
      <c r="AE1857" s="23" t="str">
        <f t="shared" si="259"/>
        <v/>
      </c>
      <c r="AG1857" s="23" t="str">
        <f t="shared" si="260"/>
        <v/>
      </c>
    </row>
    <row r="1858" spans="1:33" x14ac:dyDescent="0.25">
      <c r="A1858" s="5"/>
      <c r="B1858" s="115"/>
      <c r="C1858" s="116"/>
      <c r="D1858" s="117"/>
      <c r="E1858" s="118"/>
      <c r="F1858" s="118"/>
      <c r="G1858" s="119"/>
      <c r="H1858" s="120"/>
      <c r="I1858" s="120"/>
      <c r="J1858" s="121"/>
      <c r="K1858" s="5"/>
      <c r="L1858" s="133" t="str">
        <f t="shared" si="252"/>
        <v/>
      </c>
      <c r="M1858" s="5"/>
      <c r="N1858" s="23" t="str">
        <f>IF($L1858="", "", COUNTIF($L$11:$L$2510, "&gt;"&amp;$L1858)+1+COUNTIF($L$11:$L1858, $L1858)-1)</f>
        <v/>
      </c>
      <c r="O1858" s="5"/>
      <c r="R1858" s="23" t="str">
        <f t="shared" si="253"/>
        <v/>
      </c>
      <c r="T1858" s="20" t="str">
        <f t="shared" si="254"/>
        <v/>
      </c>
      <c r="X1858" s="23" t="str">
        <f t="shared" si="255"/>
        <v/>
      </c>
      <c r="Z1858" s="59" t="str">
        <f t="shared" si="256"/>
        <v/>
      </c>
      <c r="AA1858" s="60" t="str">
        <f>IF($B1858="", "", IF(COUNTIF('Intro &amp; Setup'!$AY$23:$AY$38, $B1858)&gt;0, "BH", TEXT($B1858, "ddd")))</f>
        <v/>
      </c>
      <c r="AB1858" s="61" t="str">
        <f t="shared" si="257"/>
        <v/>
      </c>
      <c r="AD1858" s="23" t="str">
        <f t="shared" si="258"/>
        <v/>
      </c>
      <c r="AE1858" s="23" t="str">
        <f t="shared" si="259"/>
        <v/>
      </c>
      <c r="AG1858" s="23" t="str">
        <f t="shared" si="260"/>
        <v/>
      </c>
    </row>
    <row r="1859" spans="1:33" x14ac:dyDescent="0.25">
      <c r="A1859" s="5"/>
      <c r="B1859" s="115"/>
      <c r="C1859" s="116"/>
      <c r="D1859" s="117"/>
      <c r="E1859" s="118"/>
      <c r="F1859" s="118"/>
      <c r="G1859" s="119"/>
      <c r="H1859" s="120"/>
      <c r="I1859" s="120"/>
      <c r="J1859" s="121"/>
      <c r="K1859" s="5"/>
      <c r="L1859" s="133" t="str">
        <f t="shared" si="252"/>
        <v/>
      </c>
      <c r="M1859" s="5"/>
      <c r="N1859" s="23" t="str">
        <f>IF($L1859="", "", COUNTIF($L$11:$L$2510, "&gt;"&amp;$L1859)+1+COUNTIF($L$11:$L1859, $L1859)-1)</f>
        <v/>
      </c>
      <c r="O1859" s="5"/>
      <c r="R1859" s="23" t="str">
        <f t="shared" si="253"/>
        <v/>
      </c>
      <c r="T1859" s="20" t="str">
        <f t="shared" si="254"/>
        <v/>
      </c>
      <c r="X1859" s="23" t="str">
        <f t="shared" si="255"/>
        <v/>
      </c>
      <c r="Z1859" s="59" t="str">
        <f t="shared" si="256"/>
        <v/>
      </c>
      <c r="AA1859" s="60" t="str">
        <f>IF($B1859="", "", IF(COUNTIF('Intro &amp; Setup'!$AY$23:$AY$38, $B1859)&gt;0, "BH", TEXT($B1859, "ddd")))</f>
        <v/>
      </c>
      <c r="AB1859" s="61" t="str">
        <f t="shared" si="257"/>
        <v/>
      </c>
      <c r="AD1859" s="23" t="str">
        <f t="shared" si="258"/>
        <v/>
      </c>
      <c r="AE1859" s="23" t="str">
        <f t="shared" si="259"/>
        <v/>
      </c>
      <c r="AG1859" s="23" t="str">
        <f t="shared" si="260"/>
        <v/>
      </c>
    </row>
    <row r="1860" spans="1:33" x14ac:dyDescent="0.25">
      <c r="A1860" s="5"/>
      <c r="B1860" s="115"/>
      <c r="C1860" s="116"/>
      <c r="D1860" s="117"/>
      <c r="E1860" s="118"/>
      <c r="F1860" s="118"/>
      <c r="G1860" s="119"/>
      <c r="H1860" s="120"/>
      <c r="I1860" s="120"/>
      <c r="J1860" s="121"/>
      <c r="K1860" s="5"/>
      <c r="L1860" s="133" t="str">
        <f t="shared" si="252"/>
        <v/>
      </c>
      <c r="M1860" s="5"/>
      <c r="N1860" s="23" t="str">
        <f>IF($L1860="", "", COUNTIF($L$11:$L$2510, "&gt;"&amp;$L1860)+1+COUNTIF($L$11:$L1860, $L1860)-1)</f>
        <v/>
      </c>
      <c r="O1860" s="5"/>
      <c r="R1860" s="23" t="str">
        <f t="shared" si="253"/>
        <v/>
      </c>
      <c r="T1860" s="20" t="str">
        <f t="shared" si="254"/>
        <v/>
      </c>
      <c r="X1860" s="23" t="str">
        <f t="shared" si="255"/>
        <v/>
      </c>
      <c r="Z1860" s="59" t="str">
        <f t="shared" si="256"/>
        <v/>
      </c>
      <c r="AA1860" s="60" t="str">
        <f>IF($B1860="", "", IF(COUNTIF('Intro &amp; Setup'!$AY$23:$AY$38, $B1860)&gt;0, "BH", TEXT($B1860, "ddd")))</f>
        <v/>
      </c>
      <c r="AB1860" s="61" t="str">
        <f t="shared" si="257"/>
        <v/>
      </c>
      <c r="AD1860" s="23" t="str">
        <f t="shared" si="258"/>
        <v/>
      </c>
      <c r="AE1860" s="23" t="str">
        <f t="shared" si="259"/>
        <v/>
      </c>
      <c r="AG1860" s="23" t="str">
        <f t="shared" si="260"/>
        <v/>
      </c>
    </row>
    <row r="1861" spans="1:33" x14ac:dyDescent="0.25">
      <c r="A1861" s="5"/>
      <c r="B1861" s="115"/>
      <c r="C1861" s="116"/>
      <c r="D1861" s="117"/>
      <c r="E1861" s="118"/>
      <c r="F1861" s="118"/>
      <c r="G1861" s="119"/>
      <c r="H1861" s="120"/>
      <c r="I1861" s="120"/>
      <c r="J1861" s="121"/>
      <c r="K1861" s="5"/>
      <c r="L1861" s="133" t="str">
        <f t="shared" si="252"/>
        <v/>
      </c>
      <c r="M1861" s="5"/>
      <c r="N1861" s="23" t="str">
        <f>IF($L1861="", "", COUNTIF($L$11:$L$2510, "&gt;"&amp;$L1861)+1+COUNTIF($L$11:$L1861, $L1861)-1)</f>
        <v/>
      </c>
      <c r="O1861" s="5"/>
      <c r="R1861" s="23" t="str">
        <f t="shared" si="253"/>
        <v/>
      </c>
      <c r="T1861" s="20" t="str">
        <f t="shared" si="254"/>
        <v/>
      </c>
      <c r="X1861" s="23" t="str">
        <f t="shared" si="255"/>
        <v/>
      </c>
      <c r="Z1861" s="59" t="str">
        <f t="shared" si="256"/>
        <v/>
      </c>
      <c r="AA1861" s="60" t="str">
        <f>IF($B1861="", "", IF(COUNTIF('Intro &amp; Setup'!$AY$23:$AY$38, $B1861)&gt;0, "BH", TEXT($B1861, "ddd")))</f>
        <v/>
      </c>
      <c r="AB1861" s="61" t="str">
        <f t="shared" si="257"/>
        <v/>
      </c>
      <c r="AD1861" s="23" t="str">
        <f t="shared" si="258"/>
        <v/>
      </c>
      <c r="AE1861" s="23" t="str">
        <f t="shared" si="259"/>
        <v/>
      </c>
      <c r="AG1861" s="23" t="str">
        <f t="shared" si="260"/>
        <v/>
      </c>
    </row>
    <row r="1862" spans="1:33" x14ac:dyDescent="0.25">
      <c r="A1862" s="5"/>
      <c r="B1862" s="115"/>
      <c r="C1862" s="116"/>
      <c r="D1862" s="117"/>
      <c r="E1862" s="118"/>
      <c r="F1862" s="118"/>
      <c r="G1862" s="119"/>
      <c r="H1862" s="120"/>
      <c r="I1862" s="120"/>
      <c r="J1862" s="121"/>
      <c r="K1862" s="5"/>
      <c r="L1862" s="133" t="str">
        <f t="shared" si="252"/>
        <v/>
      </c>
      <c r="M1862" s="5"/>
      <c r="N1862" s="23" t="str">
        <f>IF($L1862="", "", COUNTIF($L$11:$L$2510, "&gt;"&amp;$L1862)+1+COUNTIF($L$11:$L1862, $L1862)-1)</f>
        <v/>
      </c>
      <c r="O1862" s="5"/>
      <c r="R1862" s="23" t="str">
        <f t="shared" si="253"/>
        <v/>
      </c>
      <c r="T1862" s="20" t="str">
        <f t="shared" si="254"/>
        <v/>
      </c>
      <c r="X1862" s="23" t="str">
        <f t="shared" si="255"/>
        <v/>
      </c>
      <c r="Z1862" s="59" t="str">
        <f t="shared" si="256"/>
        <v/>
      </c>
      <c r="AA1862" s="60" t="str">
        <f>IF($B1862="", "", IF(COUNTIF('Intro &amp; Setup'!$AY$23:$AY$38, $B1862)&gt;0, "BH", TEXT($B1862, "ddd")))</f>
        <v/>
      </c>
      <c r="AB1862" s="61" t="str">
        <f t="shared" si="257"/>
        <v/>
      </c>
      <c r="AD1862" s="23" t="str">
        <f t="shared" si="258"/>
        <v/>
      </c>
      <c r="AE1862" s="23" t="str">
        <f t="shared" si="259"/>
        <v/>
      </c>
      <c r="AG1862" s="23" t="str">
        <f t="shared" si="260"/>
        <v/>
      </c>
    </row>
    <row r="1863" spans="1:33" x14ac:dyDescent="0.25">
      <c r="A1863" s="5"/>
      <c r="B1863" s="115"/>
      <c r="C1863" s="116"/>
      <c r="D1863" s="117"/>
      <c r="E1863" s="118"/>
      <c r="F1863" s="118"/>
      <c r="G1863" s="119"/>
      <c r="H1863" s="120"/>
      <c r="I1863" s="120"/>
      <c r="J1863" s="121"/>
      <c r="K1863" s="5"/>
      <c r="L1863" s="133" t="str">
        <f t="shared" si="252"/>
        <v/>
      </c>
      <c r="M1863" s="5"/>
      <c r="N1863" s="23" t="str">
        <f>IF($L1863="", "", COUNTIF($L$11:$L$2510, "&gt;"&amp;$L1863)+1+COUNTIF($L$11:$L1863, $L1863)-1)</f>
        <v/>
      </c>
      <c r="O1863" s="5"/>
      <c r="R1863" s="23" t="str">
        <f t="shared" si="253"/>
        <v/>
      </c>
      <c r="T1863" s="20" t="str">
        <f t="shared" si="254"/>
        <v/>
      </c>
      <c r="X1863" s="23" t="str">
        <f t="shared" si="255"/>
        <v/>
      </c>
      <c r="Z1863" s="59" t="str">
        <f t="shared" si="256"/>
        <v/>
      </c>
      <c r="AA1863" s="60" t="str">
        <f>IF($B1863="", "", IF(COUNTIF('Intro &amp; Setup'!$AY$23:$AY$38, $B1863)&gt;0, "BH", TEXT($B1863, "ddd")))</f>
        <v/>
      </c>
      <c r="AB1863" s="61" t="str">
        <f t="shared" si="257"/>
        <v/>
      </c>
      <c r="AD1863" s="23" t="str">
        <f t="shared" si="258"/>
        <v/>
      </c>
      <c r="AE1863" s="23" t="str">
        <f t="shared" si="259"/>
        <v/>
      </c>
      <c r="AG1863" s="23" t="str">
        <f t="shared" si="260"/>
        <v/>
      </c>
    </row>
    <row r="1864" spans="1:33" x14ac:dyDescent="0.25">
      <c r="A1864" s="5"/>
      <c r="B1864" s="115"/>
      <c r="C1864" s="116"/>
      <c r="D1864" s="117"/>
      <c r="E1864" s="118"/>
      <c r="F1864" s="118"/>
      <c r="G1864" s="119"/>
      <c r="H1864" s="120"/>
      <c r="I1864" s="120"/>
      <c r="J1864" s="121"/>
      <c r="K1864" s="5"/>
      <c r="L1864" s="133" t="str">
        <f t="shared" si="252"/>
        <v/>
      </c>
      <c r="M1864" s="5"/>
      <c r="N1864" s="23" t="str">
        <f>IF($L1864="", "", COUNTIF($L$11:$L$2510, "&gt;"&amp;$L1864)+1+COUNTIF($L$11:$L1864, $L1864)-1)</f>
        <v/>
      </c>
      <c r="O1864" s="5"/>
      <c r="R1864" s="23" t="str">
        <f t="shared" si="253"/>
        <v/>
      </c>
      <c r="T1864" s="20" t="str">
        <f t="shared" si="254"/>
        <v/>
      </c>
      <c r="X1864" s="23" t="str">
        <f t="shared" si="255"/>
        <v/>
      </c>
      <c r="Z1864" s="59" t="str">
        <f t="shared" si="256"/>
        <v/>
      </c>
      <c r="AA1864" s="60" t="str">
        <f>IF($B1864="", "", IF(COUNTIF('Intro &amp; Setup'!$AY$23:$AY$38, $B1864)&gt;0, "BH", TEXT($B1864, "ddd")))</f>
        <v/>
      </c>
      <c r="AB1864" s="61" t="str">
        <f t="shared" si="257"/>
        <v/>
      </c>
      <c r="AD1864" s="23" t="str">
        <f t="shared" si="258"/>
        <v/>
      </c>
      <c r="AE1864" s="23" t="str">
        <f t="shared" si="259"/>
        <v/>
      </c>
      <c r="AG1864" s="23" t="str">
        <f t="shared" si="260"/>
        <v/>
      </c>
    </row>
    <row r="1865" spans="1:33" x14ac:dyDescent="0.25">
      <c r="A1865" s="5"/>
      <c r="B1865" s="115"/>
      <c r="C1865" s="116"/>
      <c r="D1865" s="117"/>
      <c r="E1865" s="118"/>
      <c r="F1865" s="118"/>
      <c r="G1865" s="119"/>
      <c r="H1865" s="120"/>
      <c r="I1865" s="120"/>
      <c r="J1865" s="121"/>
      <c r="K1865" s="5"/>
      <c r="L1865" s="133" t="str">
        <f t="shared" si="252"/>
        <v/>
      </c>
      <c r="M1865" s="5"/>
      <c r="N1865" s="23" t="str">
        <f>IF($L1865="", "", COUNTIF($L$11:$L$2510, "&gt;"&amp;$L1865)+1+COUNTIF($L$11:$L1865, $L1865)-1)</f>
        <v/>
      </c>
      <c r="O1865" s="5"/>
      <c r="R1865" s="23" t="str">
        <f t="shared" si="253"/>
        <v/>
      </c>
      <c r="T1865" s="20" t="str">
        <f t="shared" si="254"/>
        <v/>
      </c>
      <c r="X1865" s="23" t="str">
        <f t="shared" si="255"/>
        <v/>
      </c>
      <c r="Z1865" s="59" t="str">
        <f t="shared" si="256"/>
        <v/>
      </c>
      <c r="AA1865" s="60" t="str">
        <f>IF($B1865="", "", IF(COUNTIF('Intro &amp; Setup'!$AY$23:$AY$38, $B1865)&gt;0, "BH", TEXT($B1865, "ddd")))</f>
        <v/>
      </c>
      <c r="AB1865" s="61" t="str">
        <f t="shared" si="257"/>
        <v/>
      </c>
      <c r="AD1865" s="23" t="str">
        <f t="shared" si="258"/>
        <v/>
      </c>
      <c r="AE1865" s="23" t="str">
        <f t="shared" si="259"/>
        <v/>
      </c>
      <c r="AG1865" s="23" t="str">
        <f t="shared" si="260"/>
        <v/>
      </c>
    </row>
    <row r="1866" spans="1:33" x14ac:dyDescent="0.25">
      <c r="A1866" s="5"/>
      <c r="B1866" s="115"/>
      <c r="C1866" s="116"/>
      <c r="D1866" s="117"/>
      <c r="E1866" s="118"/>
      <c r="F1866" s="118"/>
      <c r="G1866" s="119"/>
      <c r="H1866" s="120"/>
      <c r="I1866" s="120"/>
      <c r="J1866" s="121"/>
      <c r="K1866" s="5"/>
      <c r="L1866" s="133" t="str">
        <f t="shared" si="252"/>
        <v/>
      </c>
      <c r="M1866" s="5"/>
      <c r="N1866" s="23" t="str">
        <f>IF($L1866="", "", COUNTIF($L$11:$L$2510, "&gt;"&amp;$L1866)+1+COUNTIF($L$11:$L1866, $L1866)-1)</f>
        <v/>
      </c>
      <c r="O1866" s="5"/>
      <c r="R1866" s="23" t="str">
        <f t="shared" si="253"/>
        <v/>
      </c>
      <c r="T1866" s="20" t="str">
        <f t="shared" si="254"/>
        <v/>
      </c>
      <c r="X1866" s="23" t="str">
        <f t="shared" si="255"/>
        <v/>
      </c>
      <c r="Z1866" s="59" t="str">
        <f t="shared" si="256"/>
        <v/>
      </c>
      <c r="AA1866" s="60" t="str">
        <f>IF($B1866="", "", IF(COUNTIF('Intro &amp; Setup'!$AY$23:$AY$38, $B1866)&gt;0, "BH", TEXT($B1866, "ddd")))</f>
        <v/>
      </c>
      <c r="AB1866" s="61" t="str">
        <f t="shared" si="257"/>
        <v/>
      </c>
      <c r="AD1866" s="23" t="str">
        <f t="shared" si="258"/>
        <v/>
      </c>
      <c r="AE1866" s="23" t="str">
        <f t="shared" si="259"/>
        <v/>
      </c>
      <c r="AG1866" s="23" t="str">
        <f t="shared" si="260"/>
        <v/>
      </c>
    </row>
    <row r="1867" spans="1:33" x14ac:dyDescent="0.25">
      <c r="A1867" s="5"/>
      <c r="B1867" s="115"/>
      <c r="C1867" s="116"/>
      <c r="D1867" s="117"/>
      <c r="E1867" s="118"/>
      <c r="F1867" s="118"/>
      <c r="G1867" s="119"/>
      <c r="H1867" s="120"/>
      <c r="I1867" s="120"/>
      <c r="J1867" s="121"/>
      <c r="K1867" s="5"/>
      <c r="L1867" s="133" t="str">
        <f t="shared" si="252"/>
        <v/>
      </c>
      <c r="M1867" s="5"/>
      <c r="N1867" s="23" t="str">
        <f>IF($L1867="", "", COUNTIF($L$11:$L$2510, "&gt;"&amp;$L1867)+1+COUNTIF($L$11:$L1867, $L1867)-1)</f>
        <v/>
      </c>
      <c r="O1867" s="5"/>
      <c r="R1867" s="23" t="str">
        <f t="shared" si="253"/>
        <v/>
      </c>
      <c r="T1867" s="20" t="str">
        <f t="shared" si="254"/>
        <v/>
      </c>
      <c r="X1867" s="23" t="str">
        <f t="shared" si="255"/>
        <v/>
      </c>
      <c r="Z1867" s="59" t="str">
        <f t="shared" si="256"/>
        <v/>
      </c>
      <c r="AA1867" s="60" t="str">
        <f>IF($B1867="", "", IF(COUNTIF('Intro &amp; Setup'!$AY$23:$AY$38, $B1867)&gt;0, "BH", TEXT($B1867, "ddd")))</f>
        <v/>
      </c>
      <c r="AB1867" s="61" t="str">
        <f t="shared" si="257"/>
        <v/>
      </c>
      <c r="AD1867" s="23" t="str">
        <f t="shared" si="258"/>
        <v/>
      </c>
      <c r="AE1867" s="23" t="str">
        <f t="shared" si="259"/>
        <v/>
      </c>
      <c r="AG1867" s="23" t="str">
        <f t="shared" si="260"/>
        <v/>
      </c>
    </row>
    <row r="1868" spans="1:33" x14ac:dyDescent="0.25">
      <c r="A1868" s="5"/>
      <c r="B1868" s="115"/>
      <c r="C1868" s="116"/>
      <c r="D1868" s="117"/>
      <c r="E1868" s="118"/>
      <c r="F1868" s="118"/>
      <c r="G1868" s="119"/>
      <c r="H1868" s="120"/>
      <c r="I1868" s="120"/>
      <c r="J1868" s="121"/>
      <c r="K1868" s="5"/>
      <c r="L1868" s="133" t="str">
        <f t="shared" ref="L1868:L1931" si="261">IFERROR(($I1868+$J1868)/$H1868, "")</f>
        <v/>
      </c>
      <c r="M1868" s="5"/>
      <c r="N1868" s="23" t="str">
        <f>IF($L1868="", "", COUNTIF($L$11:$L$2510, "&gt;"&amp;$L1868)+1+COUNTIF($L$11:$L1868, $L1868)-1)</f>
        <v/>
      </c>
      <c r="O1868" s="5"/>
      <c r="R1868" s="23" t="str">
        <f t="shared" ref="R1868:R1931" si="262">IF($T1868="", "", IF(COUNTIF($T$11:$T$2510, $T1868)&gt;1, "X", ""))</f>
        <v/>
      </c>
      <c r="T1868" s="20" t="str">
        <f t="shared" ref="T1868:T1931" si="263">IF(AND($B1868="", $C1868="", $D1868=""), "", CONCATENATE(TEXT($B1868, "dd mmm yyyy"), " - ", TEXT($C1868, "hh:mm"), " - ", $D1868))</f>
        <v/>
      </c>
      <c r="X1868" s="23" t="str">
        <f t="shared" ref="X1868:X1931" si="264">IF($E1868="", "", IF(COUNTIF($V$11:$V$20, $E1868)=0, "X", ""))</f>
        <v/>
      </c>
      <c r="Z1868" s="59" t="str">
        <f t="shared" ref="Z1868:Z1931" si="265">IF($B1868="", "", TEXT($B1868, "mmm yyyy"))</f>
        <v/>
      </c>
      <c r="AA1868" s="60" t="str">
        <f>IF($B1868="", "", IF(COUNTIF('Intro &amp; Setup'!$AY$23:$AY$38, $B1868)&gt;0, "BH", TEXT($B1868, "ddd")))</f>
        <v/>
      </c>
      <c r="AB1868" s="61" t="str">
        <f t="shared" ref="AB1868:AB1931" si="266">IF($C1868="", "", REPLACE(TEXT($C1868, "hh:mm"), 4, 2, "00"))</f>
        <v/>
      </c>
      <c r="AD1868" s="23" t="str">
        <f t="shared" ref="AD1868:AD1931" si="267">IF(OR($AB1868="", $E1868=""), "", CONCATENATE($AB1868, " - ", $E1868))</f>
        <v/>
      </c>
      <c r="AE1868" s="23" t="str">
        <f t="shared" ref="AE1868:AE1931" si="268">IF(OR($AA1868="", $E1868=""), "", CONCATENATE($AA1868, " - ", $E1868))</f>
        <v/>
      </c>
      <c r="AG1868" s="23" t="str">
        <f t="shared" ref="AG1868:AG1931" si="269">IF($B1868="", "", IF(OR($B1868&lt;$Z$2, $B1868&gt;$Z$3), "X", ""))</f>
        <v/>
      </c>
    </row>
    <row r="1869" spans="1:33" x14ac:dyDescent="0.25">
      <c r="A1869" s="5"/>
      <c r="B1869" s="115"/>
      <c r="C1869" s="116"/>
      <c r="D1869" s="117"/>
      <c r="E1869" s="118"/>
      <c r="F1869" s="118"/>
      <c r="G1869" s="119"/>
      <c r="H1869" s="120"/>
      <c r="I1869" s="120"/>
      <c r="J1869" s="121"/>
      <c r="K1869" s="5"/>
      <c r="L1869" s="133" t="str">
        <f t="shared" si="261"/>
        <v/>
      </c>
      <c r="M1869" s="5"/>
      <c r="N1869" s="23" t="str">
        <f>IF($L1869="", "", COUNTIF($L$11:$L$2510, "&gt;"&amp;$L1869)+1+COUNTIF($L$11:$L1869, $L1869)-1)</f>
        <v/>
      </c>
      <c r="O1869" s="5"/>
      <c r="R1869" s="23" t="str">
        <f t="shared" si="262"/>
        <v/>
      </c>
      <c r="T1869" s="20" t="str">
        <f t="shared" si="263"/>
        <v/>
      </c>
      <c r="X1869" s="23" t="str">
        <f t="shared" si="264"/>
        <v/>
      </c>
      <c r="Z1869" s="59" t="str">
        <f t="shared" si="265"/>
        <v/>
      </c>
      <c r="AA1869" s="60" t="str">
        <f>IF($B1869="", "", IF(COUNTIF('Intro &amp; Setup'!$AY$23:$AY$38, $B1869)&gt;0, "BH", TEXT($B1869, "ddd")))</f>
        <v/>
      </c>
      <c r="AB1869" s="61" t="str">
        <f t="shared" si="266"/>
        <v/>
      </c>
      <c r="AD1869" s="23" t="str">
        <f t="shared" si="267"/>
        <v/>
      </c>
      <c r="AE1869" s="23" t="str">
        <f t="shared" si="268"/>
        <v/>
      </c>
      <c r="AG1869" s="23" t="str">
        <f t="shared" si="269"/>
        <v/>
      </c>
    </row>
    <row r="1870" spans="1:33" x14ac:dyDescent="0.25">
      <c r="A1870" s="5"/>
      <c r="B1870" s="115"/>
      <c r="C1870" s="116"/>
      <c r="D1870" s="117"/>
      <c r="E1870" s="118"/>
      <c r="F1870" s="118"/>
      <c r="G1870" s="119"/>
      <c r="H1870" s="120"/>
      <c r="I1870" s="120"/>
      <c r="J1870" s="121"/>
      <c r="K1870" s="5"/>
      <c r="L1870" s="133" t="str">
        <f t="shared" si="261"/>
        <v/>
      </c>
      <c r="M1870" s="5"/>
      <c r="N1870" s="23" t="str">
        <f>IF($L1870="", "", COUNTIF($L$11:$L$2510, "&gt;"&amp;$L1870)+1+COUNTIF($L$11:$L1870, $L1870)-1)</f>
        <v/>
      </c>
      <c r="O1870" s="5"/>
      <c r="R1870" s="23" t="str">
        <f t="shared" si="262"/>
        <v/>
      </c>
      <c r="T1870" s="20" t="str">
        <f t="shared" si="263"/>
        <v/>
      </c>
      <c r="X1870" s="23" t="str">
        <f t="shared" si="264"/>
        <v/>
      </c>
      <c r="Z1870" s="59" t="str">
        <f t="shared" si="265"/>
        <v/>
      </c>
      <c r="AA1870" s="60" t="str">
        <f>IF($B1870="", "", IF(COUNTIF('Intro &amp; Setup'!$AY$23:$AY$38, $B1870)&gt;0, "BH", TEXT($B1870, "ddd")))</f>
        <v/>
      </c>
      <c r="AB1870" s="61" t="str">
        <f t="shared" si="266"/>
        <v/>
      </c>
      <c r="AD1870" s="23" t="str">
        <f t="shared" si="267"/>
        <v/>
      </c>
      <c r="AE1870" s="23" t="str">
        <f t="shared" si="268"/>
        <v/>
      </c>
      <c r="AG1870" s="23" t="str">
        <f t="shared" si="269"/>
        <v/>
      </c>
    </row>
    <row r="1871" spans="1:33" x14ac:dyDescent="0.25">
      <c r="A1871" s="5"/>
      <c r="B1871" s="115"/>
      <c r="C1871" s="116"/>
      <c r="D1871" s="117"/>
      <c r="E1871" s="118"/>
      <c r="F1871" s="118"/>
      <c r="G1871" s="119"/>
      <c r="H1871" s="120"/>
      <c r="I1871" s="120"/>
      <c r="J1871" s="121"/>
      <c r="K1871" s="5"/>
      <c r="L1871" s="133" t="str">
        <f t="shared" si="261"/>
        <v/>
      </c>
      <c r="M1871" s="5"/>
      <c r="N1871" s="23" t="str">
        <f>IF($L1871="", "", COUNTIF($L$11:$L$2510, "&gt;"&amp;$L1871)+1+COUNTIF($L$11:$L1871, $L1871)-1)</f>
        <v/>
      </c>
      <c r="O1871" s="5"/>
      <c r="R1871" s="23" t="str">
        <f t="shared" si="262"/>
        <v/>
      </c>
      <c r="T1871" s="20" t="str">
        <f t="shared" si="263"/>
        <v/>
      </c>
      <c r="X1871" s="23" t="str">
        <f t="shared" si="264"/>
        <v/>
      </c>
      <c r="Z1871" s="59" t="str">
        <f t="shared" si="265"/>
        <v/>
      </c>
      <c r="AA1871" s="60" t="str">
        <f>IF($B1871="", "", IF(COUNTIF('Intro &amp; Setup'!$AY$23:$AY$38, $B1871)&gt;0, "BH", TEXT($B1871, "ddd")))</f>
        <v/>
      </c>
      <c r="AB1871" s="61" t="str">
        <f t="shared" si="266"/>
        <v/>
      </c>
      <c r="AD1871" s="23" t="str">
        <f t="shared" si="267"/>
        <v/>
      </c>
      <c r="AE1871" s="23" t="str">
        <f t="shared" si="268"/>
        <v/>
      </c>
      <c r="AG1871" s="23" t="str">
        <f t="shared" si="269"/>
        <v/>
      </c>
    </row>
    <row r="1872" spans="1:33" x14ac:dyDescent="0.25">
      <c r="A1872" s="5"/>
      <c r="B1872" s="115"/>
      <c r="C1872" s="116"/>
      <c r="D1872" s="117"/>
      <c r="E1872" s="118"/>
      <c r="F1872" s="118"/>
      <c r="G1872" s="119"/>
      <c r="H1872" s="120"/>
      <c r="I1872" s="120"/>
      <c r="J1872" s="121"/>
      <c r="K1872" s="5"/>
      <c r="L1872" s="133" t="str">
        <f t="shared" si="261"/>
        <v/>
      </c>
      <c r="M1872" s="5"/>
      <c r="N1872" s="23" t="str">
        <f>IF($L1872="", "", COUNTIF($L$11:$L$2510, "&gt;"&amp;$L1872)+1+COUNTIF($L$11:$L1872, $L1872)-1)</f>
        <v/>
      </c>
      <c r="O1872" s="5"/>
      <c r="R1872" s="23" t="str">
        <f t="shared" si="262"/>
        <v/>
      </c>
      <c r="T1872" s="20" t="str">
        <f t="shared" si="263"/>
        <v/>
      </c>
      <c r="X1872" s="23" t="str">
        <f t="shared" si="264"/>
        <v/>
      </c>
      <c r="Z1872" s="59" t="str">
        <f t="shared" si="265"/>
        <v/>
      </c>
      <c r="AA1872" s="60" t="str">
        <f>IF($B1872="", "", IF(COUNTIF('Intro &amp; Setup'!$AY$23:$AY$38, $B1872)&gt;0, "BH", TEXT($B1872, "ddd")))</f>
        <v/>
      </c>
      <c r="AB1872" s="61" t="str">
        <f t="shared" si="266"/>
        <v/>
      </c>
      <c r="AD1872" s="23" t="str">
        <f t="shared" si="267"/>
        <v/>
      </c>
      <c r="AE1872" s="23" t="str">
        <f t="shared" si="268"/>
        <v/>
      </c>
      <c r="AG1872" s="23" t="str">
        <f t="shared" si="269"/>
        <v/>
      </c>
    </row>
    <row r="1873" spans="1:33" x14ac:dyDescent="0.25">
      <c r="A1873" s="5"/>
      <c r="B1873" s="115"/>
      <c r="C1873" s="116"/>
      <c r="D1873" s="117"/>
      <c r="E1873" s="118"/>
      <c r="F1873" s="118"/>
      <c r="G1873" s="119"/>
      <c r="H1873" s="120"/>
      <c r="I1873" s="120"/>
      <c r="J1873" s="121"/>
      <c r="K1873" s="5"/>
      <c r="L1873" s="133" t="str">
        <f t="shared" si="261"/>
        <v/>
      </c>
      <c r="M1873" s="5"/>
      <c r="N1873" s="23" t="str">
        <f>IF($L1873="", "", COUNTIF($L$11:$L$2510, "&gt;"&amp;$L1873)+1+COUNTIF($L$11:$L1873, $L1873)-1)</f>
        <v/>
      </c>
      <c r="O1873" s="5"/>
      <c r="R1873" s="23" t="str">
        <f t="shared" si="262"/>
        <v/>
      </c>
      <c r="T1873" s="20" t="str">
        <f t="shared" si="263"/>
        <v/>
      </c>
      <c r="X1873" s="23" t="str">
        <f t="shared" si="264"/>
        <v/>
      </c>
      <c r="Z1873" s="59" t="str">
        <f t="shared" si="265"/>
        <v/>
      </c>
      <c r="AA1873" s="60" t="str">
        <f>IF($B1873="", "", IF(COUNTIF('Intro &amp; Setup'!$AY$23:$AY$38, $B1873)&gt;0, "BH", TEXT($B1873, "ddd")))</f>
        <v/>
      </c>
      <c r="AB1873" s="61" t="str">
        <f t="shared" si="266"/>
        <v/>
      </c>
      <c r="AD1873" s="23" t="str">
        <f t="shared" si="267"/>
        <v/>
      </c>
      <c r="AE1873" s="23" t="str">
        <f t="shared" si="268"/>
        <v/>
      </c>
      <c r="AG1873" s="23" t="str">
        <f t="shared" si="269"/>
        <v/>
      </c>
    </row>
    <row r="1874" spans="1:33" x14ac:dyDescent="0.25">
      <c r="A1874" s="5"/>
      <c r="B1874" s="115"/>
      <c r="C1874" s="116"/>
      <c r="D1874" s="117"/>
      <c r="E1874" s="118"/>
      <c r="F1874" s="118"/>
      <c r="G1874" s="119"/>
      <c r="H1874" s="120"/>
      <c r="I1874" s="120"/>
      <c r="J1874" s="121"/>
      <c r="K1874" s="5"/>
      <c r="L1874" s="133" t="str">
        <f t="shared" si="261"/>
        <v/>
      </c>
      <c r="M1874" s="5"/>
      <c r="N1874" s="23" t="str">
        <f>IF($L1874="", "", COUNTIF($L$11:$L$2510, "&gt;"&amp;$L1874)+1+COUNTIF($L$11:$L1874, $L1874)-1)</f>
        <v/>
      </c>
      <c r="O1874" s="5"/>
      <c r="R1874" s="23" t="str">
        <f t="shared" si="262"/>
        <v/>
      </c>
      <c r="T1874" s="20" t="str">
        <f t="shared" si="263"/>
        <v/>
      </c>
      <c r="X1874" s="23" t="str">
        <f t="shared" si="264"/>
        <v/>
      </c>
      <c r="Z1874" s="59" t="str">
        <f t="shared" si="265"/>
        <v/>
      </c>
      <c r="AA1874" s="60" t="str">
        <f>IF($B1874="", "", IF(COUNTIF('Intro &amp; Setup'!$AY$23:$AY$38, $B1874)&gt;0, "BH", TEXT($B1874, "ddd")))</f>
        <v/>
      </c>
      <c r="AB1874" s="61" t="str">
        <f t="shared" si="266"/>
        <v/>
      </c>
      <c r="AD1874" s="23" t="str">
        <f t="shared" si="267"/>
        <v/>
      </c>
      <c r="AE1874" s="23" t="str">
        <f t="shared" si="268"/>
        <v/>
      </c>
      <c r="AG1874" s="23" t="str">
        <f t="shared" si="269"/>
        <v/>
      </c>
    </row>
    <row r="1875" spans="1:33" x14ac:dyDescent="0.25">
      <c r="A1875" s="5"/>
      <c r="B1875" s="115"/>
      <c r="C1875" s="116"/>
      <c r="D1875" s="117"/>
      <c r="E1875" s="118"/>
      <c r="F1875" s="118"/>
      <c r="G1875" s="119"/>
      <c r="H1875" s="120"/>
      <c r="I1875" s="120"/>
      <c r="J1875" s="121"/>
      <c r="K1875" s="5"/>
      <c r="L1875" s="133" t="str">
        <f t="shared" si="261"/>
        <v/>
      </c>
      <c r="M1875" s="5"/>
      <c r="N1875" s="23" t="str">
        <f>IF($L1875="", "", COUNTIF($L$11:$L$2510, "&gt;"&amp;$L1875)+1+COUNTIF($L$11:$L1875, $L1875)-1)</f>
        <v/>
      </c>
      <c r="O1875" s="5"/>
      <c r="R1875" s="23" t="str">
        <f t="shared" si="262"/>
        <v/>
      </c>
      <c r="T1875" s="20" t="str">
        <f t="shared" si="263"/>
        <v/>
      </c>
      <c r="X1875" s="23" t="str">
        <f t="shared" si="264"/>
        <v/>
      </c>
      <c r="Z1875" s="59" t="str">
        <f t="shared" si="265"/>
        <v/>
      </c>
      <c r="AA1875" s="60" t="str">
        <f>IF($B1875="", "", IF(COUNTIF('Intro &amp; Setup'!$AY$23:$AY$38, $B1875)&gt;0, "BH", TEXT($B1875, "ddd")))</f>
        <v/>
      </c>
      <c r="AB1875" s="61" t="str">
        <f t="shared" si="266"/>
        <v/>
      </c>
      <c r="AD1875" s="23" t="str">
        <f t="shared" si="267"/>
        <v/>
      </c>
      <c r="AE1875" s="23" t="str">
        <f t="shared" si="268"/>
        <v/>
      </c>
      <c r="AG1875" s="23" t="str">
        <f t="shared" si="269"/>
        <v/>
      </c>
    </row>
    <row r="1876" spans="1:33" x14ac:dyDescent="0.25">
      <c r="A1876" s="5"/>
      <c r="B1876" s="115"/>
      <c r="C1876" s="116"/>
      <c r="D1876" s="117"/>
      <c r="E1876" s="118"/>
      <c r="F1876" s="118"/>
      <c r="G1876" s="119"/>
      <c r="H1876" s="120"/>
      <c r="I1876" s="120"/>
      <c r="J1876" s="121"/>
      <c r="K1876" s="5"/>
      <c r="L1876" s="133" t="str">
        <f t="shared" si="261"/>
        <v/>
      </c>
      <c r="M1876" s="5"/>
      <c r="N1876" s="23" t="str">
        <f>IF($L1876="", "", COUNTIF($L$11:$L$2510, "&gt;"&amp;$L1876)+1+COUNTIF($L$11:$L1876, $L1876)-1)</f>
        <v/>
      </c>
      <c r="O1876" s="5"/>
      <c r="R1876" s="23" t="str">
        <f t="shared" si="262"/>
        <v/>
      </c>
      <c r="T1876" s="20" t="str">
        <f t="shared" si="263"/>
        <v/>
      </c>
      <c r="X1876" s="23" t="str">
        <f t="shared" si="264"/>
        <v/>
      </c>
      <c r="Z1876" s="59" t="str">
        <f t="shared" si="265"/>
        <v/>
      </c>
      <c r="AA1876" s="60" t="str">
        <f>IF($B1876="", "", IF(COUNTIF('Intro &amp; Setup'!$AY$23:$AY$38, $B1876)&gt;0, "BH", TEXT($B1876, "ddd")))</f>
        <v/>
      </c>
      <c r="AB1876" s="61" t="str">
        <f t="shared" si="266"/>
        <v/>
      </c>
      <c r="AD1876" s="23" t="str">
        <f t="shared" si="267"/>
        <v/>
      </c>
      <c r="AE1876" s="23" t="str">
        <f t="shared" si="268"/>
        <v/>
      </c>
      <c r="AG1876" s="23" t="str">
        <f t="shared" si="269"/>
        <v/>
      </c>
    </row>
    <row r="1877" spans="1:33" x14ac:dyDescent="0.25">
      <c r="A1877" s="5"/>
      <c r="B1877" s="115"/>
      <c r="C1877" s="116"/>
      <c r="D1877" s="117"/>
      <c r="E1877" s="118"/>
      <c r="F1877" s="118"/>
      <c r="G1877" s="119"/>
      <c r="H1877" s="120"/>
      <c r="I1877" s="120"/>
      <c r="J1877" s="121"/>
      <c r="K1877" s="5"/>
      <c r="L1877" s="133" t="str">
        <f t="shared" si="261"/>
        <v/>
      </c>
      <c r="M1877" s="5"/>
      <c r="N1877" s="23" t="str">
        <f>IF($L1877="", "", COUNTIF($L$11:$L$2510, "&gt;"&amp;$L1877)+1+COUNTIF($L$11:$L1877, $L1877)-1)</f>
        <v/>
      </c>
      <c r="O1877" s="5"/>
      <c r="R1877" s="23" t="str">
        <f t="shared" si="262"/>
        <v/>
      </c>
      <c r="T1877" s="20" t="str">
        <f t="shared" si="263"/>
        <v/>
      </c>
      <c r="X1877" s="23" t="str">
        <f t="shared" si="264"/>
        <v/>
      </c>
      <c r="Z1877" s="59" t="str">
        <f t="shared" si="265"/>
        <v/>
      </c>
      <c r="AA1877" s="60" t="str">
        <f>IF($B1877="", "", IF(COUNTIF('Intro &amp; Setup'!$AY$23:$AY$38, $B1877)&gt;0, "BH", TEXT($B1877, "ddd")))</f>
        <v/>
      </c>
      <c r="AB1877" s="61" t="str">
        <f t="shared" si="266"/>
        <v/>
      </c>
      <c r="AD1877" s="23" t="str">
        <f t="shared" si="267"/>
        <v/>
      </c>
      <c r="AE1877" s="23" t="str">
        <f t="shared" si="268"/>
        <v/>
      </c>
      <c r="AG1877" s="23" t="str">
        <f t="shared" si="269"/>
        <v/>
      </c>
    </row>
    <row r="1878" spans="1:33" x14ac:dyDescent="0.25">
      <c r="A1878" s="5"/>
      <c r="B1878" s="115"/>
      <c r="C1878" s="116"/>
      <c r="D1878" s="117"/>
      <c r="E1878" s="118"/>
      <c r="F1878" s="118"/>
      <c r="G1878" s="119"/>
      <c r="H1878" s="120"/>
      <c r="I1878" s="120"/>
      <c r="J1878" s="121"/>
      <c r="K1878" s="5"/>
      <c r="L1878" s="133" t="str">
        <f t="shared" si="261"/>
        <v/>
      </c>
      <c r="M1878" s="5"/>
      <c r="N1878" s="23" t="str">
        <f>IF($L1878="", "", COUNTIF($L$11:$L$2510, "&gt;"&amp;$L1878)+1+COUNTIF($L$11:$L1878, $L1878)-1)</f>
        <v/>
      </c>
      <c r="O1878" s="5"/>
      <c r="R1878" s="23" t="str">
        <f t="shared" si="262"/>
        <v/>
      </c>
      <c r="T1878" s="20" t="str">
        <f t="shared" si="263"/>
        <v/>
      </c>
      <c r="X1878" s="23" t="str">
        <f t="shared" si="264"/>
        <v/>
      </c>
      <c r="Z1878" s="59" t="str">
        <f t="shared" si="265"/>
        <v/>
      </c>
      <c r="AA1878" s="60" t="str">
        <f>IF($B1878="", "", IF(COUNTIF('Intro &amp; Setup'!$AY$23:$AY$38, $B1878)&gt;0, "BH", TEXT($B1878, "ddd")))</f>
        <v/>
      </c>
      <c r="AB1878" s="61" t="str">
        <f t="shared" si="266"/>
        <v/>
      </c>
      <c r="AD1878" s="23" t="str">
        <f t="shared" si="267"/>
        <v/>
      </c>
      <c r="AE1878" s="23" t="str">
        <f t="shared" si="268"/>
        <v/>
      </c>
      <c r="AG1878" s="23" t="str">
        <f t="shared" si="269"/>
        <v/>
      </c>
    </row>
    <row r="1879" spans="1:33" x14ac:dyDescent="0.25">
      <c r="A1879" s="5"/>
      <c r="B1879" s="115"/>
      <c r="C1879" s="116"/>
      <c r="D1879" s="117"/>
      <c r="E1879" s="118"/>
      <c r="F1879" s="118"/>
      <c r="G1879" s="119"/>
      <c r="H1879" s="120"/>
      <c r="I1879" s="120"/>
      <c r="J1879" s="121"/>
      <c r="K1879" s="5"/>
      <c r="L1879" s="133" t="str">
        <f t="shared" si="261"/>
        <v/>
      </c>
      <c r="M1879" s="5"/>
      <c r="N1879" s="23" t="str">
        <f>IF($L1879="", "", COUNTIF($L$11:$L$2510, "&gt;"&amp;$L1879)+1+COUNTIF($L$11:$L1879, $L1879)-1)</f>
        <v/>
      </c>
      <c r="O1879" s="5"/>
      <c r="R1879" s="23" t="str">
        <f t="shared" si="262"/>
        <v/>
      </c>
      <c r="T1879" s="20" t="str">
        <f t="shared" si="263"/>
        <v/>
      </c>
      <c r="X1879" s="23" t="str">
        <f t="shared" si="264"/>
        <v/>
      </c>
      <c r="Z1879" s="59" t="str">
        <f t="shared" si="265"/>
        <v/>
      </c>
      <c r="AA1879" s="60" t="str">
        <f>IF($B1879="", "", IF(COUNTIF('Intro &amp; Setup'!$AY$23:$AY$38, $B1879)&gt;0, "BH", TEXT($B1879, "ddd")))</f>
        <v/>
      </c>
      <c r="AB1879" s="61" t="str">
        <f t="shared" si="266"/>
        <v/>
      </c>
      <c r="AD1879" s="23" t="str">
        <f t="shared" si="267"/>
        <v/>
      </c>
      <c r="AE1879" s="23" t="str">
        <f t="shared" si="268"/>
        <v/>
      </c>
      <c r="AG1879" s="23" t="str">
        <f t="shared" si="269"/>
        <v/>
      </c>
    </row>
    <row r="1880" spans="1:33" x14ac:dyDescent="0.25">
      <c r="A1880" s="5"/>
      <c r="B1880" s="115"/>
      <c r="C1880" s="116"/>
      <c r="D1880" s="117"/>
      <c r="E1880" s="118"/>
      <c r="F1880" s="118"/>
      <c r="G1880" s="119"/>
      <c r="H1880" s="120"/>
      <c r="I1880" s="120"/>
      <c r="J1880" s="121"/>
      <c r="K1880" s="5"/>
      <c r="L1880" s="133" t="str">
        <f t="shared" si="261"/>
        <v/>
      </c>
      <c r="M1880" s="5"/>
      <c r="N1880" s="23" t="str">
        <f>IF($L1880="", "", COUNTIF($L$11:$L$2510, "&gt;"&amp;$L1880)+1+COUNTIF($L$11:$L1880, $L1880)-1)</f>
        <v/>
      </c>
      <c r="O1880" s="5"/>
      <c r="R1880" s="23" t="str">
        <f t="shared" si="262"/>
        <v/>
      </c>
      <c r="T1880" s="20" t="str">
        <f t="shared" si="263"/>
        <v/>
      </c>
      <c r="X1880" s="23" t="str">
        <f t="shared" si="264"/>
        <v/>
      </c>
      <c r="Z1880" s="59" t="str">
        <f t="shared" si="265"/>
        <v/>
      </c>
      <c r="AA1880" s="60" t="str">
        <f>IF($B1880="", "", IF(COUNTIF('Intro &amp; Setup'!$AY$23:$AY$38, $B1880)&gt;0, "BH", TEXT($B1880, "ddd")))</f>
        <v/>
      </c>
      <c r="AB1880" s="61" t="str">
        <f t="shared" si="266"/>
        <v/>
      </c>
      <c r="AD1880" s="23" t="str">
        <f t="shared" si="267"/>
        <v/>
      </c>
      <c r="AE1880" s="23" t="str">
        <f t="shared" si="268"/>
        <v/>
      </c>
      <c r="AG1880" s="23" t="str">
        <f t="shared" si="269"/>
        <v/>
      </c>
    </row>
    <row r="1881" spans="1:33" x14ac:dyDescent="0.25">
      <c r="A1881" s="5"/>
      <c r="B1881" s="115"/>
      <c r="C1881" s="116"/>
      <c r="D1881" s="117"/>
      <c r="E1881" s="118"/>
      <c r="F1881" s="118"/>
      <c r="G1881" s="119"/>
      <c r="H1881" s="120"/>
      <c r="I1881" s="120"/>
      <c r="J1881" s="121"/>
      <c r="K1881" s="5"/>
      <c r="L1881" s="133" t="str">
        <f t="shared" si="261"/>
        <v/>
      </c>
      <c r="M1881" s="5"/>
      <c r="N1881" s="23" t="str">
        <f>IF($L1881="", "", COUNTIF($L$11:$L$2510, "&gt;"&amp;$L1881)+1+COUNTIF($L$11:$L1881, $L1881)-1)</f>
        <v/>
      </c>
      <c r="O1881" s="5"/>
      <c r="R1881" s="23" t="str">
        <f t="shared" si="262"/>
        <v/>
      </c>
      <c r="T1881" s="20" t="str">
        <f t="shared" si="263"/>
        <v/>
      </c>
      <c r="X1881" s="23" t="str">
        <f t="shared" si="264"/>
        <v/>
      </c>
      <c r="Z1881" s="59" t="str">
        <f t="shared" si="265"/>
        <v/>
      </c>
      <c r="AA1881" s="60" t="str">
        <f>IF($B1881="", "", IF(COUNTIF('Intro &amp; Setup'!$AY$23:$AY$38, $B1881)&gt;0, "BH", TEXT($B1881, "ddd")))</f>
        <v/>
      </c>
      <c r="AB1881" s="61" t="str">
        <f t="shared" si="266"/>
        <v/>
      </c>
      <c r="AD1881" s="23" t="str">
        <f t="shared" si="267"/>
        <v/>
      </c>
      <c r="AE1881" s="23" t="str">
        <f t="shared" si="268"/>
        <v/>
      </c>
      <c r="AG1881" s="23" t="str">
        <f t="shared" si="269"/>
        <v/>
      </c>
    </row>
    <row r="1882" spans="1:33" x14ac:dyDescent="0.25">
      <c r="A1882" s="5"/>
      <c r="B1882" s="115"/>
      <c r="C1882" s="116"/>
      <c r="D1882" s="117"/>
      <c r="E1882" s="118"/>
      <c r="F1882" s="118"/>
      <c r="G1882" s="119"/>
      <c r="H1882" s="120"/>
      <c r="I1882" s="120"/>
      <c r="J1882" s="121"/>
      <c r="K1882" s="5"/>
      <c r="L1882" s="133" t="str">
        <f t="shared" si="261"/>
        <v/>
      </c>
      <c r="M1882" s="5"/>
      <c r="N1882" s="23" t="str">
        <f>IF($L1882="", "", COUNTIF($L$11:$L$2510, "&gt;"&amp;$L1882)+1+COUNTIF($L$11:$L1882, $L1882)-1)</f>
        <v/>
      </c>
      <c r="O1882" s="5"/>
      <c r="R1882" s="23" t="str">
        <f t="shared" si="262"/>
        <v/>
      </c>
      <c r="T1882" s="20" t="str">
        <f t="shared" si="263"/>
        <v/>
      </c>
      <c r="X1882" s="23" t="str">
        <f t="shared" si="264"/>
        <v/>
      </c>
      <c r="Z1882" s="59" t="str">
        <f t="shared" si="265"/>
        <v/>
      </c>
      <c r="AA1882" s="60" t="str">
        <f>IF($B1882="", "", IF(COUNTIF('Intro &amp; Setup'!$AY$23:$AY$38, $B1882)&gt;0, "BH", TEXT($B1882, "ddd")))</f>
        <v/>
      </c>
      <c r="AB1882" s="61" t="str">
        <f t="shared" si="266"/>
        <v/>
      </c>
      <c r="AD1882" s="23" t="str">
        <f t="shared" si="267"/>
        <v/>
      </c>
      <c r="AE1882" s="23" t="str">
        <f t="shared" si="268"/>
        <v/>
      </c>
      <c r="AG1882" s="23" t="str">
        <f t="shared" si="269"/>
        <v/>
      </c>
    </row>
    <row r="1883" spans="1:33" x14ac:dyDescent="0.25">
      <c r="A1883" s="5"/>
      <c r="B1883" s="115"/>
      <c r="C1883" s="116"/>
      <c r="D1883" s="117"/>
      <c r="E1883" s="118"/>
      <c r="F1883" s="118"/>
      <c r="G1883" s="119"/>
      <c r="H1883" s="120"/>
      <c r="I1883" s="120"/>
      <c r="J1883" s="121"/>
      <c r="K1883" s="5"/>
      <c r="L1883" s="133" t="str">
        <f t="shared" si="261"/>
        <v/>
      </c>
      <c r="M1883" s="5"/>
      <c r="N1883" s="23" t="str">
        <f>IF($L1883="", "", COUNTIF($L$11:$L$2510, "&gt;"&amp;$L1883)+1+COUNTIF($L$11:$L1883, $L1883)-1)</f>
        <v/>
      </c>
      <c r="O1883" s="5"/>
      <c r="R1883" s="23" t="str">
        <f t="shared" si="262"/>
        <v/>
      </c>
      <c r="T1883" s="20" t="str">
        <f t="shared" si="263"/>
        <v/>
      </c>
      <c r="X1883" s="23" t="str">
        <f t="shared" si="264"/>
        <v/>
      </c>
      <c r="Z1883" s="59" t="str">
        <f t="shared" si="265"/>
        <v/>
      </c>
      <c r="AA1883" s="60" t="str">
        <f>IF($B1883="", "", IF(COUNTIF('Intro &amp; Setup'!$AY$23:$AY$38, $B1883)&gt;0, "BH", TEXT($B1883, "ddd")))</f>
        <v/>
      </c>
      <c r="AB1883" s="61" t="str">
        <f t="shared" si="266"/>
        <v/>
      </c>
      <c r="AD1883" s="23" t="str">
        <f t="shared" si="267"/>
        <v/>
      </c>
      <c r="AE1883" s="23" t="str">
        <f t="shared" si="268"/>
        <v/>
      </c>
      <c r="AG1883" s="23" t="str">
        <f t="shared" si="269"/>
        <v/>
      </c>
    </row>
    <row r="1884" spans="1:33" x14ac:dyDescent="0.25">
      <c r="A1884" s="5"/>
      <c r="B1884" s="115"/>
      <c r="C1884" s="116"/>
      <c r="D1884" s="117"/>
      <c r="E1884" s="118"/>
      <c r="F1884" s="118"/>
      <c r="G1884" s="119"/>
      <c r="H1884" s="120"/>
      <c r="I1884" s="120"/>
      <c r="J1884" s="121"/>
      <c r="K1884" s="5"/>
      <c r="L1884" s="133" t="str">
        <f t="shared" si="261"/>
        <v/>
      </c>
      <c r="M1884" s="5"/>
      <c r="N1884" s="23" t="str">
        <f>IF($L1884="", "", COUNTIF($L$11:$L$2510, "&gt;"&amp;$L1884)+1+COUNTIF($L$11:$L1884, $L1884)-1)</f>
        <v/>
      </c>
      <c r="O1884" s="5"/>
      <c r="R1884" s="23" t="str">
        <f t="shared" si="262"/>
        <v/>
      </c>
      <c r="T1884" s="20" t="str">
        <f t="shared" si="263"/>
        <v/>
      </c>
      <c r="X1884" s="23" t="str">
        <f t="shared" si="264"/>
        <v/>
      </c>
      <c r="Z1884" s="59" t="str">
        <f t="shared" si="265"/>
        <v/>
      </c>
      <c r="AA1884" s="60" t="str">
        <f>IF($B1884="", "", IF(COUNTIF('Intro &amp; Setup'!$AY$23:$AY$38, $B1884)&gt;0, "BH", TEXT($B1884, "ddd")))</f>
        <v/>
      </c>
      <c r="AB1884" s="61" t="str">
        <f t="shared" si="266"/>
        <v/>
      </c>
      <c r="AD1884" s="23" t="str">
        <f t="shared" si="267"/>
        <v/>
      </c>
      <c r="AE1884" s="23" t="str">
        <f t="shared" si="268"/>
        <v/>
      </c>
      <c r="AG1884" s="23" t="str">
        <f t="shared" si="269"/>
        <v/>
      </c>
    </row>
    <row r="1885" spans="1:33" x14ac:dyDescent="0.25">
      <c r="A1885" s="5"/>
      <c r="B1885" s="115"/>
      <c r="C1885" s="116"/>
      <c r="D1885" s="117"/>
      <c r="E1885" s="118"/>
      <c r="F1885" s="118"/>
      <c r="G1885" s="119"/>
      <c r="H1885" s="120"/>
      <c r="I1885" s="120"/>
      <c r="J1885" s="121"/>
      <c r="K1885" s="5"/>
      <c r="L1885" s="133" t="str">
        <f t="shared" si="261"/>
        <v/>
      </c>
      <c r="M1885" s="5"/>
      <c r="N1885" s="23" t="str">
        <f>IF($L1885="", "", COUNTIF($L$11:$L$2510, "&gt;"&amp;$L1885)+1+COUNTIF($L$11:$L1885, $L1885)-1)</f>
        <v/>
      </c>
      <c r="O1885" s="5"/>
      <c r="R1885" s="23" t="str">
        <f t="shared" si="262"/>
        <v/>
      </c>
      <c r="T1885" s="20" t="str">
        <f t="shared" si="263"/>
        <v/>
      </c>
      <c r="X1885" s="23" t="str">
        <f t="shared" si="264"/>
        <v/>
      </c>
      <c r="Z1885" s="59" t="str">
        <f t="shared" si="265"/>
        <v/>
      </c>
      <c r="AA1885" s="60" t="str">
        <f>IF($B1885="", "", IF(COUNTIF('Intro &amp; Setup'!$AY$23:$AY$38, $B1885)&gt;0, "BH", TEXT($B1885, "ddd")))</f>
        <v/>
      </c>
      <c r="AB1885" s="61" t="str">
        <f t="shared" si="266"/>
        <v/>
      </c>
      <c r="AD1885" s="23" t="str">
        <f t="shared" si="267"/>
        <v/>
      </c>
      <c r="AE1885" s="23" t="str">
        <f t="shared" si="268"/>
        <v/>
      </c>
      <c r="AG1885" s="23" t="str">
        <f t="shared" si="269"/>
        <v/>
      </c>
    </row>
    <row r="1886" spans="1:33" x14ac:dyDescent="0.25">
      <c r="A1886" s="5"/>
      <c r="B1886" s="115"/>
      <c r="C1886" s="116"/>
      <c r="D1886" s="117"/>
      <c r="E1886" s="118"/>
      <c r="F1886" s="118"/>
      <c r="G1886" s="119"/>
      <c r="H1886" s="120"/>
      <c r="I1886" s="120"/>
      <c r="J1886" s="121"/>
      <c r="K1886" s="5"/>
      <c r="L1886" s="133" t="str">
        <f t="shared" si="261"/>
        <v/>
      </c>
      <c r="M1886" s="5"/>
      <c r="N1886" s="23" t="str">
        <f>IF($L1886="", "", COUNTIF($L$11:$L$2510, "&gt;"&amp;$L1886)+1+COUNTIF($L$11:$L1886, $L1886)-1)</f>
        <v/>
      </c>
      <c r="O1886" s="5"/>
      <c r="R1886" s="23" t="str">
        <f t="shared" si="262"/>
        <v/>
      </c>
      <c r="T1886" s="20" t="str">
        <f t="shared" si="263"/>
        <v/>
      </c>
      <c r="X1886" s="23" t="str">
        <f t="shared" si="264"/>
        <v/>
      </c>
      <c r="Z1886" s="59" t="str">
        <f t="shared" si="265"/>
        <v/>
      </c>
      <c r="AA1886" s="60" t="str">
        <f>IF($B1886="", "", IF(COUNTIF('Intro &amp; Setup'!$AY$23:$AY$38, $B1886)&gt;0, "BH", TEXT($B1886, "ddd")))</f>
        <v/>
      </c>
      <c r="AB1886" s="61" t="str">
        <f t="shared" si="266"/>
        <v/>
      </c>
      <c r="AD1886" s="23" t="str">
        <f t="shared" si="267"/>
        <v/>
      </c>
      <c r="AE1886" s="23" t="str">
        <f t="shared" si="268"/>
        <v/>
      </c>
      <c r="AG1886" s="23" t="str">
        <f t="shared" si="269"/>
        <v/>
      </c>
    </row>
    <row r="1887" spans="1:33" x14ac:dyDescent="0.25">
      <c r="A1887" s="5"/>
      <c r="B1887" s="115"/>
      <c r="C1887" s="116"/>
      <c r="D1887" s="117"/>
      <c r="E1887" s="118"/>
      <c r="F1887" s="118"/>
      <c r="G1887" s="119"/>
      <c r="H1887" s="120"/>
      <c r="I1887" s="120"/>
      <c r="J1887" s="121"/>
      <c r="K1887" s="5"/>
      <c r="L1887" s="133" t="str">
        <f t="shared" si="261"/>
        <v/>
      </c>
      <c r="M1887" s="5"/>
      <c r="N1887" s="23" t="str">
        <f>IF($L1887="", "", COUNTIF($L$11:$L$2510, "&gt;"&amp;$L1887)+1+COUNTIF($L$11:$L1887, $L1887)-1)</f>
        <v/>
      </c>
      <c r="O1887" s="5"/>
      <c r="R1887" s="23" t="str">
        <f t="shared" si="262"/>
        <v/>
      </c>
      <c r="T1887" s="20" t="str">
        <f t="shared" si="263"/>
        <v/>
      </c>
      <c r="X1887" s="23" t="str">
        <f t="shared" si="264"/>
        <v/>
      </c>
      <c r="Z1887" s="59" t="str">
        <f t="shared" si="265"/>
        <v/>
      </c>
      <c r="AA1887" s="60" t="str">
        <f>IF($B1887="", "", IF(COUNTIF('Intro &amp; Setup'!$AY$23:$AY$38, $B1887)&gt;0, "BH", TEXT($B1887, "ddd")))</f>
        <v/>
      </c>
      <c r="AB1887" s="61" t="str">
        <f t="shared" si="266"/>
        <v/>
      </c>
      <c r="AD1887" s="23" t="str">
        <f t="shared" si="267"/>
        <v/>
      </c>
      <c r="AE1887" s="23" t="str">
        <f t="shared" si="268"/>
        <v/>
      </c>
      <c r="AG1887" s="23" t="str">
        <f t="shared" si="269"/>
        <v/>
      </c>
    </row>
    <row r="1888" spans="1:33" x14ac:dyDescent="0.25">
      <c r="A1888" s="5"/>
      <c r="B1888" s="115"/>
      <c r="C1888" s="116"/>
      <c r="D1888" s="117"/>
      <c r="E1888" s="118"/>
      <c r="F1888" s="118"/>
      <c r="G1888" s="119"/>
      <c r="H1888" s="120"/>
      <c r="I1888" s="120"/>
      <c r="J1888" s="121"/>
      <c r="K1888" s="5"/>
      <c r="L1888" s="133" t="str">
        <f t="shared" si="261"/>
        <v/>
      </c>
      <c r="M1888" s="5"/>
      <c r="N1888" s="23" t="str">
        <f>IF($L1888="", "", COUNTIF($L$11:$L$2510, "&gt;"&amp;$L1888)+1+COUNTIF($L$11:$L1888, $L1888)-1)</f>
        <v/>
      </c>
      <c r="O1888" s="5"/>
      <c r="R1888" s="23" t="str">
        <f t="shared" si="262"/>
        <v/>
      </c>
      <c r="T1888" s="20" t="str">
        <f t="shared" si="263"/>
        <v/>
      </c>
      <c r="X1888" s="23" t="str">
        <f t="shared" si="264"/>
        <v/>
      </c>
      <c r="Z1888" s="59" t="str">
        <f t="shared" si="265"/>
        <v/>
      </c>
      <c r="AA1888" s="60" t="str">
        <f>IF($B1888="", "", IF(COUNTIF('Intro &amp; Setup'!$AY$23:$AY$38, $B1888)&gt;0, "BH", TEXT($B1888, "ddd")))</f>
        <v/>
      </c>
      <c r="AB1888" s="61" t="str">
        <f t="shared" si="266"/>
        <v/>
      </c>
      <c r="AD1888" s="23" t="str">
        <f t="shared" si="267"/>
        <v/>
      </c>
      <c r="AE1888" s="23" t="str">
        <f t="shared" si="268"/>
        <v/>
      </c>
      <c r="AG1888" s="23" t="str">
        <f t="shared" si="269"/>
        <v/>
      </c>
    </row>
    <row r="1889" spans="1:33" x14ac:dyDescent="0.25">
      <c r="A1889" s="5"/>
      <c r="B1889" s="115"/>
      <c r="C1889" s="116"/>
      <c r="D1889" s="117"/>
      <c r="E1889" s="118"/>
      <c r="F1889" s="118"/>
      <c r="G1889" s="119"/>
      <c r="H1889" s="120"/>
      <c r="I1889" s="120"/>
      <c r="J1889" s="121"/>
      <c r="K1889" s="5"/>
      <c r="L1889" s="133" t="str">
        <f t="shared" si="261"/>
        <v/>
      </c>
      <c r="M1889" s="5"/>
      <c r="N1889" s="23" t="str">
        <f>IF($L1889="", "", COUNTIF($L$11:$L$2510, "&gt;"&amp;$L1889)+1+COUNTIF($L$11:$L1889, $L1889)-1)</f>
        <v/>
      </c>
      <c r="O1889" s="5"/>
      <c r="R1889" s="23" t="str">
        <f t="shared" si="262"/>
        <v/>
      </c>
      <c r="T1889" s="20" t="str">
        <f t="shared" si="263"/>
        <v/>
      </c>
      <c r="X1889" s="23" t="str">
        <f t="shared" si="264"/>
        <v/>
      </c>
      <c r="Z1889" s="59" t="str">
        <f t="shared" si="265"/>
        <v/>
      </c>
      <c r="AA1889" s="60" t="str">
        <f>IF($B1889="", "", IF(COUNTIF('Intro &amp; Setup'!$AY$23:$AY$38, $B1889)&gt;0, "BH", TEXT($B1889, "ddd")))</f>
        <v/>
      </c>
      <c r="AB1889" s="61" t="str">
        <f t="shared" si="266"/>
        <v/>
      </c>
      <c r="AD1889" s="23" t="str">
        <f t="shared" si="267"/>
        <v/>
      </c>
      <c r="AE1889" s="23" t="str">
        <f t="shared" si="268"/>
        <v/>
      </c>
      <c r="AG1889" s="23" t="str">
        <f t="shared" si="269"/>
        <v/>
      </c>
    </row>
    <row r="1890" spans="1:33" x14ac:dyDescent="0.25">
      <c r="A1890" s="5"/>
      <c r="B1890" s="115"/>
      <c r="C1890" s="116"/>
      <c r="D1890" s="117"/>
      <c r="E1890" s="118"/>
      <c r="F1890" s="118"/>
      <c r="G1890" s="119"/>
      <c r="H1890" s="120"/>
      <c r="I1890" s="120"/>
      <c r="J1890" s="121"/>
      <c r="K1890" s="5"/>
      <c r="L1890" s="133" t="str">
        <f t="shared" si="261"/>
        <v/>
      </c>
      <c r="M1890" s="5"/>
      <c r="N1890" s="23" t="str">
        <f>IF($L1890="", "", COUNTIF($L$11:$L$2510, "&gt;"&amp;$L1890)+1+COUNTIF($L$11:$L1890, $L1890)-1)</f>
        <v/>
      </c>
      <c r="O1890" s="5"/>
      <c r="R1890" s="23" t="str">
        <f t="shared" si="262"/>
        <v/>
      </c>
      <c r="T1890" s="20" t="str">
        <f t="shared" si="263"/>
        <v/>
      </c>
      <c r="X1890" s="23" t="str">
        <f t="shared" si="264"/>
        <v/>
      </c>
      <c r="Z1890" s="59" t="str">
        <f t="shared" si="265"/>
        <v/>
      </c>
      <c r="AA1890" s="60" t="str">
        <f>IF($B1890="", "", IF(COUNTIF('Intro &amp; Setup'!$AY$23:$AY$38, $B1890)&gt;0, "BH", TEXT($B1890, "ddd")))</f>
        <v/>
      </c>
      <c r="AB1890" s="61" t="str">
        <f t="shared" si="266"/>
        <v/>
      </c>
      <c r="AD1890" s="23" t="str">
        <f t="shared" si="267"/>
        <v/>
      </c>
      <c r="AE1890" s="23" t="str">
        <f t="shared" si="268"/>
        <v/>
      </c>
      <c r="AG1890" s="23" t="str">
        <f t="shared" si="269"/>
        <v/>
      </c>
    </row>
    <row r="1891" spans="1:33" x14ac:dyDescent="0.25">
      <c r="A1891" s="5"/>
      <c r="B1891" s="115"/>
      <c r="C1891" s="116"/>
      <c r="D1891" s="117"/>
      <c r="E1891" s="118"/>
      <c r="F1891" s="118"/>
      <c r="G1891" s="119"/>
      <c r="H1891" s="120"/>
      <c r="I1891" s="120"/>
      <c r="J1891" s="121"/>
      <c r="K1891" s="5"/>
      <c r="L1891" s="133" t="str">
        <f t="shared" si="261"/>
        <v/>
      </c>
      <c r="M1891" s="5"/>
      <c r="N1891" s="23" t="str">
        <f>IF($L1891="", "", COUNTIF($L$11:$L$2510, "&gt;"&amp;$L1891)+1+COUNTIF($L$11:$L1891, $L1891)-1)</f>
        <v/>
      </c>
      <c r="O1891" s="5"/>
      <c r="R1891" s="23" t="str">
        <f t="shared" si="262"/>
        <v/>
      </c>
      <c r="T1891" s="20" t="str">
        <f t="shared" si="263"/>
        <v/>
      </c>
      <c r="X1891" s="23" t="str">
        <f t="shared" si="264"/>
        <v/>
      </c>
      <c r="Z1891" s="59" t="str">
        <f t="shared" si="265"/>
        <v/>
      </c>
      <c r="AA1891" s="60" t="str">
        <f>IF($B1891="", "", IF(COUNTIF('Intro &amp; Setup'!$AY$23:$AY$38, $B1891)&gt;0, "BH", TEXT($B1891, "ddd")))</f>
        <v/>
      </c>
      <c r="AB1891" s="61" t="str">
        <f t="shared" si="266"/>
        <v/>
      </c>
      <c r="AD1891" s="23" t="str">
        <f t="shared" si="267"/>
        <v/>
      </c>
      <c r="AE1891" s="23" t="str">
        <f t="shared" si="268"/>
        <v/>
      </c>
      <c r="AG1891" s="23" t="str">
        <f t="shared" si="269"/>
        <v/>
      </c>
    </row>
    <row r="1892" spans="1:33" x14ac:dyDescent="0.25">
      <c r="A1892" s="5"/>
      <c r="B1892" s="115"/>
      <c r="C1892" s="116"/>
      <c r="D1892" s="117"/>
      <c r="E1892" s="118"/>
      <c r="F1892" s="118"/>
      <c r="G1892" s="119"/>
      <c r="H1892" s="120"/>
      <c r="I1892" s="120"/>
      <c r="J1892" s="121"/>
      <c r="K1892" s="5"/>
      <c r="L1892" s="133" t="str">
        <f t="shared" si="261"/>
        <v/>
      </c>
      <c r="M1892" s="5"/>
      <c r="N1892" s="23" t="str">
        <f>IF($L1892="", "", COUNTIF($L$11:$L$2510, "&gt;"&amp;$L1892)+1+COUNTIF($L$11:$L1892, $L1892)-1)</f>
        <v/>
      </c>
      <c r="O1892" s="5"/>
      <c r="R1892" s="23" t="str">
        <f t="shared" si="262"/>
        <v/>
      </c>
      <c r="T1892" s="20" t="str">
        <f t="shared" si="263"/>
        <v/>
      </c>
      <c r="X1892" s="23" t="str">
        <f t="shared" si="264"/>
        <v/>
      </c>
      <c r="Z1892" s="59" t="str">
        <f t="shared" si="265"/>
        <v/>
      </c>
      <c r="AA1892" s="60" t="str">
        <f>IF($B1892="", "", IF(COUNTIF('Intro &amp; Setup'!$AY$23:$AY$38, $B1892)&gt;0, "BH", TEXT($B1892, "ddd")))</f>
        <v/>
      </c>
      <c r="AB1892" s="61" t="str">
        <f t="shared" si="266"/>
        <v/>
      </c>
      <c r="AD1892" s="23" t="str">
        <f t="shared" si="267"/>
        <v/>
      </c>
      <c r="AE1892" s="23" t="str">
        <f t="shared" si="268"/>
        <v/>
      </c>
      <c r="AG1892" s="23" t="str">
        <f t="shared" si="269"/>
        <v/>
      </c>
    </row>
    <row r="1893" spans="1:33" x14ac:dyDescent="0.25">
      <c r="A1893" s="5"/>
      <c r="B1893" s="115"/>
      <c r="C1893" s="116"/>
      <c r="D1893" s="117"/>
      <c r="E1893" s="118"/>
      <c r="F1893" s="118"/>
      <c r="G1893" s="119"/>
      <c r="H1893" s="120"/>
      <c r="I1893" s="120"/>
      <c r="J1893" s="121"/>
      <c r="K1893" s="5"/>
      <c r="L1893" s="133" t="str">
        <f t="shared" si="261"/>
        <v/>
      </c>
      <c r="M1893" s="5"/>
      <c r="N1893" s="23" t="str">
        <f>IF($L1893="", "", COUNTIF($L$11:$L$2510, "&gt;"&amp;$L1893)+1+COUNTIF($L$11:$L1893, $L1893)-1)</f>
        <v/>
      </c>
      <c r="O1893" s="5"/>
      <c r="R1893" s="23" t="str">
        <f t="shared" si="262"/>
        <v/>
      </c>
      <c r="T1893" s="20" t="str">
        <f t="shared" si="263"/>
        <v/>
      </c>
      <c r="X1893" s="23" t="str">
        <f t="shared" si="264"/>
        <v/>
      </c>
      <c r="Z1893" s="59" t="str">
        <f t="shared" si="265"/>
        <v/>
      </c>
      <c r="AA1893" s="60" t="str">
        <f>IF($B1893="", "", IF(COUNTIF('Intro &amp; Setup'!$AY$23:$AY$38, $B1893)&gt;0, "BH", TEXT($B1893, "ddd")))</f>
        <v/>
      </c>
      <c r="AB1893" s="61" t="str">
        <f t="shared" si="266"/>
        <v/>
      </c>
      <c r="AD1893" s="23" t="str">
        <f t="shared" si="267"/>
        <v/>
      </c>
      <c r="AE1893" s="23" t="str">
        <f t="shared" si="268"/>
        <v/>
      </c>
      <c r="AG1893" s="23" t="str">
        <f t="shared" si="269"/>
        <v/>
      </c>
    </row>
    <row r="1894" spans="1:33" x14ac:dyDescent="0.25">
      <c r="A1894" s="5"/>
      <c r="B1894" s="115"/>
      <c r="C1894" s="116"/>
      <c r="D1894" s="117"/>
      <c r="E1894" s="118"/>
      <c r="F1894" s="118"/>
      <c r="G1894" s="119"/>
      <c r="H1894" s="120"/>
      <c r="I1894" s="120"/>
      <c r="J1894" s="121"/>
      <c r="K1894" s="5"/>
      <c r="L1894" s="133" t="str">
        <f t="shared" si="261"/>
        <v/>
      </c>
      <c r="M1894" s="5"/>
      <c r="N1894" s="23" t="str">
        <f>IF($L1894="", "", COUNTIF($L$11:$L$2510, "&gt;"&amp;$L1894)+1+COUNTIF($L$11:$L1894, $L1894)-1)</f>
        <v/>
      </c>
      <c r="O1894" s="5"/>
      <c r="R1894" s="23" t="str">
        <f t="shared" si="262"/>
        <v/>
      </c>
      <c r="T1894" s="20" t="str">
        <f t="shared" si="263"/>
        <v/>
      </c>
      <c r="X1894" s="23" t="str">
        <f t="shared" si="264"/>
        <v/>
      </c>
      <c r="Z1894" s="59" t="str">
        <f t="shared" si="265"/>
        <v/>
      </c>
      <c r="AA1894" s="60" t="str">
        <f>IF($B1894="", "", IF(COUNTIF('Intro &amp; Setup'!$AY$23:$AY$38, $B1894)&gt;0, "BH", TEXT($B1894, "ddd")))</f>
        <v/>
      </c>
      <c r="AB1894" s="61" t="str">
        <f t="shared" si="266"/>
        <v/>
      </c>
      <c r="AD1894" s="23" t="str">
        <f t="shared" si="267"/>
        <v/>
      </c>
      <c r="AE1894" s="23" t="str">
        <f t="shared" si="268"/>
        <v/>
      </c>
      <c r="AG1894" s="23" t="str">
        <f t="shared" si="269"/>
        <v/>
      </c>
    </row>
    <row r="1895" spans="1:33" x14ac:dyDescent="0.25">
      <c r="A1895" s="5"/>
      <c r="B1895" s="115"/>
      <c r="C1895" s="116"/>
      <c r="D1895" s="117"/>
      <c r="E1895" s="118"/>
      <c r="F1895" s="118"/>
      <c r="G1895" s="119"/>
      <c r="H1895" s="120"/>
      <c r="I1895" s="120"/>
      <c r="J1895" s="121"/>
      <c r="K1895" s="5"/>
      <c r="L1895" s="133" t="str">
        <f t="shared" si="261"/>
        <v/>
      </c>
      <c r="M1895" s="5"/>
      <c r="N1895" s="23" t="str">
        <f>IF($L1895="", "", COUNTIF($L$11:$L$2510, "&gt;"&amp;$L1895)+1+COUNTIF($L$11:$L1895, $L1895)-1)</f>
        <v/>
      </c>
      <c r="O1895" s="5"/>
      <c r="R1895" s="23" t="str">
        <f t="shared" si="262"/>
        <v/>
      </c>
      <c r="T1895" s="20" t="str">
        <f t="shared" si="263"/>
        <v/>
      </c>
      <c r="X1895" s="23" t="str">
        <f t="shared" si="264"/>
        <v/>
      </c>
      <c r="Z1895" s="59" t="str">
        <f t="shared" si="265"/>
        <v/>
      </c>
      <c r="AA1895" s="60" t="str">
        <f>IF($B1895="", "", IF(COUNTIF('Intro &amp; Setup'!$AY$23:$AY$38, $B1895)&gt;0, "BH", TEXT($B1895, "ddd")))</f>
        <v/>
      </c>
      <c r="AB1895" s="61" t="str">
        <f t="shared" si="266"/>
        <v/>
      </c>
      <c r="AD1895" s="23" t="str">
        <f t="shared" si="267"/>
        <v/>
      </c>
      <c r="AE1895" s="23" t="str">
        <f t="shared" si="268"/>
        <v/>
      </c>
      <c r="AG1895" s="23" t="str">
        <f t="shared" si="269"/>
        <v/>
      </c>
    </row>
    <row r="1896" spans="1:33" x14ac:dyDescent="0.25">
      <c r="A1896" s="5"/>
      <c r="B1896" s="115"/>
      <c r="C1896" s="116"/>
      <c r="D1896" s="117"/>
      <c r="E1896" s="118"/>
      <c r="F1896" s="118"/>
      <c r="G1896" s="119"/>
      <c r="H1896" s="120"/>
      <c r="I1896" s="120"/>
      <c r="J1896" s="121"/>
      <c r="K1896" s="5"/>
      <c r="L1896" s="133" t="str">
        <f t="shared" si="261"/>
        <v/>
      </c>
      <c r="M1896" s="5"/>
      <c r="N1896" s="23" t="str">
        <f>IF($L1896="", "", COUNTIF($L$11:$L$2510, "&gt;"&amp;$L1896)+1+COUNTIF($L$11:$L1896, $L1896)-1)</f>
        <v/>
      </c>
      <c r="O1896" s="5"/>
      <c r="R1896" s="23" t="str">
        <f t="shared" si="262"/>
        <v/>
      </c>
      <c r="T1896" s="20" t="str">
        <f t="shared" si="263"/>
        <v/>
      </c>
      <c r="X1896" s="23" t="str">
        <f t="shared" si="264"/>
        <v/>
      </c>
      <c r="Z1896" s="59" t="str">
        <f t="shared" si="265"/>
        <v/>
      </c>
      <c r="AA1896" s="60" t="str">
        <f>IF($B1896="", "", IF(COUNTIF('Intro &amp; Setup'!$AY$23:$AY$38, $B1896)&gt;0, "BH", TEXT($B1896, "ddd")))</f>
        <v/>
      </c>
      <c r="AB1896" s="61" t="str">
        <f t="shared" si="266"/>
        <v/>
      </c>
      <c r="AD1896" s="23" t="str">
        <f t="shared" si="267"/>
        <v/>
      </c>
      <c r="AE1896" s="23" t="str">
        <f t="shared" si="268"/>
        <v/>
      </c>
      <c r="AG1896" s="23" t="str">
        <f t="shared" si="269"/>
        <v/>
      </c>
    </row>
    <row r="1897" spans="1:33" x14ac:dyDescent="0.25">
      <c r="A1897" s="5"/>
      <c r="B1897" s="115"/>
      <c r="C1897" s="116"/>
      <c r="D1897" s="117"/>
      <c r="E1897" s="118"/>
      <c r="F1897" s="118"/>
      <c r="G1897" s="119"/>
      <c r="H1897" s="120"/>
      <c r="I1897" s="120"/>
      <c r="J1897" s="121"/>
      <c r="K1897" s="5"/>
      <c r="L1897" s="133" t="str">
        <f t="shared" si="261"/>
        <v/>
      </c>
      <c r="M1897" s="5"/>
      <c r="N1897" s="23" t="str">
        <f>IF($L1897="", "", COUNTIF($L$11:$L$2510, "&gt;"&amp;$L1897)+1+COUNTIF($L$11:$L1897, $L1897)-1)</f>
        <v/>
      </c>
      <c r="O1897" s="5"/>
      <c r="R1897" s="23" t="str">
        <f t="shared" si="262"/>
        <v/>
      </c>
      <c r="T1897" s="20" t="str">
        <f t="shared" si="263"/>
        <v/>
      </c>
      <c r="X1897" s="23" t="str">
        <f t="shared" si="264"/>
        <v/>
      </c>
      <c r="Z1897" s="59" t="str">
        <f t="shared" si="265"/>
        <v/>
      </c>
      <c r="AA1897" s="60" t="str">
        <f>IF($B1897="", "", IF(COUNTIF('Intro &amp; Setup'!$AY$23:$AY$38, $B1897)&gt;0, "BH", TEXT($B1897, "ddd")))</f>
        <v/>
      </c>
      <c r="AB1897" s="61" t="str">
        <f t="shared" si="266"/>
        <v/>
      </c>
      <c r="AD1897" s="23" t="str">
        <f t="shared" si="267"/>
        <v/>
      </c>
      <c r="AE1897" s="23" t="str">
        <f t="shared" si="268"/>
        <v/>
      </c>
      <c r="AG1897" s="23" t="str">
        <f t="shared" si="269"/>
        <v/>
      </c>
    </row>
    <row r="1898" spans="1:33" x14ac:dyDescent="0.25">
      <c r="A1898" s="5"/>
      <c r="B1898" s="115"/>
      <c r="C1898" s="116"/>
      <c r="D1898" s="117"/>
      <c r="E1898" s="118"/>
      <c r="F1898" s="118"/>
      <c r="G1898" s="119"/>
      <c r="H1898" s="120"/>
      <c r="I1898" s="120"/>
      <c r="J1898" s="121"/>
      <c r="K1898" s="5"/>
      <c r="L1898" s="133" t="str">
        <f t="shared" si="261"/>
        <v/>
      </c>
      <c r="M1898" s="5"/>
      <c r="N1898" s="23" t="str">
        <f>IF($L1898="", "", COUNTIF($L$11:$L$2510, "&gt;"&amp;$L1898)+1+COUNTIF($L$11:$L1898, $L1898)-1)</f>
        <v/>
      </c>
      <c r="O1898" s="5"/>
      <c r="R1898" s="23" t="str">
        <f t="shared" si="262"/>
        <v/>
      </c>
      <c r="T1898" s="20" t="str">
        <f t="shared" si="263"/>
        <v/>
      </c>
      <c r="X1898" s="23" t="str">
        <f t="shared" si="264"/>
        <v/>
      </c>
      <c r="Z1898" s="59" t="str">
        <f t="shared" si="265"/>
        <v/>
      </c>
      <c r="AA1898" s="60" t="str">
        <f>IF($B1898="", "", IF(COUNTIF('Intro &amp; Setup'!$AY$23:$AY$38, $B1898)&gt;0, "BH", TEXT($B1898, "ddd")))</f>
        <v/>
      </c>
      <c r="AB1898" s="61" t="str">
        <f t="shared" si="266"/>
        <v/>
      </c>
      <c r="AD1898" s="23" t="str">
        <f t="shared" si="267"/>
        <v/>
      </c>
      <c r="AE1898" s="23" t="str">
        <f t="shared" si="268"/>
        <v/>
      </c>
      <c r="AG1898" s="23" t="str">
        <f t="shared" si="269"/>
        <v/>
      </c>
    </row>
    <row r="1899" spans="1:33" x14ac:dyDescent="0.25">
      <c r="A1899" s="5"/>
      <c r="B1899" s="115"/>
      <c r="C1899" s="116"/>
      <c r="D1899" s="117"/>
      <c r="E1899" s="118"/>
      <c r="F1899" s="118"/>
      <c r="G1899" s="119"/>
      <c r="H1899" s="120"/>
      <c r="I1899" s="120"/>
      <c r="J1899" s="121"/>
      <c r="K1899" s="5"/>
      <c r="L1899" s="133" t="str">
        <f t="shared" si="261"/>
        <v/>
      </c>
      <c r="M1899" s="5"/>
      <c r="N1899" s="23" t="str">
        <f>IF($L1899="", "", COUNTIF($L$11:$L$2510, "&gt;"&amp;$L1899)+1+COUNTIF($L$11:$L1899, $L1899)-1)</f>
        <v/>
      </c>
      <c r="O1899" s="5"/>
      <c r="R1899" s="23" t="str">
        <f t="shared" si="262"/>
        <v/>
      </c>
      <c r="T1899" s="20" t="str">
        <f t="shared" si="263"/>
        <v/>
      </c>
      <c r="X1899" s="23" t="str">
        <f t="shared" si="264"/>
        <v/>
      </c>
      <c r="Z1899" s="59" t="str">
        <f t="shared" si="265"/>
        <v/>
      </c>
      <c r="AA1899" s="60" t="str">
        <f>IF($B1899="", "", IF(COUNTIF('Intro &amp; Setup'!$AY$23:$AY$38, $B1899)&gt;0, "BH", TEXT($B1899, "ddd")))</f>
        <v/>
      </c>
      <c r="AB1899" s="61" t="str">
        <f t="shared" si="266"/>
        <v/>
      </c>
      <c r="AD1899" s="23" t="str">
        <f t="shared" si="267"/>
        <v/>
      </c>
      <c r="AE1899" s="23" t="str">
        <f t="shared" si="268"/>
        <v/>
      </c>
      <c r="AG1899" s="23" t="str">
        <f t="shared" si="269"/>
        <v/>
      </c>
    </row>
    <row r="1900" spans="1:33" x14ac:dyDescent="0.25">
      <c r="A1900" s="5"/>
      <c r="B1900" s="115"/>
      <c r="C1900" s="116"/>
      <c r="D1900" s="117"/>
      <c r="E1900" s="118"/>
      <c r="F1900" s="118"/>
      <c r="G1900" s="119"/>
      <c r="H1900" s="120"/>
      <c r="I1900" s="120"/>
      <c r="J1900" s="121"/>
      <c r="K1900" s="5"/>
      <c r="L1900" s="133" t="str">
        <f t="shared" si="261"/>
        <v/>
      </c>
      <c r="M1900" s="5"/>
      <c r="N1900" s="23" t="str">
        <f>IF($L1900="", "", COUNTIF($L$11:$L$2510, "&gt;"&amp;$L1900)+1+COUNTIF($L$11:$L1900, $L1900)-1)</f>
        <v/>
      </c>
      <c r="O1900" s="5"/>
      <c r="R1900" s="23" t="str">
        <f t="shared" si="262"/>
        <v/>
      </c>
      <c r="T1900" s="20" t="str">
        <f t="shared" si="263"/>
        <v/>
      </c>
      <c r="X1900" s="23" t="str">
        <f t="shared" si="264"/>
        <v/>
      </c>
      <c r="Z1900" s="59" t="str">
        <f t="shared" si="265"/>
        <v/>
      </c>
      <c r="AA1900" s="60" t="str">
        <f>IF($B1900="", "", IF(COUNTIF('Intro &amp; Setup'!$AY$23:$AY$38, $B1900)&gt;0, "BH", TEXT($B1900, "ddd")))</f>
        <v/>
      </c>
      <c r="AB1900" s="61" t="str">
        <f t="shared" si="266"/>
        <v/>
      </c>
      <c r="AD1900" s="23" t="str">
        <f t="shared" si="267"/>
        <v/>
      </c>
      <c r="AE1900" s="23" t="str">
        <f t="shared" si="268"/>
        <v/>
      </c>
      <c r="AG1900" s="23" t="str">
        <f t="shared" si="269"/>
        <v/>
      </c>
    </row>
    <row r="1901" spans="1:33" x14ac:dyDescent="0.25">
      <c r="A1901" s="5"/>
      <c r="B1901" s="115"/>
      <c r="C1901" s="116"/>
      <c r="D1901" s="117"/>
      <c r="E1901" s="118"/>
      <c r="F1901" s="118"/>
      <c r="G1901" s="119"/>
      <c r="H1901" s="120"/>
      <c r="I1901" s="120"/>
      <c r="J1901" s="121"/>
      <c r="K1901" s="5"/>
      <c r="L1901" s="133" t="str">
        <f t="shared" si="261"/>
        <v/>
      </c>
      <c r="M1901" s="5"/>
      <c r="N1901" s="23" t="str">
        <f>IF($L1901="", "", COUNTIF($L$11:$L$2510, "&gt;"&amp;$L1901)+1+COUNTIF($L$11:$L1901, $L1901)-1)</f>
        <v/>
      </c>
      <c r="O1901" s="5"/>
      <c r="R1901" s="23" t="str">
        <f t="shared" si="262"/>
        <v/>
      </c>
      <c r="T1901" s="20" t="str">
        <f t="shared" si="263"/>
        <v/>
      </c>
      <c r="X1901" s="23" t="str">
        <f t="shared" si="264"/>
        <v/>
      </c>
      <c r="Z1901" s="59" t="str">
        <f t="shared" si="265"/>
        <v/>
      </c>
      <c r="AA1901" s="60" t="str">
        <f>IF($B1901="", "", IF(COUNTIF('Intro &amp; Setup'!$AY$23:$AY$38, $B1901)&gt;0, "BH", TEXT($B1901, "ddd")))</f>
        <v/>
      </c>
      <c r="AB1901" s="61" t="str">
        <f t="shared" si="266"/>
        <v/>
      </c>
      <c r="AD1901" s="23" t="str">
        <f t="shared" si="267"/>
        <v/>
      </c>
      <c r="AE1901" s="23" t="str">
        <f t="shared" si="268"/>
        <v/>
      </c>
      <c r="AG1901" s="23" t="str">
        <f t="shared" si="269"/>
        <v/>
      </c>
    </row>
    <row r="1902" spans="1:33" x14ac:dyDescent="0.25">
      <c r="A1902" s="5"/>
      <c r="B1902" s="115"/>
      <c r="C1902" s="116"/>
      <c r="D1902" s="117"/>
      <c r="E1902" s="118"/>
      <c r="F1902" s="118"/>
      <c r="G1902" s="119"/>
      <c r="H1902" s="120"/>
      <c r="I1902" s="120"/>
      <c r="J1902" s="121"/>
      <c r="K1902" s="5"/>
      <c r="L1902" s="133" t="str">
        <f t="shared" si="261"/>
        <v/>
      </c>
      <c r="M1902" s="5"/>
      <c r="N1902" s="23" t="str">
        <f>IF($L1902="", "", COUNTIF($L$11:$L$2510, "&gt;"&amp;$L1902)+1+COUNTIF($L$11:$L1902, $L1902)-1)</f>
        <v/>
      </c>
      <c r="O1902" s="5"/>
      <c r="R1902" s="23" t="str">
        <f t="shared" si="262"/>
        <v/>
      </c>
      <c r="T1902" s="20" t="str">
        <f t="shared" si="263"/>
        <v/>
      </c>
      <c r="X1902" s="23" t="str">
        <f t="shared" si="264"/>
        <v/>
      </c>
      <c r="Z1902" s="59" t="str">
        <f t="shared" si="265"/>
        <v/>
      </c>
      <c r="AA1902" s="60" t="str">
        <f>IF($B1902="", "", IF(COUNTIF('Intro &amp; Setup'!$AY$23:$AY$38, $B1902)&gt;0, "BH", TEXT($B1902, "ddd")))</f>
        <v/>
      </c>
      <c r="AB1902" s="61" t="str">
        <f t="shared" si="266"/>
        <v/>
      </c>
      <c r="AD1902" s="23" t="str">
        <f t="shared" si="267"/>
        <v/>
      </c>
      <c r="AE1902" s="23" t="str">
        <f t="shared" si="268"/>
        <v/>
      </c>
      <c r="AG1902" s="23" t="str">
        <f t="shared" si="269"/>
        <v/>
      </c>
    </row>
    <row r="1903" spans="1:33" x14ac:dyDescent="0.25">
      <c r="A1903" s="5"/>
      <c r="B1903" s="115"/>
      <c r="C1903" s="116"/>
      <c r="D1903" s="117"/>
      <c r="E1903" s="118"/>
      <c r="F1903" s="118"/>
      <c r="G1903" s="119"/>
      <c r="H1903" s="120"/>
      <c r="I1903" s="120"/>
      <c r="J1903" s="121"/>
      <c r="K1903" s="5"/>
      <c r="L1903" s="133" t="str">
        <f t="shared" si="261"/>
        <v/>
      </c>
      <c r="M1903" s="5"/>
      <c r="N1903" s="23" t="str">
        <f>IF($L1903="", "", COUNTIF($L$11:$L$2510, "&gt;"&amp;$L1903)+1+COUNTIF($L$11:$L1903, $L1903)-1)</f>
        <v/>
      </c>
      <c r="O1903" s="5"/>
      <c r="R1903" s="23" t="str">
        <f t="shared" si="262"/>
        <v/>
      </c>
      <c r="T1903" s="20" t="str">
        <f t="shared" si="263"/>
        <v/>
      </c>
      <c r="X1903" s="23" t="str">
        <f t="shared" si="264"/>
        <v/>
      </c>
      <c r="Z1903" s="59" t="str">
        <f t="shared" si="265"/>
        <v/>
      </c>
      <c r="AA1903" s="60" t="str">
        <f>IF($B1903="", "", IF(COUNTIF('Intro &amp; Setup'!$AY$23:$AY$38, $B1903)&gt;0, "BH", TEXT($B1903, "ddd")))</f>
        <v/>
      </c>
      <c r="AB1903" s="61" t="str">
        <f t="shared" si="266"/>
        <v/>
      </c>
      <c r="AD1903" s="23" t="str">
        <f t="shared" si="267"/>
        <v/>
      </c>
      <c r="AE1903" s="23" t="str">
        <f t="shared" si="268"/>
        <v/>
      </c>
      <c r="AG1903" s="23" t="str">
        <f t="shared" si="269"/>
        <v/>
      </c>
    </row>
    <row r="1904" spans="1:33" x14ac:dyDescent="0.25">
      <c r="A1904" s="5"/>
      <c r="B1904" s="115"/>
      <c r="C1904" s="116"/>
      <c r="D1904" s="117"/>
      <c r="E1904" s="118"/>
      <c r="F1904" s="118"/>
      <c r="G1904" s="119"/>
      <c r="H1904" s="120"/>
      <c r="I1904" s="120"/>
      <c r="J1904" s="121"/>
      <c r="K1904" s="5"/>
      <c r="L1904" s="133" t="str">
        <f t="shared" si="261"/>
        <v/>
      </c>
      <c r="M1904" s="5"/>
      <c r="N1904" s="23" t="str">
        <f>IF($L1904="", "", COUNTIF($L$11:$L$2510, "&gt;"&amp;$L1904)+1+COUNTIF($L$11:$L1904, $L1904)-1)</f>
        <v/>
      </c>
      <c r="O1904" s="5"/>
      <c r="R1904" s="23" t="str">
        <f t="shared" si="262"/>
        <v/>
      </c>
      <c r="T1904" s="20" t="str">
        <f t="shared" si="263"/>
        <v/>
      </c>
      <c r="X1904" s="23" t="str">
        <f t="shared" si="264"/>
        <v/>
      </c>
      <c r="Z1904" s="59" t="str">
        <f t="shared" si="265"/>
        <v/>
      </c>
      <c r="AA1904" s="60" t="str">
        <f>IF($B1904="", "", IF(COUNTIF('Intro &amp; Setup'!$AY$23:$AY$38, $B1904)&gt;0, "BH", TEXT($B1904, "ddd")))</f>
        <v/>
      </c>
      <c r="AB1904" s="61" t="str">
        <f t="shared" si="266"/>
        <v/>
      </c>
      <c r="AD1904" s="23" t="str">
        <f t="shared" si="267"/>
        <v/>
      </c>
      <c r="AE1904" s="23" t="str">
        <f t="shared" si="268"/>
        <v/>
      </c>
      <c r="AG1904" s="23" t="str">
        <f t="shared" si="269"/>
        <v/>
      </c>
    </row>
    <row r="1905" spans="1:33" x14ac:dyDescent="0.25">
      <c r="A1905" s="5"/>
      <c r="B1905" s="115"/>
      <c r="C1905" s="116"/>
      <c r="D1905" s="117"/>
      <c r="E1905" s="118"/>
      <c r="F1905" s="118"/>
      <c r="G1905" s="119"/>
      <c r="H1905" s="120"/>
      <c r="I1905" s="120"/>
      <c r="J1905" s="121"/>
      <c r="K1905" s="5"/>
      <c r="L1905" s="133" t="str">
        <f t="shared" si="261"/>
        <v/>
      </c>
      <c r="M1905" s="5"/>
      <c r="N1905" s="23" t="str">
        <f>IF($L1905="", "", COUNTIF($L$11:$L$2510, "&gt;"&amp;$L1905)+1+COUNTIF($L$11:$L1905, $L1905)-1)</f>
        <v/>
      </c>
      <c r="O1905" s="5"/>
      <c r="R1905" s="23" t="str">
        <f t="shared" si="262"/>
        <v/>
      </c>
      <c r="T1905" s="20" t="str">
        <f t="shared" si="263"/>
        <v/>
      </c>
      <c r="X1905" s="23" t="str">
        <f t="shared" si="264"/>
        <v/>
      </c>
      <c r="Z1905" s="59" t="str">
        <f t="shared" si="265"/>
        <v/>
      </c>
      <c r="AA1905" s="60" t="str">
        <f>IF($B1905="", "", IF(COUNTIF('Intro &amp; Setup'!$AY$23:$AY$38, $B1905)&gt;0, "BH", TEXT($B1905, "ddd")))</f>
        <v/>
      </c>
      <c r="AB1905" s="61" t="str">
        <f t="shared" si="266"/>
        <v/>
      </c>
      <c r="AD1905" s="23" t="str">
        <f t="shared" si="267"/>
        <v/>
      </c>
      <c r="AE1905" s="23" t="str">
        <f t="shared" si="268"/>
        <v/>
      </c>
      <c r="AG1905" s="23" t="str">
        <f t="shared" si="269"/>
        <v/>
      </c>
    </row>
    <row r="1906" spans="1:33" x14ac:dyDescent="0.25">
      <c r="A1906" s="5"/>
      <c r="B1906" s="115"/>
      <c r="C1906" s="116"/>
      <c r="D1906" s="117"/>
      <c r="E1906" s="118"/>
      <c r="F1906" s="118"/>
      <c r="G1906" s="119"/>
      <c r="H1906" s="120"/>
      <c r="I1906" s="120"/>
      <c r="J1906" s="121"/>
      <c r="K1906" s="5"/>
      <c r="L1906" s="133" t="str">
        <f t="shared" si="261"/>
        <v/>
      </c>
      <c r="M1906" s="5"/>
      <c r="N1906" s="23" t="str">
        <f>IF($L1906="", "", COUNTIF($L$11:$L$2510, "&gt;"&amp;$L1906)+1+COUNTIF($L$11:$L1906, $L1906)-1)</f>
        <v/>
      </c>
      <c r="O1906" s="5"/>
      <c r="R1906" s="23" t="str">
        <f t="shared" si="262"/>
        <v/>
      </c>
      <c r="T1906" s="20" t="str">
        <f t="shared" si="263"/>
        <v/>
      </c>
      <c r="X1906" s="23" t="str">
        <f t="shared" si="264"/>
        <v/>
      </c>
      <c r="Z1906" s="59" t="str">
        <f t="shared" si="265"/>
        <v/>
      </c>
      <c r="AA1906" s="60" t="str">
        <f>IF($B1906="", "", IF(COUNTIF('Intro &amp; Setup'!$AY$23:$AY$38, $B1906)&gt;0, "BH", TEXT($B1906, "ddd")))</f>
        <v/>
      </c>
      <c r="AB1906" s="61" t="str">
        <f t="shared" si="266"/>
        <v/>
      </c>
      <c r="AD1906" s="23" t="str">
        <f t="shared" si="267"/>
        <v/>
      </c>
      <c r="AE1906" s="23" t="str">
        <f t="shared" si="268"/>
        <v/>
      </c>
      <c r="AG1906" s="23" t="str">
        <f t="shared" si="269"/>
        <v/>
      </c>
    </row>
    <row r="1907" spans="1:33" x14ac:dyDescent="0.25">
      <c r="A1907" s="5"/>
      <c r="B1907" s="115"/>
      <c r="C1907" s="116"/>
      <c r="D1907" s="117"/>
      <c r="E1907" s="118"/>
      <c r="F1907" s="118"/>
      <c r="G1907" s="119"/>
      <c r="H1907" s="120"/>
      <c r="I1907" s="120"/>
      <c r="J1907" s="121"/>
      <c r="K1907" s="5"/>
      <c r="L1907" s="133" t="str">
        <f t="shared" si="261"/>
        <v/>
      </c>
      <c r="M1907" s="5"/>
      <c r="N1907" s="23" t="str">
        <f>IF($L1907="", "", COUNTIF($L$11:$L$2510, "&gt;"&amp;$L1907)+1+COUNTIF($L$11:$L1907, $L1907)-1)</f>
        <v/>
      </c>
      <c r="O1907" s="5"/>
      <c r="R1907" s="23" t="str">
        <f t="shared" si="262"/>
        <v/>
      </c>
      <c r="T1907" s="20" t="str">
        <f t="shared" si="263"/>
        <v/>
      </c>
      <c r="X1907" s="23" t="str">
        <f t="shared" si="264"/>
        <v/>
      </c>
      <c r="Z1907" s="59" t="str">
        <f t="shared" si="265"/>
        <v/>
      </c>
      <c r="AA1907" s="60" t="str">
        <f>IF($B1907="", "", IF(COUNTIF('Intro &amp; Setup'!$AY$23:$AY$38, $B1907)&gt;0, "BH", TEXT($B1907, "ddd")))</f>
        <v/>
      </c>
      <c r="AB1907" s="61" t="str">
        <f t="shared" si="266"/>
        <v/>
      </c>
      <c r="AD1907" s="23" t="str">
        <f t="shared" si="267"/>
        <v/>
      </c>
      <c r="AE1907" s="23" t="str">
        <f t="shared" si="268"/>
        <v/>
      </c>
      <c r="AG1907" s="23" t="str">
        <f t="shared" si="269"/>
        <v/>
      </c>
    </row>
    <row r="1908" spans="1:33" x14ac:dyDescent="0.25">
      <c r="A1908" s="5"/>
      <c r="B1908" s="115"/>
      <c r="C1908" s="116"/>
      <c r="D1908" s="117"/>
      <c r="E1908" s="118"/>
      <c r="F1908" s="118"/>
      <c r="G1908" s="119"/>
      <c r="H1908" s="120"/>
      <c r="I1908" s="120"/>
      <c r="J1908" s="121"/>
      <c r="K1908" s="5"/>
      <c r="L1908" s="133" t="str">
        <f t="shared" si="261"/>
        <v/>
      </c>
      <c r="M1908" s="5"/>
      <c r="N1908" s="23" t="str">
        <f>IF($L1908="", "", COUNTIF($L$11:$L$2510, "&gt;"&amp;$L1908)+1+COUNTIF($L$11:$L1908, $L1908)-1)</f>
        <v/>
      </c>
      <c r="O1908" s="5"/>
      <c r="R1908" s="23" t="str">
        <f t="shared" si="262"/>
        <v/>
      </c>
      <c r="T1908" s="20" t="str">
        <f t="shared" si="263"/>
        <v/>
      </c>
      <c r="X1908" s="23" t="str">
        <f t="shared" si="264"/>
        <v/>
      </c>
      <c r="Z1908" s="59" t="str">
        <f t="shared" si="265"/>
        <v/>
      </c>
      <c r="AA1908" s="60" t="str">
        <f>IF($B1908="", "", IF(COUNTIF('Intro &amp; Setup'!$AY$23:$AY$38, $B1908)&gt;0, "BH", TEXT($B1908, "ddd")))</f>
        <v/>
      </c>
      <c r="AB1908" s="61" t="str">
        <f t="shared" si="266"/>
        <v/>
      </c>
      <c r="AD1908" s="23" t="str">
        <f t="shared" si="267"/>
        <v/>
      </c>
      <c r="AE1908" s="23" t="str">
        <f t="shared" si="268"/>
        <v/>
      </c>
      <c r="AG1908" s="23" t="str">
        <f t="shared" si="269"/>
        <v/>
      </c>
    </row>
    <row r="1909" spans="1:33" x14ac:dyDescent="0.25">
      <c r="A1909" s="5"/>
      <c r="B1909" s="115"/>
      <c r="C1909" s="116"/>
      <c r="D1909" s="117"/>
      <c r="E1909" s="118"/>
      <c r="F1909" s="118"/>
      <c r="G1909" s="119"/>
      <c r="H1909" s="120"/>
      <c r="I1909" s="120"/>
      <c r="J1909" s="121"/>
      <c r="K1909" s="5"/>
      <c r="L1909" s="133" t="str">
        <f t="shared" si="261"/>
        <v/>
      </c>
      <c r="M1909" s="5"/>
      <c r="N1909" s="23" t="str">
        <f>IF($L1909="", "", COUNTIF($L$11:$L$2510, "&gt;"&amp;$L1909)+1+COUNTIF($L$11:$L1909, $L1909)-1)</f>
        <v/>
      </c>
      <c r="O1909" s="5"/>
      <c r="R1909" s="23" t="str">
        <f t="shared" si="262"/>
        <v/>
      </c>
      <c r="T1909" s="20" t="str">
        <f t="shared" si="263"/>
        <v/>
      </c>
      <c r="X1909" s="23" t="str">
        <f t="shared" si="264"/>
        <v/>
      </c>
      <c r="Z1909" s="59" t="str">
        <f t="shared" si="265"/>
        <v/>
      </c>
      <c r="AA1909" s="60" t="str">
        <f>IF($B1909="", "", IF(COUNTIF('Intro &amp; Setup'!$AY$23:$AY$38, $B1909)&gt;0, "BH", TEXT($B1909, "ddd")))</f>
        <v/>
      </c>
      <c r="AB1909" s="61" t="str">
        <f t="shared" si="266"/>
        <v/>
      </c>
      <c r="AD1909" s="23" t="str">
        <f t="shared" si="267"/>
        <v/>
      </c>
      <c r="AE1909" s="23" t="str">
        <f t="shared" si="268"/>
        <v/>
      </c>
      <c r="AG1909" s="23" t="str">
        <f t="shared" si="269"/>
        <v/>
      </c>
    </row>
    <row r="1910" spans="1:33" x14ac:dyDescent="0.25">
      <c r="A1910" s="5"/>
      <c r="B1910" s="115"/>
      <c r="C1910" s="116"/>
      <c r="D1910" s="117"/>
      <c r="E1910" s="118"/>
      <c r="F1910" s="118"/>
      <c r="G1910" s="119"/>
      <c r="H1910" s="120"/>
      <c r="I1910" s="120"/>
      <c r="J1910" s="121"/>
      <c r="K1910" s="5"/>
      <c r="L1910" s="133" t="str">
        <f t="shared" si="261"/>
        <v/>
      </c>
      <c r="M1910" s="5"/>
      <c r="N1910" s="23" t="str">
        <f>IF($L1910="", "", COUNTIF($L$11:$L$2510, "&gt;"&amp;$L1910)+1+COUNTIF($L$11:$L1910, $L1910)-1)</f>
        <v/>
      </c>
      <c r="O1910" s="5"/>
      <c r="R1910" s="23" t="str">
        <f t="shared" si="262"/>
        <v/>
      </c>
      <c r="T1910" s="20" t="str">
        <f t="shared" si="263"/>
        <v/>
      </c>
      <c r="X1910" s="23" t="str">
        <f t="shared" si="264"/>
        <v/>
      </c>
      <c r="Z1910" s="59" t="str">
        <f t="shared" si="265"/>
        <v/>
      </c>
      <c r="AA1910" s="60" t="str">
        <f>IF($B1910="", "", IF(COUNTIF('Intro &amp; Setup'!$AY$23:$AY$38, $B1910)&gt;0, "BH", TEXT($B1910, "ddd")))</f>
        <v/>
      </c>
      <c r="AB1910" s="61" t="str">
        <f t="shared" si="266"/>
        <v/>
      </c>
      <c r="AD1910" s="23" t="str">
        <f t="shared" si="267"/>
        <v/>
      </c>
      <c r="AE1910" s="23" t="str">
        <f t="shared" si="268"/>
        <v/>
      </c>
      <c r="AG1910" s="23" t="str">
        <f t="shared" si="269"/>
        <v/>
      </c>
    </row>
    <row r="1911" spans="1:33" x14ac:dyDescent="0.25">
      <c r="A1911" s="5"/>
      <c r="B1911" s="115"/>
      <c r="C1911" s="116"/>
      <c r="D1911" s="117"/>
      <c r="E1911" s="118"/>
      <c r="F1911" s="118"/>
      <c r="G1911" s="119"/>
      <c r="H1911" s="120"/>
      <c r="I1911" s="120"/>
      <c r="J1911" s="121"/>
      <c r="K1911" s="5"/>
      <c r="L1911" s="133" t="str">
        <f t="shared" si="261"/>
        <v/>
      </c>
      <c r="M1911" s="5"/>
      <c r="N1911" s="23" t="str">
        <f>IF($L1911="", "", COUNTIF($L$11:$L$2510, "&gt;"&amp;$L1911)+1+COUNTIF($L$11:$L1911, $L1911)-1)</f>
        <v/>
      </c>
      <c r="O1911" s="5"/>
      <c r="R1911" s="23" t="str">
        <f t="shared" si="262"/>
        <v/>
      </c>
      <c r="T1911" s="20" t="str">
        <f t="shared" si="263"/>
        <v/>
      </c>
      <c r="X1911" s="23" t="str">
        <f t="shared" si="264"/>
        <v/>
      </c>
      <c r="Z1911" s="59" t="str">
        <f t="shared" si="265"/>
        <v/>
      </c>
      <c r="AA1911" s="60" t="str">
        <f>IF($B1911="", "", IF(COUNTIF('Intro &amp; Setup'!$AY$23:$AY$38, $B1911)&gt;0, "BH", TEXT($B1911, "ddd")))</f>
        <v/>
      </c>
      <c r="AB1911" s="61" t="str">
        <f t="shared" si="266"/>
        <v/>
      </c>
      <c r="AD1911" s="23" t="str">
        <f t="shared" si="267"/>
        <v/>
      </c>
      <c r="AE1911" s="23" t="str">
        <f t="shared" si="268"/>
        <v/>
      </c>
      <c r="AG1911" s="23" t="str">
        <f t="shared" si="269"/>
        <v/>
      </c>
    </row>
    <row r="1912" spans="1:33" x14ac:dyDescent="0.25">
      <c r="A1912" s="5"/>
      <c r="B1912" s="115"/>
      <c r="C1912" s="116"/>
      <c r="D1912" s="117"/>
      <c r="E1912" s="118"/>
      <c r="F1912" s="118"/>
      <c r="G1912" s="119"/>
      <c r="H1912" s="120"/>
      <c r="I1912" s="120"/>
      <c r="J1912" s="121"/>
      <c r="K1912" s="5"/>
      <c r="L1912" s="133" t="str">
        <f t="shared" si="261"/>
        <v/>
      </c>
      <c r="M1912" s="5"/>
      <c r="N1912" s="23" t="str">
        <f>IF($L1912="", "", COUNTIF($L$11:$L$2510, "&gt;"&amp;$L1912)+1+COUNTIF($L$11:$L1912, $L1912)-1)</f>
        <v/>
      </c>
      <c r="O1912" s="5"/>
      <c r="R1912" s="23" t="str">
        <f t="shared" si="262"/>
        <v/>
      </c>
      <c r="T1912" s="20" t="str">
        <f t="shared" si="263"/>
        <v/>
      </c>
      <c r="X1912" s="23" t="str">
        <f t="shared" si="264"/>
        <v/>
      </c>
      <c r="Z1912" s="59" t="str">
        <f t="shared" si="265"/>
        <v/>
      </c>
      <c r="AA1912" s="60" t="str">
        <f>IF($B1912="", "", IF(COUNTIF('Intro &amp; Setup'!$AY$23:$AY$38, $B1912)&gt;0, "BH", TEXT($B1912, "ddd")))</f>
        <v/>
      </c>
      <c r="AB1912" s="61" t="str">
        <f t="shared" si="266"/>
        <v/>
      </c>
      <c r="AD1912" s="23" t="str">
        <f t="shared" si="267"/>
        <v/>
      </c>
      <c r="AE1912" s="23" t="str">
        <f t="shared" si="268"/>
        <v/>
      </c>
      <c r="AG1912" s="23" t="str">
        <f t="shared" si="269"/>
        <v/>
      </c>
    </row>
    <row r="1913" spans="1:33" x14ac:dyDescent="0.25">
      <c r="A1913" s="5"/>
      <c r="B1913" s="115"/>
      <c r="C1913" s="116"/>
      <c r="D1913" s="117"/>
      <c r="E1913" s="118"/>
      <c r="F1913" s="118"/>
      <c r="G1913" s="119"/>
      <c r="H1913" s="120"/>
      <c r="I1913" s="120"/>
      <c r="J1913" s="121"/>
      <c r="K1913" s="5"/>
      <c r="L1913" s="133" t="str">
        <f t="shared" si="261"/>
        <v/>
      </c>
      <c r="M1913" s="5"/>
      <c r="N1913" s="23" t="str">
        <f>IF($L1913="", "", COUNTIF($L$11:$L$2510, "&gt;"&amp;$L1913)+1+COUNTIF($L$11:$L1913, $L1913)-1)</f>
        <v/>
      </c>
      <c r="O1913" s="5"/>
      <c r="R1913" s="23" t="str">
        <f t="shared" si="262"/>
        <v/>
      </c>
      <c r="T1913" s="20" t="str">
        <f t="shared" si="263"/>
        <v/>
      </c>
      <c r="X1913" s="23" t="str">
        <f t="shared" si="264"/>
        <v/>
      </c>
      <c r="Z1913" s="59" t="str">
        <f t="shared" si="265"/>
        <v/>
      </c>
      <c r="AA1913" s="60" t="str">
        <f>IF($B1913="", "", IF(COUNTIF('Intro &amp; Setup'!$AY$23:$AY$38, $B1913)&gt;0, "BH", TEXT($B1913, "ddd")))</f>
        <v/>
      </c>
      <c r="AB1913" s="61" t="str">
        <f t="shared" si="266"/>
        <v/>
      </c>
      <c r="AD1913" s="23" t="str">
        <f t="shared" si="267"/>
        <v/>
      </c>
      <c r="AE1913" s="23" t="str">
        <f t="shared" si="268"/>
        <v/>
      </c>
      <c r="AG1913" s="23" t="str">
        <f t="shared" si="269"/>
        <v/>
      </c>
    </row>
    <row r="1914" spans="1:33" x14ac:dyDescent="0.25">
      <c r="A1914" s="5"/>
      <c r="B1914" s="115"/>
      <c r="C1914" s="116"/>
      <c r="D1914" s="117"/>
      <c r="E1914" s="118"/>
      <c r="F1914" s="118"/>
      <c r="G1914" s="119"/>
      <c r="H1914" s="120"/>
      <c r="I1914" s="120"/>
      <c r="J1914" s="121"/>
      <c r="K1914" s="5"/>
      <c r="L1914" s="133" t="str">
        <f t="shared" si="261"/>
        <v/>
      </c>
      <c r="M1914" s="5"/>
      <c r="N1914" s="23" t="str">
        <f>IF($L1914="", "", COUNTIF($L$11:$L$2510, "&gt;"&amp;$L1914)+1+COUNTIF($L$11:$L1914, $L1914)-1)</f>
        <v/>
      </c>
      <c r="O1914" s="5"/>
      <c r="R1914" s="23" t="str">
        <f t="shared" si="262"/>
        <v/>
      </c>
      <c r="T1914" s="20" t="str">
        <f t="shared" si="263"/>
        <v/>
      </c>
      <c r="X1914" s="23" t="str">
        <f t="shared" si="264"/>
        <v/>
      </c>
      <c r="Z1914" s="59" t="str">
        <f t="shared" si="265"/>
        <v/>
      </c>
      <c r="AA1914" s="60" t="str">
        <f>IF($B1914="", "", IF(COUNTIF('Intro &amp; Setup'!$AY$23:$AY$38, $B1914)&gt;0, "BH", TEXT($B1914, "ddd")))</f>
        <v/>
      </c>
      <c r="AB1914" s="61" t="str">
        <f t="shared" si="266"/>
        <v/>
      </c>
      <c r="AD1914" s="23" t="str">
        <f t="shared" si="267"/>
        <v/>
      </c>
      <c r="AE1914" s="23" t="str">
        <f t="shared" si="268"/>
        <v/>
      </c>
      <c r="AG1914" s="23" t="str">
        <f t="shared" si="269"/>
        <v/>
      </c>
    </row>
    <row r="1915" spans="1:33" x14ac:dyDescent="0.25">
      <c r="A1915" s="5"/>
      <c r="B1915" s="115"/>
      <c r="C1915" s="116"/>
      <c r="D1915" s="117"/>
      <c r="E1915" s="118"/>
      <c r="F1915" s="118"/>
      <c r="G1915" s="119"/>
      <c r="H1915" s="120"/>
      <c r="I1915" s="120"/>
      <c r="J1915" s="121"/>
      <c r="K1915" s="5"/>
      <c r="L1915" s="133" t="str">
        <f t="shared" si="261"/>
        <v/>
      </c>
      <c r="M1915" s="5"/>
      <c r="N1915" s="23" t="str">
        <f>IF($L1915="", "", COUNTIF($L$11:$L$2510, "&gt;"&amp;$L1915)+1+COUNTIF($L$11:$L1915, $L1915)-1)</f>
        <v/>
      </c>
      <c r="O1915" s="5"/>
      <c r="R1915" s="23" t="str">
        <f t="shared" si="262"/>
        <v/>
      </c>
      <c r="T1915" s="20" t="str">
        <f t="shared" si="263"/>
        <v/>
      </c>
      <c r="X1915" s="23" t="str">
        <f t="shared" si="264"/>
        <v/>
      </c>
      <c r="Z1915" s="59" t="str">
        <f t="shared" si="265"/>
        <v/>
      </c>
      <c r="AA1915" s="60" t="str">
        <f>IF($B1915="", "", IF(COUNTIF('Intro &amp; Setup'!$AY$23:$AY$38, $B1915)&gt;0, "BH", TEXT($B1915, "ddd")))</f>
        <v/>
      </c>
      <c r="AB1915" s="61" t="str">
        <f t="shared" si="266"/>
        <v/>
      </c>
      <c r="AD1915" s="23" t="str">
        <f t="shared" si="267"/>
        <v/>
      </c>
      <c r="AE1915" s="23" t="str">
        <f t="shared" si="268"/>
        <v/>
      </c>
      <c r="AG1915" s="23" t="str">
        <f t="shared" si="269"/>
        <v/>
      </c>
    </row>
    <row r="1916" spans="1:33" x14ac:dyDescent="0.25">
      <c r="A1916" s="5"/>
      <c r="B1916" s="115"/>
      <c r="C1916" s="116"/>
      <c r="D1916" s="117"/>
      <c r="E1916" s="118"/>
      <c r="F1916" s="118"/>
      <c r="G1916" s="119"/>
      <c r="H1916" s="120"/>
      <c r="I1916" s="120"/>
      <c r="J1916" s="121"/>
      <c r="K1916" s="5"/>
      <c r="L1916" s="133" t="str">
        <f t="shared" si="261"/>
        <v/>
      </c>
      <c r="M1916" s="5"/>
      <c r="N1916" s="23" t="str">
        <f>IF($L1916="", "", COUNTIF($L$11:$L$2510, "&gt;"&amp;$L1916)+1+COUNTIF($L$11:$L1916, $L1916)-1)</f>
        <v/>
      </c>
      <c r="O1916" s="5"/>
      <c r="R1916" s="23" t="str">
        <f t="shared" si="262"/>
        <v/>
      </c>
      <c r="T1916" s="20" t="str">
        <f t="shared" si="263"/>
        <v/>
      </c>
      <c r="X1916" s="23" t="str">
        <f t="shared" si="264"/>
        <v/>
      </c>
      <c r="Z1916" s="59" t="str">
        <f t="shared" si="265"/>
        <v/>
      </c>
      <c r="AA1916" s="60" t="str">
        <f>IF($B1916="", "", IF(COUNTIF('Intro &amp; Setup'!$AY$23:$AY$38, $B1916)&gt;0, "BH", TEXT($B1916, "ddd")))</f>
        <v/>
      </c>
      <c r="AB1916" s="61" t="str">
        <f t="shared" si="266"/>
        <v/>
      </c>
      <c r="AD1916" s="23" t="str">
        <f t="shared" si="267"/>
        <v/>
      </c>
      <c r="AE1916" s="23" t="str">
        <f t="shared" si="268"/>
        <v/>
      </c>
      <c r="AG1916" s="23" t="str">
        <f t="shared" si="269"/>
        <v/>
      </c>
    </row>
    <row r="1917" spans="1:33" x14ac:dyDescent="0.25">
      <c r="A1917" s="5"/>
      <c r="B1917" s="115"/>
      <c r="C1917" s="116"/>
      <c r="D1917" s="117"/>
      <c r="E1917" s="118"/>
      <c r="F1917" s="118"/>
      <c r="G1917" s="119"/>
      <c r="H1917" s="120"/>
      <c r="I1917" s="120"/>
      <c r="J1917" s="121"/>
      <c r="K1917" s="5"/>
      <c r="L1917" s="133" t="str">
        <f t="shared" si="261"/>
        <v/>
      </c>
      <c r="M1917" s="5"/>
      <c r="N1917" s="23" t="str">
        <f>IF($L1917="", "", COUNTIF($L$11:$L$2510, "&gt;"&amp;$L1917)+1+COUNTIF($L$11:$L1917, $L1917)-1)</f>
        <v/>
      </c>
      <c r="O1917" s="5"/>
      <c r="R1917" s="23" t="str">
        <f t="shared" si="262"/>
        <v/>
      </c>
      <c r="T1917" s="20" t="str">
        <f t="shared" si="263"/>
        <v/>
      </c>
      <c r="X1917" s="23" t="str">
        <f t="shared" si="264"/>
        <v/>
      </c>
      <c r="Z1917" s="59" t="str">
        <f t="shared" si="265"/>
        <v/>
      </c>
      <c r="AA1917" s="60" t="str">
        <f>IF($B1917="", "", IF(COUNTIF('Intro &amp; Setup'!$AY$23:$AY$38, $B1917)&gt;0, "BH", TEXT($B1917, "ddd")))</f>
        <v/>
      </c>
      <c r="AB1917" s="61" t="str">
        <f t="shared" si="266"/>
        <v/>
      </c>
      <c r="AD1917" s="23" t="str">
        <f t="shared" si="267"/>
        <v/>
      </c>
      <c r="AE1917" s="23" t="str">
        <f t="shared" si="268"/>
        <v/>
      </c>
      <c r="AG1917" s="23" t="str">
        <f t="shared" si="269"/>
        <v/>
      </c>
    </row>
    <row r="1918" spans="1:33" x14ac:dyDescent="0.25">
      <c r="A1918" s="5"/>
      <c r="B1918" s="115"/>
      <c r="C1918" s="116"/>
      <c r="D1918" s="117"/>
      <c r="E1918" s="118"/>
      <c r="F1918" s="118"/>
      <c r="G1918" s="119"/>
      <c r="H1918" s="120"/>
      <c r="I1918" s="120"/>
      <c r="J1918" s="121"/>
      <c r="K1918" s="5"/>
      <c r="L1918" s="133" t="str">
        <f t="shared" si="261"/>
        <v/>
      </c>
      <c r="M1918" s="5"/>
      <c r="N1918" s="23" t="str">
        <f>IF($L1918="", "", COUNTIF($L$11:$L$2510, "&gt;"&amp;$L1918)+1+COUNTIF($L$11:$L1918, $L1918)-1)</f>
        <v/>
      </c>
      <c r="O1918" s="5"/>
      <c r="R1918" s="23" t="str">
        <f t="shared" si="262"/>
        <v/>
      </c>
      <c r="T1918" s="20" t="str">
        <f t="shared" si="263"/>
        <v/>
      </c>
      <c r="X1918" s="23" t="str">
        <f t="shared" si="264"/>
        <v/>
      </c>
      <c r="Z1918" s="59" t="str">
        <f t="shared" si="265"/>
        <v/>
      </c>
      <c r="AA1918" s="60" t="str">
        <f>IF($B1918="", "", IF(COUNTIF('Intro &amp; Setup'!$AY$23:$AY$38, $B1918)&gt;0, "BH", TEXT($B1918, "ddd")))</f>
        <v/>
      </c>
      <c r="AB1918" s="61" t="str">
        <f t="shared" si="266"/>
        <v/>
      </c>
      <c r="AD1918" s="23" t="str">
        <f t="shared" si="267"/>
        <v/>
      </c>
      <c r="AE1918" s="23" t="str">
        <f t="shared" si="268"/>
        <v/>
      </c>
      <c r="AG1918" s="23" t="str">
        <f t="shared" si="269"/>
        <v/>
      </c>
    </row>
    <row r="1919" spans="1:33" x14ac:dyDescent="0.25">
      <c r="A1919" s="5"/>
      <c r="B1919" s="115"/>
      <c r="C1919" s="116"/>
      <c r="D1919" s="117"/>
      <c r="E1919" s="118"/>
      <c r="F1919" s="118"/>
      <c r="G1919" s="119"/>
      <c r="H1919" s="120"/>
      <c r="I1919" s="120"/>
      <c r="J1919" s="121"/>
      <c r="K1919" s="5"/>
      <c r="L1919" s="133" t="str">
        <f t="shared" si="261"/>
        <v/>
      </c>
      <c r="M1919" s="5"/>
      <c r="N1919" s="23" t="str">
        <f>IF($L1919="", "", COUNTIF($L$11:$L$2510, "&gt;"&amp;$L1919)+1+COUNTIF($L$11:$L1919, $L1919)-1)</f>
        <v/>
      </c>
      <c r="O1919" s="5"/>
      <c r="R1919" s="23" t="str">
        <f t="shared" si="262"/>
        <v/>
      </c>
      <c r="T1919" s="20" t="str">
        <f t="shared" si="263"/>
        <v/>
      </c>
      <c r="X1919" s="23" t="str">
        <f t="shared" si="264"/>
        <v/>
      </c>
      <c r="Z1919" s="59" t="str">
        <f t="shared" si="265"/>
        <v/>
      </c>
      <c r="AA1919" s="60" t="str">
        <f>IF($B1919="", "", IF(COUNTIF('Intro &amp; Setup'!$AY$23:$AY$38, $B1919)&gt;0, "BH", TEXT($B1919, "ddd")))</f>
        <v/>
      </c>
      <c r="AB1919" s="61" t="str">
        <f t="shared" si="266"/>
        <v/>
      </c>
      <c r="AD1919" s="23" t="str">
        <f t="shared" si="267"/>
        <v/>
      </c>
      <c r="AE1919" s="23" t="str">
        <f t="shared" si="268"/>
        <v/>
      </c>
      <c r="AG1919" s="23" t="str">
        <f t="shared" si="269"/>
        <v/>
      </c>
    </row>
    <row r="1920" spans="1:33" x14ac:dyDescent="0.25">
      <c r="A1920" s="5"/>
      <c r="B1920" s="115"/>
      <c r="C1920" s="116"/>
      <c r="D1920" s="117"/>
      <c r="E1920" s="118"/>
      <c r="F1920" s="118"/>
      <c r="G1920" s="119"/>
      <c r="H1920" s="120"/>
      <c r="I1920" s="120"/>
      <c r="J1920" s="121"/>
      <c r="K1920" s="5"/>
      <c r="L1920" s="133" t="str">
        <f t="shared" si="261"/>
        <v/>
      </c>
      <c r="M1920" s="5"/>
      <c r="N1920" s="23" t="str">
        <f>IF($L1920="", "", COUNTIF($L$11:$L$2510, "&gt;"&amp;$L1920)+1+COUNTIF($L$11:$L1920, $L1920)-1)</f>
        <v/>
      </c>
      <c r="O1920" s="5"/>
      <c r="R1920" s="23" t="str">
        <f t="shared" si="262"/>
        <v/>
      </c>
      <c r="T1920" s="20" t="str">
        <f t="shared" si="263"/>
        <v/>
      </c>
      <c r="X1920" s="23" t="str">
        <f t="shared" si="264"/>
        <v/>
      </c>
      <c r="Z1920" s="59" t="str">
        <f t="shared" si="265"/>
        <v/>
      </c>
      <c r="AA1920" s="60" t="str">
        <f>IF($B1920="", "", IF(COUNTIF('Intro &amp; Setup'!$AY$23:$AY$38, $B1920)&gt;0, "BH", TEXT($B1920, "ddd")))</f>
        <v/>
      </c>
      <c r="AB1920" s="61" t="str">
        <f t="shared" si="266"/>
        <v/>
      </c>
      <c r="AD1920" s="23" t="str">
        <f t="shared" si="267"/>
        <v/>
      </c>
      <c r="AE1920" s="23" t="str">
        <f t="shared" si="268"/>
        <v/>
      </c>
      <c r="AG1920" s="23" t="str">
        <f t="shared" si="269"/>
        <v/>
      </c>
    </row>
    <row r="1921" spans="1:33" x14ac:dyDescent="0.25">
      <c r="A1921" s="5"/>
      <c r="B1921" s="115"/>
      <c r="C1921" s="116"/>
      <c r="D1921" s="117"/>
      <c r="E1921" s="118"/>
      <c r="F1921" s="118"/>
      <c r="G1921" s="119"/>
      <c r="H1921" s="120"/>
      <c r="I1921" s="120"/>
      <c r="J1921" s="121"/>
      <c r="K1921" s="5"/>
      <c r="L1921" s="133" t="str">
        <f t="shared" si="261"/>
        <v/>
      </c>
      <c r="M1921" s="5"/>
      <c r="N1921" s="23" t="str">
        <f>IF($L1921="", "", COUNTIF($L$11:$L$2510, "&gt;"&amp;$L1921)+1+COUNTIF($L$11:$L1921, $L1921)-1)</f>
        <v/>
      </c>
      <c r="O1921" s="5"/>
      <c r="R1921" s="23" t="str">
        <f t="shared" si="262"/>
        <v/>
      </c>
      <c r="T1921" s="20" t="str">
        <f t="shared" si="263"/>
        <v/>
      </c>
      <c r="X1921" s="23" t="str">
        <f t="shared" si="264"/>
        <v/>
      </c>
      <c r="Z1921" s="59" t="str">
        <f t="shared" si="265"/>
        <v/>
      </c>
      <c r="AA1921" s="60" t="str">
        <f>IF($B1921="", "", IF(COUNTIF('Intro &amp; Setup'!$AY$23:$AY$38, $B1921)&gt;0, "BH", TEXT($B1921, "ddd")))</f>
        <v/>
      </c>
      <c r="AB1921" s="61" t="str">
        <f t="shared" si="266"/>
        <v/>
      </c>
      <c r="AD1921" s="23" t="str">
        <f t="shared" si="267"/>
        <v/>
      </c>
      <c r="AE1921" s="23" t="str">
        <f t="shared" si="268"/>
        <v/>
      </c>
      <c r="AG1921" s="23" t="str">
        <f t="shared" si="269"/>
        <v/>
      </c>
    </row>
    <row r="1922" spans="1:33" x14ac:dyDescent="0.25">
      <c r="A1922" s="5"/>
      <c r="B1922" s="115"/>
      <c r="C1922" s="116"/>
      <c r="D1922" s="117"/>
      <c r="E1922" s="118"/>
      <c r="F1922" s="118"/>
      <c r="G1922" s="119"/>
      <c r="H1922" s="120"/>
      <c r="I1922" s="120"/>
      <c r="J1922" s="121"/>
      <c r="K1922" s="5"/>
      <c r="L1922" s="133" t="str">
        <f t="shared" si="261"/>
        <v/>
      </c>
      <c r="M1922" s="5"/>
      <c r="N1922" s="23" t="str">
        <f>IF($L1922="", "", COUNTIF($L$11:$L$2510, "&gt;"&amp;$L1922)+1+COUNTIF($L$11:$L1922, $L1922)-1)</f>
        <v/>
      </c>
      <c r="O1922" s="5"/>
      <c r="R1922" s="23" t="str">
        <f t="shared" si="262"/>
        <v/>
      </c>
      <c r="T1922" s="20" t="str">
        <f t="shared" si="263"/>
        <v/>
      </c>
      <c r="X1922" s="23" t="str">
        <f t="shared" si="264"/>
        <v/>
      </c>
      <c r="Z1922" s="59" t="str">
        <f t="shared" si="265"/>
        <v/>
      </c>
      <c r="AA1922" s="60" t="str">
        <f>IF($B1922="", "", IF(COUNTIF('Intro &amp; Setup'!$AY$23:$AY$38, $B1922)&gt;0, "BH", TEXT($B1922, "ddd")))</f>
        <v/>
      </c>
      <c r="AB1922" s="61" t="str">
        <f t="shared" si="266"/>
        <v/>
      </c>
      <c r="AD1922" s="23" t="str">
        <f t="shared" si="267"/>
        <v/>
      </c>
      <c r="AE1922" s="23" t="str">
        <f t="shared" si="268"/>
        <v/>
      </c>
      <c r="AG1922" s="23" t="str">
        <f t="shared" si="269"/>
        <v/>
      </c>
    </row>
    <row r="1923" spans="1:33" x14ac:dyDescent="0.25">
      <c r="A1923" s="5"/>
      <c r="B1923" s="115"/>
      <c r="C1923" s="116"/>
      <c r="D1923" s="117"/>
      <c r="E1923" s="118"/>
      <c r="F1923" s="118"/>
      <c r="G1923" s="119"/>
      <c r="H1923" s="120"/>
      <c r="I1923" s="120"/>
      <c r="J1923" s="121"/>
      <c r="K1923" s="5"/>
      <c r="L1923" s="133" t="str">
        <f t="shared" si="261"/>
        <v/>
      </c>
      <c r="M1923" s="5"/>
      <c r="N1923" s="23" t="str">
        <f>IF($L1923="", "", COUNTIF($L$11:$L$2510, "&gt;"&amp;$L1923)+1+COUNTIF($L$11:$L1923, $L1923)-1)</f>
        <v/>
      </c>
      <c r="O1923" s="5"/>
      <c r="R1923" s="23" t="str">
        <f t="shared" si="262"/>
        <v/>
      </c>
      <c r="T1923" s="20" t="str">
        <f t="shared" si="263"/>
        <v/>
      </c>
      <c r="X1923" s="23" t="str">
        <f t="shared" si="264"/>
        <v/>
      </c>
      <c r="Z1923" s="59" t="str">
        <f t="shared" si="265"/>
        <v/>
      </c>
      <c r="AA1923" s="60" t="str">
        <f>IF($B1923="", "", IF(COUNTIF('Intro &amp; Setup'!$AY$23:$AY$38, $B1923)&gt;0, "BH", TEXT($B1923, "ddd")))</f>
        <v/>
      </c>
      <c r="AB1923" s="61" t="str">
        <f t="shared" si="266"/>
        <v/>
      </c>
      <c r="AD1923" s="23" t="str">
        <f t="shared" si="267"/>
        <v/>
      </c>
      <c r="AE1923" s="23" t="str">
        <f t="shared" si="268"/>
        <v/>
      </c>
      <c r="AG1923" s="23" t="str">
        <f t="shared" si="269"/>
        <v/>
      </c>
    </row>
    <row r="1924" spans="1:33" x14ac:dyDescent="0.25">
      <c r="A1924" s="5"/>
      <c r="B1924" s="115"/>
      <c r="C1924" s="116"/>
      <c r="D1924" s="117"/>
      <c r="E1924" s="118"/>
      <c r="F1924" s="118"/>
      <c r="G1924" s="119"/>
      <c r="H1924" s="120"/>
      <c r="I1924" s="120"/>
      <c r="J1924" s="121"/>
      <c r="K1924" s="5"/>
      <c r="L1924" s="133" t="str">
        <f t="shared" si="261"/>
        <v/>
      </c>
      <c r="M1924" s="5"/>
      <c r="N1924" s="23" t="str">
        <f>IF($L1924="", "", COUNTIF($L$11:$L$2510, "&gt;"&amp;$L1924)+1+COUNTIF($L$11:$L1924, $L1924)-1)</f>
        <v/>
      </c>
      <c r="O1924" s="5"/>
      <c r="R1924" s="23" t="str">
        <f t="shared" si="262"/>
        <v/>
      </c>
      <c r="T1924" s="20" t="str">
        <f t="shared" si="263"/>
        <v/>
      </c>
      <c r="X1924" s="23" t="str">
        <f t="shared" si="264"/>
        <v/>
      </c>
      <c r="Z1924" s="59" t="str">
        <f t="shared" si="265"/>
        <v/>
      </c>
      <c r="AA1924" s="60" t="str">
        <f>IF($B1924="", "", IF(COUNTIF('Intro &amp; Setup'!$AY$23:$AY$38, $B1924)&gt;0, "BH", TEXT($B1924, "ddd")))</f>
        <v/>
      </c>
      <c r="AB1924" s="61" t="str">
        <f t="shared" si="266"/>
        <v/>
      </c>
      <c r="AD1924" s="23" t="str">
        <f t="shared" si="267"/>
        <v/>
      </c>
      <c r="AE1924" s="23" t="str">
        <f t="shared" si="268"/>
        <v/>
      </c>
      <c r="AG1924" s="23" t="str">
        <f t="shared" si="269"/>
        <v/>
      </c>
    </row>
    <row r="1925" spans="1:33" x14ac:dyDescent="0.25">
      <c r="A1925" s="5"/>
      <c r="B1925" s="115"/>
      <c r="C1925" s="116"/>
      <c r="D1925" s="117"/>
      <c r="E1925" s="118"/>
      <c r="F1925" s="118"/>
      <c r="G1925" s="119"/>
      <c r="H1925" s="120"/>
      <c r="I1925" s="120"/>
      <c r="J1925" s="121"/>
      <c r="K1925" s="5"/>
      <c r="L1925" s="133" t="str">
        <f t="shared" si="261"/>
        <v/>
      </c>
      <c r="M1925" s="5"/>
      <c r="N1925" s="23" t="str">
        <f>IF($L1925="", "", COUNTIF($L$11:$L$2510, "&gt;"&amp;$L1925)+1+COUNTIF($L$11:$L1925, $L1925)-1)</f>
        <v/>
      </c>
      <c r="O1925" s="5"/>
      <c r="R1925" s="23" t="str">
        <f t="shared" si="262"/>
        <v/>
      </c>
      <c r="T1925" s="20" t="str">
        <f t="shared" si="263"/>
        <v/>
      </c>
      <c r="X1925" s="23" t="str">
        <f t="shared" si="264"/>
        <v/>
      </c>
      <c r="Z1925" s="59" t="str">
        <f t="shared" si="265"/>
        <v/>
      </c>
      <c r="AA1925" s="60" t="str">
        <f>IF($B1925="", "", IF(COUNTIF('Intro &amp; Setup'!$AY$23:$AY$38, $B1925)&gt;0, "BH", TEXT($B1925, "ddd")))</f>
        <v/>
      </c>
      <c r="AB1925" s="61" t="str">
        <f t="shared" si="266"/>
        <v/>
      </c>
      <c r="AD1925" s="23" t="str">
        <f t="shared" si="267"/>
        <v/>
      </c>
      <c r="AE1925" s="23" t="str">
        <f t="shared" si="268"/>
        <v/>
      </c>
      <c r="AG1925" s="23" t="str">
        <f t="shared" si="269"/>
        <v/>
      </c>
    </row>
    <row r="1926" spans="1:33" x14ac:dyDescent="0.25">
      <c r="A1926" s="5"/>
      <c r="B1926" s="115"/>
      <c r="C1926" s="116"/>
      <c r="D1926" s="117"/>
      <c r="E1926" s="118"/>
      <c r="F1926" s="118"/>
      <c r="G1926" s="119"/>
      <c r="H1926" s="120"/>
      <c r="I1926" s="120"/>
      <c r="J1926" s="121"/>
      <c r="K1926" s="5"/>
      <c r="L1926" s="133" t="str">
        <f t="shared" si="261"/>
        <v/>
      </c>
      <c r="M1926" s="5"/>
      <c r="N1926" s="23" t="str">
        <f>IF($L1926="", "", COUNTIF($L$11:$L$2510, "&gt;"&amp;$L1926)+1+COUNTIF($L$11:$L1926, $L1926)-1)</f>
        <v/>
      </c>
      <c r="O1926" s="5"/>
      <c r="R1926" s="23" t="str">
        <f t="shared" si="262"/>
        <v/>
      </c>
      <c r="T1926" s="20" t="str">
        <f t="shared" si="263"/>
        <v/>
      </c>
      <c r="X1926" s="23" t="str">
        <f t="shared" si="264"/>
        <v/>
      </c>
      <c r="Z1926" s="59" t="str">
        <f t="shared" si="265"/>
        <v/>
      </c>
      <c r="AA1926" s="60" t="str">
        <f>IF($B1926="", "", IF(COUNTIF('Intro &amp; Setup'!$AY$23:$AY$38, $B1926)&gt;0, "BH", TEXT($B1926, "ddd")))</f>
        <v/>
      </c>
      <c r="AB1926" s="61" t="str">
        <f t="shared" si="266"/>
        <v/>
      </c>
      <c r="AD1926" s="23" t="str">
        <f t="shared" si="267"/>
        <v/>
      </c>
      <c r="AE1926" s="23" t="str">
        <f t="shared" si="268"/>
        <v/>
      </c>
      <c r="AG1926" s="23" t="str">
        <f t="shared" si="269"/>
        <v/>
      </c>
    </row>
    <row r="1927" spans="1:33" x14ac:dyDescent="0.25">
      <c r="A1927" s="5"/>
      <c r="B1927" s="115"/>
      <c r="C1927" s="116"/>
      <c r="D1927" s="117"/>
      <c r="E1927" s="118"/>
      <c r="F1927" s="118"/>
      <c r="G1927" s="119"/>
      <c r="H1927" s="120"/>
      <c r="I1927" s="120"/>
      <c r="J1927" s="121"/>
      <c r="K1927" s="5"/>
      <c r="L1927" s="133" t="str">
        <f t="shared" si="261"/>
        <v/>
      </c>
      <c r="M1927" s="5"/>
      <c r="N1927" s="23" t="str">
        <f>IF($L1927="", "", COUNTIF($L$11:$L$2510, "&gt;"&amp;$L1927)+1+COUNTIF($L$11:$L1927, $L1927)-1)</f>
        <v/>
      </c>
      <c r="O1927" s="5"/>
      <c r="R1927" s="23" t="str">
        <f t="shared" si="262"/>
        <v/>
      </c>
      <c r="T1927" s="20" t="str">
        <f t="shared" si="263"/>
        <v/>
      </c>
      <c r="X1927" s="23" t="str">
        <f t="shared" si="264"/>
        <v/>
      </c>
      <c r="Z1927" s="59" t="str">
        <f t="shared" si="265"/>
        <v/>
      </c>
      <c r="AA1927" s="60" t="str">
        <f>IF($B1927="", "", IF(COUNTIF('Intro &amp; Setup'!$AY$23:$AY$38, $B1927)&gt;0, "BH", TEXT($B1927, "ddd")))</f>
        <v/>
      </c>
      <c r="AB1927" s="61" t="str">
        <f t="shared" si="266"/>
        <v/>
      </c>
      <c r="AD1927" s="23" t="str">
        <f t="shared" si="267"/>
        <v/>
      </c>
      <c r="AE1927" s="23" t="str">
        <f t="shared" si="268"/>
        <v/>
      </c>
      <c r="AG1927" s="23" t="str">
        <f t="shared" si="269"/>
        <v/>
      </c>
    </row>
    <row r="1928" spans="1:33" x14ac:dyDescent="0.25">
      <c r="A1928" s="5"/>
      <c r="B1928" s="115"/>
      <c r="C1928" s="116"/>
      <c r="D1928" s="117"/>
      <c r="E1928" s="118"/>
      <c r="F1928" s="118"/>
      <c r="G1928" s="119"/>
      <c r="H1928" s="120"/>
      <c r="I1928" s="120"/>
      <c r="J1928" s="121"/>
      <c r="K1928" s="5"/>
      <c r="L1928" s="133" t="str">
        <f t="shared" si="261"/>
        <v/>
      </c>
      <c r="M1928" s="5"/>
      <c r="N1928" s="23" t="str">
        <f>IF($L1928="", "", COUNTIF($L$11:$L$2510, "&gt;"&amp;$L1928)+1+COUNTIF($L$11:$L1928, $L1928)-1)</f>
        <v/>
      </c>
      <c r="O1928" s="5"/>
      <c r="R1928" s="23" t="str">
        <f t="shared" si="262"/>
        <v/>
      </c>
      <c r="T1928" s="20" t="str">
        <f t="shared" si="263"/>
        <v/>
      </c>
      <c r="X1928" s="23" t="str">
        <f t="shared" si="264"/>
        <v/>
      </c>
      <c r="Z1928" s="59" t="str">
        <f t="shared" si="265"/>
        <v/>
      </c>
      <c r="AA1928" s="60" t="str">
        <f>IF($B1928="", "", IF(COUNTIF('Intro &amp; Setup'!$AY$23:$AY$38, $B1928)&gt;0, "BH", TEXT($B1928, "ddd")))</f>
        <v/>
      </c>
      <c r="AB1928" s="61" t="str">
        <f t="shared" si="266"/>
        <v/>
      </c>
      <c r="AD1928" s="23" t="str">
        <f t="shared" si="267"/>
        <v/>
      </c>
      <c r="AE1928" s="23" t="str">
        <f t="shared" si="268"/>
        <v/>
      </c>
      <c r="AG1928" s="23" t="str">
        <f t="shared" si="269"/>
        <v/>
      </c>
    </row>
    <row r="1929" spans="1:33" x14ac:dyDescent="0.25">
      <c r="A1929" s="5"/>
      <c r="B1929" s="115"/>
      <c r="C1929" s="116"/>
      <c r="D1929" s="117"/>
      <c r="E1929" s="118"/>
      <c r="F1929" s="118"/>
      <c r="G1929" s="119"/>
      <c r="H1929" s="120"/>
      <c r="I1929" s="120"/>
      <c r="J1929" s="121"/>
      <c r="K1929" s="5"/>
      <c r="L1929" s="133" t="str">
        <f t="shared" si="261"/>
        <v/>
      </c>
      <c r="M1929" s="5"/>
      <c r="N1929" s="23" t="str">
        <f>IF($L1929="", "", COUNTIF($L$11:$L$2510, "&gt;"&amp;$L1929)+1+COUNTIF($L$11:$L1929, $L1929)-1)</f>
        <v/>
      </c>
      <c r="O1929" s="5"/>
      <c r="R1929" s="23" t="str">
        <f t="shared" si="262"/>
        <v/>
      </c>
      <c r="T1929" s="20" t="str">
        <f t="shared" si="263"/>
        <v/>
      </c>
      <c r="X1929" s="23" t="str">
        <f t="shared" si="264"/>
        <v/>
      </c>
      <c r="Z1929" s="59" t="str">
        <f t="shared" si="265"/>
        <v/>
      </c>
      <c r="AA1929" s="60" t="str">
        <f>IF($B1929="", "", IF(COUNTIF('Intro &amp; Setup'!$AY$23:$AY$38, $B1929)&gt;0, "BH", TEXT($B1929, "ddd")))</f>
        <v/>
      </c>
      <c r="AB1929" s="61" t="str">
        <f t="shared" si="266"/>
        <v/>
      </c>
      <c r="AD1929" s="23" t="str">
        <f t="shared" si="267"/>
        <v/>
      </c>
      <c r="AE1929" s="23" t="str">
        <f t="shared" si="268"/>
        <v/>
      </c>
      <c r="AG1929" s="23" t="str">
        <f t="shared" si="269"/>
        <v/>
      </c>
    </row>
    <row r="1930" spans="1:33" x14ac:dyDescent="0.25">
      <c r="A1930" s="5"/>
      <c r="B1930" s="115"/>
      <c r="C1930" s="116"/>
      <c r="D1930" s="117"/>
      <c r="E1930" s="118"/>
      <c r="F1930" s="118"/>
      <c r="G1930" s="119"/>
      <c r="H1930" s="120"/>
      <c r="I1930" s="120"/>
      <c r="J1930" s="121"/>
      <c r="K1930" s="5"/>
      <c r="L1930" s="133" t="str">
        <f t="shared" si="261"/>
        <v/>
      </c>
      <c r="M1930" s="5"/>
      <c r="N1930" s="23" t="str">
        <f>IF($L1930="", "", COUNTIF($L$11:$L$2510, "&gt;"&amp;$L1930)+1+COUNTIF($L$11:$L1930, $L1930)-1)</f>
        <v/>
      </c>
      <c r="O1930" s="5"/>
      <c r="R1930" s="23" t="str">
        <f t="shared" si="262"/>
        <v/>
      </c>
      <c r="T1930" s="20" t="str">
        <f t="shared" si="263"/>
        <v/>
      </c>
      <c r="X1930" s="23" t="str">
        <f t="shared" si="264"/>
        <v/>
      </c>
      <c r="Z1930" s="59" t="str">
        <f t="shared" si="265"/>
        <v/>
      </c>
      <c r="AA1930" s="60" t="str">
        <f>IF($B1930="", "", IF(COUNTIF('Intro &amp; Setup'!$AY$23:$AY$38, $B1930)&gt;0, "BH", TEXT($B1930, "ddd")))</f>
        <v/>
      </c>
      <c r="AB1930" s="61" t="str">
        <f t="shared" si="266"/>
        <v/>
      </c>
      <c r="AD1930" s="23" t="str">
        <f t="shared" si="267"/>
        <v/>
      </c>
      <c r="AE1930" s="23" t="str">
        <f t="shared" si="268"/>
        <v/>
      </c>
      <c r="AG1930" s="23" t="str">
        <f t="shared" si="269"/>
        <v/>
      </c>
    </row>
    <row r="1931" spans="1:33" x14ac:dyDescent="0.25">
      <c r="A1931" s="5"/>
      <c r="B1931" s="115"/>
      <c r="C1931" s="116"/>
      <c r="D1931" s="117"/>
      <c r="E1931" s="118"/>
      <c r="F1931" s="118"/>
      <c r="G1931" s="119"/>
      <c r="H1931" s="120"/>
      <c r="I1931" s="120"/>
      <c r="J1931" s="121"/>
      <c r="K1931" s="5"/>
      <c r="L1931" s="133" t="str">
        <f t="shared" si="261"/>
        <v/>
      </c>
      <c r="M1931" s="5"/>
      <c r="N1931" s="23" t="str">
        <f>IF($L1931="", "", COUNTIF($L$11:$L$2510, "&gt;"&amp;$L1931)+1+COUNTIF($L$11:$L1931, $L1931)-1)</f>
        <v/>
      </c>
      <c r="O1931" s="5"/>
      <c r="R1931" s="23" t="str">
        <f t="shared" si="262"/>
        <v/>
      </c>
      <c r="T1931" s="20" t="str">
        <f t="shared" si="263"/>
        <v/>
      </c>
      <c r="X1931" s="23" t="str">
        <f t="shared" si="264"/>
        <v/>
      </c>
      <c r="Z1931" s="59" t="str">
        <f t="shared" si="265"/>
        <v/>
      </c>
      <c r="AA1931" s="60" t="str">
        <f>IF($B1931="", "", IF(COUNTIF('Intro &amp; Setup'!$AY$23:$AY$38, $B1931)&gt;0, "BH", TEXT($B1931, "ddd")))</f>
        <v/>
      </c>
      <c r="AB1931" s="61" t="str">
        <f t="shared" si="266"/>
        <v/>
      </c>
      <c r="AD1931" s="23" t="str">
        <f t="shared" si="267"/>
        <v/>
      </c>
      <c r="AE1931" s="23" t="str">
        <f t="shared" si="268"/>
        <v/>
      </c>
      <c r="AG1931" s="23" t="str">
        <f t="shared" si="269"/>
        <v/>
      </c>
    </row>
    <row r="1932" spans="1:33" x14ac:dyDescent="0.25">
      <c r="A1932" s="5"/>
      <c r="B1932" s="115"/>
      <c r="C1932" s="116"/>
      <c r="D1932" s="117"/>
      <c r="E1932" s="118"/>
      <c r="F1932" s="118"/>
      <c r="G1932" s="119"/>
      <c r="H1932" s="120"/>
      <c r="I1932" s="120"/>
      <c r="J1932" s="121"/>
      <c r="K1932" s="5"/>
      <c r="L1932" s="133" t="str">
        <f t="shared" ref="L1932:L1995" si="270">IFERROR(($I1932+$J1932)/$H1932, "")</f>
        <v/>
      </c>
      <c r="M1932" s="5"/>
      <c r="N1932" s="23" t="str">
        <f>IF($L1932="", "", COUNTIF($L$11:$L$2510, "&gt;"&amp;$L1932)+1+COUNTIF($L$11:$L1932, $L1932)-1)</f>
        <v/>
      </c>
      <c r="O1932" s="5"/>
      <c r="R1932" s="23" t="str">
        <f t="shared" ref="R1932:R1995" si="271">IF($T1932="", "", IF(COUNTIF($T$11:$T$2510, $T1932)&gt;1, "X", ""))</f>
        <v/>
      </c>
      <c r="T1932" s="20" t="str">
        <f t="shared" ref="T1932:T1995" si="272">IF(AND($B1932="", $C1932="", $D1932=""), "", CONCATENATE(TEXT($B1932, "dd mmm yyyy"), " - ", TEXT($C1932, "hh:mm"), " - ", $D1932))</f>
        <v/>
      </c>
      <c r="X1932" s="23" t="str">
        <f t="shared" ref="X1932:X1995" si="273">IF($E1932="", "", IF(COUNTIF($V$11:$V$20, $E1932)=0, "X", ""))</f>
        <v/>
      </c>
      <c r="Z1932" s="59" t="str">
        <f t="shared" ref="Z1932:Z1995" si="274">IF($B1932="", "", TEXT($B1932, "mmm yyyy"))</f>
        <v/>
      </c>
      <c r="AA1932" s="60" t="str">
        <f>IF($B1932="", "", IF(COUNTIF('Intro &amp; Setup'!$AY$23:$AY$38, $B1932)&gt;0, "BH", TEXT($B1932, "ddd")))</f>
        <v/>
      </c>
      <c r="AB1932" s="61" t="str">
        <f t="shared" ref="AB1932:AB1995" si="275">IF($C1932="", "", REPLACE(TEXT($C1932, "hh:mm"), 4, 2, "00"))</f>
        <v/>
      </c>
      <c r="AD1932" s="23" t="str">
        <f t="shared" ref="AD1932:AD1995" si="276">IF(OR($AB1932="", $E1932=""), "", CONCATENATE($AB1932, " - ", $E1932))</f>
        <v/>
      </c>
      <c r="AE1932" s="23" t="str">
        <f t="shared" ref="AE1932:AE1995" si="277">IF(OR($AA1932="", $E1932=""), "", CONCATENATE($AA1932, " - ", $E1932))</f>
        <v/>
      </c>
      <c r="AG1932" s="23" t="str">
        <f t="shared" ref="AG1932:AG1995" si="278">IF($B1932="", "", IF(OR($B1932&lt;$Z$2, $B1932&gt;$Z$3), "X", ""))</f>
        <v/>
      </c>
    </row>
    <row r="1933" spans="1:33" x14ac:dyDescent="0.25">
      <c r="A1933" s="5"/>
      <c r="B1933" s="115"/>
      <c r="C1933" s="116"/>
      <c r="D1933" s="117"/>
      <c r="E1933" s="118"/>
      <c r="F1933" s="118"/>
      <c r="G1933" s="119"/>
      <c r="H1933" s="120"/>
      <c r="I1933" s="120"/>
      <c r="J1933" s="121"/>
      <c r="K1933" s="5"/>
      <c r="L1933" s="133" t="str">
        <f t="shared" si="270"/>
        <v/>
      </c>
      <c r="M1933" s="5"/>
      <c r="N1933" s="23" t="str">
        <f>IF($L1933="", "", COUNTIF($L$11:$L$2510, "&gt;"&amp;$L1933)+1+COUNTIF($L$11:$L1933, $L1933)-1)</f>
        <v/>
      </c>
      <c r="O1933" s="5"/>
      <c r="R1933" s="23" t="str">
        <f t="shared" si="271"/>
        <v/>
      </c>
      <c r="T1933" s="20" t="str">
        <f t="shared" si="272"/>
        <v/>
      </c>
      <c r="X1933" s="23" t="str">
        <f t="shared" si="273"/>
        <v/>
      </c>
      <c r="Z1933" s="59" t="str">
        <f t="shared" si="274"/>
        <v/>
      </c>
      <c r="AA1933" s="60" t="str">
        <f>IF($B1933="", "", IF(COUNTIF('Intro &amp; Setup'!$AY$23:$AY$38, $B1933)&gt;0, "BH", TEXT($B1933, "ddd")))</f>
        <v/>
      </c>
      <c r="AB1933" s="61" t="str">
        <f t="shared" si="275"/>
        <v/>
      </c>
      <c r="AD1933" s="23" t="str">
        <f t="shared" si="276"/>
        <v/>
      </c>
      <c r="AE1933" s="23" t="str">
        <f t="shared" si="277"/>
        <v/>
      </c>
      <c r="AG1933" s="23" t="str">
        <f t="shared" si="278"/>
        <v/>
      </c>
    </row>
    <row r="1934" spans="1:33" x14ac:dyDescent="0.25">
      <c r="A1934" s="5"/>
      <c r="B1934" s="115"/>
      <c r="C1934" s="116"/>
      <c r="D1934" s="117"/>
      <c r="E1934" s="118"/>
      <c r="F1934" s="118"/>
      <c r="G1934" s="119"/>
      <c r="H1934" s="120"/>
      <c r="I1934" s="120"/>
      <c r="J1934" s="121"/>
      <c r="K1934" s="5"/>
      <c r="L1934" s="133" t="str">
        <f t="shared" si="270"/>
        <v/>
      </c>
      <c r="M1934" s="5"/>
      <c r="N1934" s="23" t="str">
        <f>IF($L1934="", "", COUNTIF($L$11:$L$2510, "&gt;"&amp;$L1934)+1+COUNTIF($L$11:$L1934, $L1934)-1)</f>
        <v/>
      </c>
      <c r="O1934" s="5"/>
      <c r="R1934" s="23" t="str">
        <f t="shared" si="271"/>
        <v/>
      </c>
      <c r="T1934" s="20" t="str">
        <f t="shared" si="272"/>
        <v/>
      </c>
      <c r="X1934" s="23" t="str">
        <f t="shared" si="273"/>
        <v/>
      </c>
      <c r="Z1934" s="59" t="str">
        <f t="shared" si="274"/>
        <v/>
      </c>
      <c r="AA1934" s="60" t="str">
        <f>IF($B1934="", "", IF(COUNTIF('Intro &amp; Setup'!$AY$23:$AY$38, $B1934)&gt;0, "BH", TEXT($B1934, "ddd")))</f>
        <v/>
      </c>
      <c r="AB1934" s="61" t="str">
        <f t="shared" si="275"/>
        <v/>
      </c>
      <c r="AD1934" s="23" t="str">
        <f t="shared" si="276"/>
        <v/>
      </c>
      <c r="AE1934" s="23" t="str">
        <f t="shared" si="277"/>
        <v/>
      </c>
      <c r="AG1934" s="23" t="str">
        <f t="shared" si="278"/>
        <v/>
      </c>
    </row>
    <row r="1935" spans="1:33" x14ac:dyDescent="0.25">
      <c r="A1935" s="5"/>
      <c r="B1935" s="115"/>
      <c r="C1935" s="116"/>
      <c r="D1935" s="117"/>
      <c r="E1935" s="118"/>
      <c r="F1935" s="118"/>
      <c r="G1935" s="119"/>
      <c r="H1935" s="120"/>
      <c r="I1935" s="120"/>
      <c r="J1935" s="121"/>
      <c r="K1935" s="5"/>
      <c r="L1935" s="133" t="str">
        <f t="shared" si="270"/>
        <v/>
      </c>
      <c r="M1935" s="5"/>
      <c r="N1935" s="23" t="str">
        <f>IF($L1935="", "", COUNTIF($L$11:$L$2510, "&gt;"&amp;$L1935)+1+COUNTIF($L$11:$L1935, $L1935)-1)</f>
        <v/>
      </c>
      <c r="O1935" s="5"/>
      <c r="R1935" s="23" t="str">
        <f t="shared" si="271"/>
        <v/>
      </c>
      <c r="T1935" s="20" t="str">
        <f t="shared" si="272"/>
        <v/>
      </c>
      <c r="X1935" s="23" t="str">
        <f t="shared" si="273"/>
        <v/>
      </c>
      <c r="Z1935" s="59" t="str">
        <f t="shared" si="274"/>
        <v/>
      </c>
      <c r="AA1935" s="60" t="str">
        <f>IF($B1935="", "", IF(COUNTIF('Intro &amp; Setup'!$AY$23:$AY$38, $B1935)&gt;0, "BH", TEXT($B1935, "ddd")))</f>
        <v/>
      </c>
      <c r="AB1935" s="61" t="str">
        <f t="shared" si="275"/>
        <v/>
      </c>
      <c r="AD1935" s="23" t="str">
        <f t="shared" si="276"/>
        <v/>
      </c>
      <c r="AE1935" s="23" t="str">
        <f t="shared" si="277"/>
        <v/>
      </c>
      <c r="AG1935" s="23" t="str">
        <f t="shared" si="278"/>
        <v/>
      </c>
    </row>
    <row r="1936" spans="1:33" x14ac:dyDescent="0.25">
      <c r="A1936" s="5"/>
      <c r="B1936" s="115"/>
      <c r="C1936" s="116"/>
      <c r="D1936" s="117"/>
      <c r="E1936" s="118"/>
      <c r="F1936" s="118"/>
      <c r="G1936" s="119"/>
      <c r="H1936" s="120"/>
      <c r="I1936" s="120"/>
      <c r="J1936" s="121"/>
      <c r="K1936" s="5"/>
      <c r="L1936" s="133" t="str">
        <f t="shared" si="270"/>
        <v/>
      </c>
      <c r="M1936" s="5"/>
      <c r="N1936" s="23" t="str">
        <f>IF($L1936="", "", COUNTIF($L$11:$L$2510, "&gt;"&amp;$L1936)+1+COUNTIF($L$11:$L1936, $L1936)-1)</f>
        <v/>
      </c>
      <c r="O1936" s="5"/>
      <c r="R1936" s="23" t="str">
        <f t="shared" si="271"/>
        <v/>
      </c>
      <c r="T1936" s="20" t="str">
        <f t="shared" si="272"/>
        <v/>
      </c>
      <c r="X1936" s="23" t="str">
        <f t="shared" si="273"/>
        <v/>
      </c>
      <c r="Z1936" s="59" t="str">
        <f t="shared" si="274"/>
        <v/>
      </c>
      <c r="AA1936" s="60" t="str">
        <f>IF($B1936="", "", IF(COUNTIF('Intro &amp; Setup'!$AY$23:$AY$38, $B1936)&gt;0, "BH", TEXT($B1936, "ddd")))</f>
        <v/>
      </c>
      <c r="AB1936" s="61" t="str">
        <f t="shared" si="275"/>
        <v/>
      </c>
      <c r="AD1936" s="23" t="str">
        <f t="shared" si="276"/>
        <v/>
      </c>
      <c r="AE1936" s="23" t="str">
        <f t="shared" si="277"/>
        <v/>
      </c>
      <c r="AG1936" s="23" t="str">
        <f t="shared" si="278"/>
        <v/>
      </c>
    </row>
    <row r="1937" spans="1:33" x14ac:dyDescent="0.25">
      <c r="A1937" s="5"/>
      <c r="B1937" s="115"/>
      <c r="C1937" s="116"/>
      <c r="D1937" s="117"/>
      <c r="E1937" s="118"/>
      <c r="F1937" s="118"/>
      <c r="G1937" s="119"/>
      <c r="H1937" s="120"/>
      <c r="I1937" s="120"/>
      <c r="J1937" s="121"/>
      <c r="K1937" s="5"/>
      <c r="L1937" s="133" t="str">
        <f t="shared" si="270"/>
        <v/>
      </c>
      <c r="M1937" s="5"/>
      <c r="N1937" s="23" t="str">
        <f>IF($L1937="", "", COUNTIF($L$11:$L$2510, "&gt;"&amp;$L1937)+1+COUNTIF($L$11:$L1937, $L1937)-1)</f>
        <v/>
      </c>
      <c r="O1937" s="5"/>
      <c r="R1937" s="23" t="str">
        <f t="shared" si="271"/>
        <v/>
      </c>
      <c r="T1937" s="20" t="str">
        <f t="shared" si="272"/>
        <v/>
      </c>
      <c r="X1937" s="23" t="str">
        <f t="shared" si="273"/>
        <v/>
      </c>
      <c r="Z1937" s="59" t="str">
        <f t="shared" si="274"/>
        <v/>
      </c>
      <c r="AA1937" s="60" t="str">
        <f>IF($B1937="", "", IF(COUNTIF('Intro &amp; Setup'!$AY$23:$AY$38, $B1937)&gt;0, "BH", TEXT($B1937, "ddd")))</f>
        <v/>
      </c>
      <c r="AB1937" s="61" t="str">
        <f t="shared" si="275"/>
        <v/>
      </c>
      <c r="AD1937" s="23" t="str">
        <f t="shared" si="276"/>
        <v/>
      </c>
      <c r="AE1937" s="23" t="str">
        <f t="shared" si="277"/>
        <v/>
      </c>
      <c r="AG1937" s="23" t="str">
        <f t="shared" si="278"/>
        <v/>
      </c>
    </row>
    <row r="1938" spans="1:33" x14ac:dyDescent="0.25">
      <c r="A1938" s="5"/>
      <c r="B1938" s="115"/>
      <c r="C1938" s="116"/>
      <c r="D1938" s="117"/>
      <c r="E1938" s="118"/>
      <c r="F1938" s="118"/>
      <c r="G1938" s="119"/>
      <c r="H1938" s="120"/>
      <c r="I1938" s="120"/>
      <c r="J1938" s="121"/>
      <c r="K1938" s="5"/>
      <c r="L1938" s="133" t="str">
        <f t="shared" si="270"/>
        <v/>
      </c>
      <c r="M1938" s="5"/>
      <c r="N1938" s="23" t="str">
        <f>IF($L1938="", "", COUNTIF($L$11:$L$2510, "&gt;"&amp;$L1938)+1+COUNTIF($L$11:$L1938, $L1938)-1)</f>
        <v/>
      </c>
      <c r="O1938" s="5"/>
      <c r="R1938" s="23" t="str">
        <f t="shared" si="271"/>
        <v/>
      </c>
      <c r="T1938" s="20" t="str">
        <f t="shared" si="272"/>
        <v/>
      </c>
      <c r="X1938" s="23" t="str">
        <f t="shared" si="273"/>
        <v/>
      </c>
      <c r="Z1938" s="59" t="str">
        <f t="shared" si="274"/>
        <v/>
      </c>
      <c r="AA1938" s="60" t="str">
        <f>IF($B1938="", "", IF(COUNTIF('Intro &amp; Setup'!$AY$23:$AY$38, $B1938)&gt;0, "BH", TEXT($B1938, "ddd")))</f>
        <v/>
      </c>
      <c r="AB1938" s="61" t="str">
        <f t="shared" si="275"/>
        <v/>
      </c>
      <c r="AD1938" s="23" t="str">
        <f t="shared" si="276"/>
        <v/>
      </c>
      <c r="AE1938" s="23" t="str">
        <f t="shared" si="277"/>
        <v/>
      </c>
      <c r="AG1938" s="23" t="str">
        <f t="shared" si="278"/>
        <v/>
      </c>
    </row>
    <row r="1939" spans="1:33" x14ac:dyDescent="0.25">
      <c r="A1939" s="5"/>
      <c r="B1939" s="115"/>
      <c r="C1939" s="116"/>
      <c r="D1939" s="117"/>
      <c r="E1939" s="118"/>
      <c r="F1939" s="118"/>
      <c r="G1939" s="119"/>
      <c r="H1939" s="120"/>
      <c r="I1939" s="120"/>
      <c r="J1939" s="121"/>
      <c r="K1939" s="5"/>
      <c r="L1939" s="133" t="str">
        <f t="shared" si="270"/>
        <v/>
      </c>
      <c r="M1939" s="5"/>
      <c r="N1939" s="23" t="str">
        <f>IF($L1939="", "", COUNTIF($L$11:$L$2510, "&gt;"&amp;$L1939)+1+COUNTIF($L$11:$L1939, $L1939)-1)</f>
        <v/>
      </c>
      <c r="O1939" s="5"/>
      <c r="R1939" s="23" t="str">
        <f t="shared" si="271"/>
        <v/>
      </c>
      <c r="T1939" s="20" t="str">
        <f t="shared" si="272"/>
        <v/>
      </c>
      <c r="X1939" s="23" t="str">
        <f t="shared" si="273"/>
        <v/>
      </c>
      <c r="Z1939" s="59" t="str">
        <f t="shared" si="274"/>
        <v/>
      </c>
      <c r="AA1939" s="60" t="str">
        <f>IF($B1939="", "", IF(COUNTIF('Intro &amp; Setup'!$AY$23:$AY$38, $B1939)&gt;0, "BH", TEXT($B1939, "ddd")))</f>
        <v/>
      </c>
      <c r="AB1939" s="61" t="str">
        <f t="shared" si="275"/>
        <v/>
      </c>
      <c r="AD1939" s="23" t="str">
        <f t="shared" si="276"/>
        <v/>
      </c>
      <c r="AE1939" s="23" t="str">
        <f t="shared" si="277"/>
        <v/>
      </c>
      <c r="AG1939" s="23" t="str">
        <f t="shared" si="278"/>
        <v/>
      </c>
    </row>
    <row r="1940" spans="1:33" x14ac:dyDescent="0.25">
      <c r="A1940" s="5"/>
      <c r="B1940" s="115"/>
      <c r="C1940" s="116"/>
      <c r="D1940" s="117"/>
      <c r="E1940" s="118"/>
      <c r="F1940" s="118"/>
      <c r="G1940" s="119"/>
      <c r="H1940" s="120"/>
      <c r="I1940" s="120"/>
      <c r="J1940" s="121"/>
      <c r="K1940" s="5"/>
      <c r="L1940" s="133" t="str">
        <f t="shared" si="270"/>
        <v/>
      </c>
      <c r="M1940" s="5"/>
      <c r="N1940" s="23" t="str">
        <f>IF($L1940="", "", COUNTIF($L$11:$L$2510, "&gt;"&amp;$L1940)+1+COUNTIF($L$11:$L1940, $L1940)-1)</f>
        <v/>
      </c>
      <c r="O1940" s="5"/>
      <c r="R1940" s="23" t="str">
        <f t="shared" si="271"/>
        <v/>
      </c>
      <c r="T1940" s="20" t="str">
        <f t="shared" si="272"/>
        <v/>
      </c>
      <c r="X1940" s="23" t="str">
        <f t="shared" si="273"/>
        <v/>
      </c>
      <c r="Z1940" s="59" t="str">
        <f t="shared" si="274"/>
        <v/>
      </c>
      <c r="AA1940" s="60" t="str">
        <f>IF($B1940="", "", IF(COUNTIF('Intro &amp; Setup'!$AY$23:$AY$38, $B1940)&gt;0, "BH", TEXT($B1940, "ddd")))</f>
        <v/>
      </c>
      <c r="AB1940" s="61" t="str">
        <f t="shared" si="275"/>
        <v/>
      </c>
      <c r="AD1940" s="23" t="str">
        <f t="shared" si="276"/>
        <v/>
      </c>
      <c r="AE1940" s="23" t="str">
        <f t="shared" si="277"/>
        <v/>
      </c>
      <c r="AG1940" s="23" t="str">
        <f t="shared" si="278"/>
        <v/>
      </c>
    </row>
    <row r="1941" spans="1:33" x14ac:dyDescent="0.25">
      <c r="A1941" s="5"/>
      <c r="B1941" s="115"/>
      <c r="C1941" s="116"/>
      <c r="D1941" s="117"/>
      <c r="E1941" s="118"/>
      <c r="F1941" s="118"/>
      <c r="G1941" s="119"/>
      <c r="H1941" s="120"/>
      <c r="I1941" s="120"/>
      <c r="J1941" s="121"/>
      <c r="K1941" s="5"/>
      <c r="L1941" s="133" t="str">
        <f t="shared" si="270"/>
        <v/>
      </c>
      <c r="M1941" s="5"/>
      <c r="N1941" s="23" t="str">
        <f>IF($L1941="", "", COUNTIF($L$11:$L$2510, "&gt;"&amp;$L1941)+1+COUNTIF($L$11:$L1941, $L1941)-1)</f>
        <v/>
      </c>
      <c r="O1941" s="5"/>
      <c r="R1941" s="23" t="str">
        <f t="shared" si="271"/>
        <v/>
      </c>
      <c r="T1941" s="20" t="str">
        <f t="shared" si="272"/>
        <v/>
      </c>
      <c r="X1941" s="23" t="str">
        <f t="shared" si="273"/>
        <v/>
      </c>
      <c r="Z1941" s="59" t="str">
        <f t="shared" si="274"/>
        <v/>
      </c>
      <c r="AA1941" s="60" t="str">
        <f>IF($B1941="", "", IF(COUNTIF('Intro &amp; Setup'!$AY$23:$AY$38, $B1941)&gt;0, "BH", TEXT($B1941, "ddd")))</f>
        <v/>
      </c>
      <c r="AB1941" s="61" t="str">
        <f t="shared" si="275"/>
        <v/>
      </c>
      <c r="AD1941" s="23" t="str">
        <f t="shared" si="276"/>
        <v/>
      </c>
      <c r="AE1941" s="23" t="str">
        <f t="shared" si="277"/>
        <v/>
      </c>
      <c r="AG1941" s="23" t="str">
        <f t="shared" si="278"/>
        <v/>
      </c>
    </row>
    <row r="1942" spans="1:33" x14ac:dyDescent="0.25">
      <c r="A1942" s="5"/>
      <c r="B1942" s="115"/>
      <c r="C1942" s="116"/>
      <c r="D1942" s="117"/>
      <c r="E1942" s="118"/>
      <c r="F1942" s="118"/>
      <c r="G1942" s="119"/>
      <c r="H1942" s="120"/>
      <c r="I1942" s="120"/>
      <c r="J1942" s="121"/>
      <c r="K1942" s="5"/>
      <c r="L1942" s="133" t="str">
        <f t="shared" si="270"/>
        <v/>
      </c>
      <c r="M1942" s="5"/>
      <c r="N1942" s="23" t="str">
        <f>IF($L1942="", "", COUNTIF($L$11:$L$2510, "&gt;"&amp;$L1942)+1+COUNTIF($L$11:$L1942, $L1942)-1)</f>
        <v/>
      </c>
      <c r="O1942" s="5"/>
      <c r="R1942" s="23" t="str">
        <f t="shared" si="271"/>
        <v/>
      </c>
      <c r="T1942" s="20" t="str">
        <f t="shared" si="272"/>
        <v/>
      </c>
      <c r="X1942" s="23" t="str">
        <f t="shared" si="273"/>
        <v/>
      </c>
      <c r="Z1942" s="59" t="str">
        <f t="shared" si="274"/>
        <v/>
      </c>
      <c r="AA1942" s="60" t="str">
        <f>IF($B1942="", "", IF(COUNTIF('Intro &amp; Setup'!$AY$23:$AY$38, $B1942)&gt;0, "BH", TEXT($B1942, "ddd")))</f>
        <v/>
      </c>
      <c r="AB1942" s="61" t="str">
        <f t="shared" si="275"/>
        <v/>
      </c>
      <c r="AD1942" s="23" t="str">
        <f t="shared" si="276"/>
        <v/>
      </c>
      <c r="AE1942" s="23" t="str">
        <f t="shared" si="277"/>
        <v/>
      </c>
      <c r="AG1942" s="23" t="str">
        <f t="shared" si="278"/>
        <v/>
      </c>
    </row>
    <row r="1943" spans="1:33" x14ac:dyDescent="0.25">
      <c r="A1943" s="5"/>
      <c r="B1943" s="115"/>
      <c r="C1943" s="116"/>
      <c r="D1943" s="117"/>
      <c r="E1943" s="118"/>
      <c r="F1943" s="118"/>
      <c r="G1943" s="119"/>
      <c r="H1943" s="120"/>
      <c r="I1943" s="120"/>
      <c r="J1943" s="121"/>
      <c r="K1943" s="5"/>
      <c r="L1943" s="133" t="str">
        <f t="shared" si="270"/>
        <v/>
      </c>
      <c r="M1943" s="5"/>
      <c r="N1943" s="23" t="str">
        <f>IF($L1943="", "", COUNTIF($L$11:$L$2510, "&gt;"&amp;$L1943)+1+COUNTIF($L$11:$L1943, $L1943)-1)</f>
        <v/>
      </c>
      <c r="O1943" s="5"/>
      <c r="R1943" s="23" t="str">
        <f t="shared" si="271"/>
        <v/>
      </c>
      <c r="T1943" s="20" t="str">
        <f t="shared" si="272"/>
        <v/>
      </c>
      <c r="X1943" s="23" t="str">
        <f t="shared" si="273"/>
        <v/>
      </c>
      <c r="Z1943" s="59" t="str">
        <f t="shared" si="274"/>
        <v/>
      </c>
      <c r="AA1943" s="60" t="str">
        <f>IF($B1943="", "", IF(COUNTIF('Intro &amp; Setup'!$AY$23:$AY$38, $B1943)&gt;0, "BH", TEXT($B1943, "ddd")))</f>
        <v/>
      </c>
      <c r="AB1943" s="61" t="str">
        <f t="shared" si="275"/>
        <v/>
      </c>
      <c r="AD1943" s="23" t="str">
        <f t="shared" si="276"/>
        <v/>
      </c>
      <c r="AE1943" s="23" t="str">
        <f t="shared" si="277"/>
        <v/>
      </c>
      <c r="AG1943" s="23" t="str">
        <f t="shared" si="278"/>
        <v/>
      </c>
    </row>
    <row r="1944" spans="1:33" x14ac:dyDescent="0.25">
      <c r="A1944" s="5"/>
      <c r="B1944" s="115"/>
      <c r="C1944" s="116"/>
      <c r="D1944" s="117"/>
      <c r="E1944" s="118"/>
      <c r="F1944" s="118"/>
      <c r="G1944" s="119"/>
      <c r="H1944" s="120"/>
      <c r="I1944" s="120"/>
      <c r="J1944" s="121"/>
      <c r="K1944" s="5"/>
      <c r="L1944" s="133" t="str">
        <f t="shared" si="270"/>
        <v/>
      </c>
      <c r="M1944" s="5"/>
      <c r="N1944" s="23" t="str">
        <f>IF($L1944="", "", COUNTIF($L$11:$L$2510, "&gt;"&amp;$L1944)+1+COUNTIF($L$11:$L1944, $L1944)-1)</f>
        <v/>
      </c>
      <c r="O1944" s="5"/>
      <c r="R1944" s="23" t="str">
        <f t="shared" si="271"/>
        <v/>
      </c>
      <c r="T1944" s="20" t="str">
        <f t="shared" si="272"/>
        <v/>
      </c>
      <c r="X1944" s="23" t="str">
        <f t="shared" si="273"/>
        <v/>
      </c>
      <c r="Z1944" s="59" t="str">
        <f t="shared" si="274"/>
        <v/>
      </c>
      <c r="AA1944" s="60" t="str">
        <f>IF($B1944="", "", IF(COUNTIF('Intro &amp; Setup'!$AY$23:$AY$38, $B1944)&gt;0, "BH", TEXT($B1944, "ddd")))</f>
        <v/>
      </c>
      <c r="AB1944" s="61" t="str">
        <f t="shared" si="275"/>
        <v/>
      </c>
      <c r="AD1944" s="23" t="str">
        <f t="shared" si="276"/>
        <v/>
      </c>
      <c r="AE1944" s="23" t="str">
        <f t="shared" si="277"/>
        <v/>
      </c>
      <c r="AG1944" s="23" t="str">
        <f t="shared" si="278"/>
        <v/>
      </c>
    </row>
    <row r="1945" spans="1:33" x14ac:dyDescent="0.25">
      <c r="A1945" s="5"/>
      <c r="B1945" s="115"/>
      <c r="C1945" s="116"/>
      <c r="D1945" s="117"/>
      <c r="E1945" s="118"/>
      <c r="F1945" s="118"/>
      <c r="G1945" s="119"/>
      <c r="H1945" s="120"/>
      <c r="I1945" s="120"/>
      <c r="J1945" s="121"/>
      <c r="K1945" s="5"/>
      <c r="L1945" s="133" t="str">
        <f t="shared" si="270"/>
        <v/>
      </c>
      <c r="M1945" s="5"/>
      <c r="N1945" s="23" t="str">
        <f>IF($L1945="", "", COUNTIF($L$11:$L$2510, "&gt;"&amp;$L1945)+1+COUNTIF($L$11:$L1945, $L1945)-1)</f>
        <v/>
      </c>
      <c r="O1945" s="5"/>
      <c r="R1945" s="23" t="str">
        <f t="shared" si="271"/>
        <v/>
      </c>
      <c r="T1945" s="20" t="str">
        <f t="shared" si="272"/>
        <v/>
      </c>
      <c r="X1945" s="23" t="str">
        <f t="shared" si="273"/>
        <v/>
      </c>
      <c r="Z1945" s="59" t="str">
        <f t="shared" si="274"/>
        <v/>
      </c>
      <c r="AA1945" s="60" t="str">
        <f>IF($B1945="", "", IF(COUNTIF('Intro &amp; Setup'!$AY$23:$AY$38, $B1945)&gt;0, "BH", TEXT($B1945, "ddd")))</f>
        <v/>
      </c>
      <c r="AB1945" s="61" t="str">
        <f t="shared" si="275"/>
        <v/>
      </c>
      <c r="AD1945" s="23" t="str">
        <f t="shared" si="276"/>
        <v/>
      </c>
      <c r="AE1945" s="23" t="str">
        <f t="shared" si="277"/>
        <v/>
      </c>
      <c r="AG1945" s="23" t="str">
        <f t="shared" si="278"/>
        <v/>
      </c>
    </row>
    <row r="1946" spans="1:33" x14ac:dyDescent="0.25">
      <c r="A1946" s="5"/>
      <c r="B1946" s="115"/>
      <c r="C1946" s="116"/>
      <c r="D1946" s="117"/>
      <c r="E1946" s="118"/>
      <c r="F1946" s="118"/>
      <c r="G1946" s="119"/>
      <c r="H1946" s="120"/>
      <c r="I1946" s="120"/>
      <c r="J1946" s="121"/>
      <c r="K1946" s="5"/>
      <c r="L1946" s="133" t="str">
        <f t="shared" si="270"/>
        <v/>
      </c>
      <c r="M1946" s="5"/>
      <c r="N1946" s="23" t="str">
        <f>IF($L1946="", "", COUNTIF($L$11:$L$2510, "&gt;"&amp;$L1946)+1+COUNTIF($L$11:$L1946, $L1946)-1)</f>
        <v/>
      </c>
      <c r="O1946" s="5"/>
      <c r="R1946" s="23" t="str">
        <f t="shared" si="271"/>
        <v/>
      </c>
      <c r="T1946" s="20" t="str">
        <f t="shared" si="272"/>
        <v/>
      </c>
      <c r="X1946" s="23" t="str">
        <f t="shared" si="273"/>
        <v/>
      </c>
      <c r="Z1946" s="59" t="str">
        <f t="shared" si="274"/>
        <v/>
      </c>
      <c r="AA1946" s="60" t="str">
        <f>IF($B1946="", "", IF(COUNTIF('Intro &amp; Setup'!$AY$23:$AY$38, $B1946)&gt;0, "BH", TEXT($B1946, "ddd")))</f>
        <v/>
      </c>
      <c r="AB1946" s="61" t="str">
        <f t="shared" si="275"/>
        <v/>
      </c>
      <c r="AD1946" s="23" t="str">
        <f t="shared" si="276"/>
        <v/>
      </c>
      <c r="AE1946" s="23" t="str">
        <f t="shared" si="277"/>
        <v/>
      </c>
      <c r="AG1946" s="23" t="str">
        <f t="shared" si="278"/>
        <v/>
      </c>
    </row>
    <row r="1947" spans="1:33" x14ac:dyDescent="0.25">
      <c r="A1947" s="5"/>
      <c r="B1947" s="115"/>
      <c r="C1947" s="116"/>
      <c r="D1947" s="117"/>
      <c r="E1947" s="118"/>
      <c r="F1947" s="118"/>
      <c r="G1947" s="119"/>
      <c r="H1947" s="120"/>
      <c r="I1947" s="120"/>
      <c r="J1947" s="121"/>
      <c r="K1947" s="5"/>
      <c r="L1947" s="133" t="str">
        <f t="shared" si="270"/>
        <v/>
      </c>
      <c r="M1947" s="5"/>
      <c r="N1947" s="23" t="str">
        <f>IF($L1947="", "", COUNTIF($L$11:$L$2510, "&gt;"&amp;$L1947)+1+COUNTIF($L$11:$L1947, $L1947)-1)</f>
        <v/>
      </c>
      <c r="O1947" s="5"/>
      <c r="R1947" s="23" t="str">
        <f t="shared" si="271"/>
        <v/>
      </c>
      <c r="T1947" s="20" t="str">
        <f t="shared" si="272"/>
        <v/>
      </c>
      <c r="X1947" s="23" t="str">
        <f t="shared" si="273"/>
        <v/>
      </c>
      <c r="Z1947" s="59" t="str">
        <f t="shared" si="274"/>
        <v/>
      </c>
      <c r="AA1947" s="60" t="str">
        <f>IF($B1947="", "", IF(COUNTIF('Intro &amp; Setup'!$AY$23:$AY$38, $B1947)&gt;0, "BH", TEXT($B1947, "ddd")))</f>
        <v/>
      </c>
      <c r="AB1947" s="61" t="str">
        <f t="shared" si="275"/>
        <v/>
      </c>
      <c r="AD1947" s="23" t="str">
        <f t="shared" si="276"/>
        <v/>
      </c>
      <c r="AE1947" s="23" t="str">
        <f t="shared" si="277"/>
        <v/>
      </c>
      <c r="AG1947" s="23" t="str">
        <f t="shared" si="278"/>
        <v/>
      </c>
    </row>
    <row r="1948" spans="1:33" x14ac:dyDescent="0.25">
      <c r="A1948" s="5"/>
      <c r="B1948" s="115"/>
      <c r="C1948" s="116"/>
      <c r="D1948" s="117"/>
      <c r="E1948" s="118"/>
      <c r="F1948" s="118"/>
      <c r="G1948" s="119"/>
      <c r="H1948" s="120"/>
      <c r="I1948" s="120"/>
      <c r="J1948" s="121"/>
      <c r="K1948" s="5"/>
      <c r="L1948" s="133" t="str">
        <f t="shared" si="270"/>
        <v/>
      </c>
      <c r="M1948" s="5"/>
      <c r="N1948" s="23" t="str">
        <f>IF($L1948="", "", COUNTIF($L$11:$L$2510, "&gt;"&amp;$L1948)+1+COUNTIF($L$11:$L1948, $L1948)-1)</f>
        <v/>
      </c>
      <c r="O1948" s="5"/>
      <c r="R1948" s="23" t="str">
        <f t="shared" si="271"/>
        <v/>
      </c>
      <c r="T1948" s="20" t="str">
        <f t="shared" si="272"/>
        <v/>
      </c>
      <c r="X1948" s="23" t="str">
        <f t="shared" si="273"/>
        <v/>
      </c>
      <c r="Z1948" s="59" t="str">
        <f t="shared" si="274"/>
        <v/>
      </c>
      <c r="AA1948" s="60" t="str">
        <f>IF($B1948="", "", IF(COUNTIF('Intro &amp; Setup'!$AY$23:$AY$38, $B1948)&gt;0, "BH", TEXT($B1948, "ddd")))</f>
        <v/>
      </c>
      <c r="AB1948" s="61" t="str">
        <f t="shared" si="275"/>
        <v/>
      </c>
      <c r="AD1948" s="23" t="str">
        <f t="shared" si="276"/>
        <v/>
      </c>
      <c r="AE1948" s="23" t="str">
        <f t="shared" si="277"/>
        <v/>
      </c>
      <c r="AG1948" s="23" t="str">
        <f t="shared" si="278"/>
        <v/>
      </c>
    </row>
    <row r="1949" spans="1:33" x14ac:dyDescent="0.25">
      <c r="A1949" s="5"/>
      <c r="B1949" s="115"/>
      <c r="C1949" s="116"/>
      <c r="D1949" s="117"/>
      <c r="E1949" s="118"/>
      <c r="F1949" s="118"/>
      <c r="G1949" s="119"/>
      <c r="H1949" s="120"/>
      <c r="I1949" s="120"/>
      <c r="J1949" s="121"/>
      <c r="K1949" s="5"/>
      <c r="L1949" s="133" t="str">
        <f t="shared" si="270"/>
        <v/>
      </c>
      <c r="M1949" s="5"/>
      <c r="N1949" s="23" t="str">
        <f>IF($L1949="", "", COUNTIF($L$11:$L$2510, "&gt;"&amp;$L1949)+1+COUNTIF($L$11:$L1949, $L1949)-1)</f>
        <v/>
      </c>
      <c r="O1949" s="5"/>
      <c r="R1949" s="23" t="str">
        <f t="shared" si="271"/>
        <v/>
      </c>
      <c r="T1949" s="20" t="str">
        <f t="shared" si="272"/>
        <v/>
      </c>
      <c r="X1949" s="23" t="str">
        <f t="shared" si="273"/>
        <v/>
      </c>
      <c r="Z1949" s="59" t="str">
        <f t="shared" si="274"/>
        <v/>
      </c>
      <c r="AA1949" s="60" t="str">
        <f>IF($B1949="", "", IF(COUNTIF('Intro &amp; Setup'!$AY$23:$AY$38, $B1949)&gt;0, "BH", TEXT($B1949, "ddd")))</f>
        <v/>
      </c>
      <c r="AB1949" s="61" t="str">
        <f t="shared" si="275"/>
        <v/>
      </c>
      <c r="AD1949" s="23" t="str">
        <f t="shared" si="276"/>
        <v/>
      </c>
      <c r="AE1949" s="23" t="str">
        <f t="shared" si="277"/>
        <v/>
      </c>
      <c r="AG1949" s="23" t="str">
        <f t="shared" si="278"/>
        <v/>
      </c>
    </row>
    <row r="1950" spans="1:33" x14ac:dyDescent="0.25">
      <c r="A1950" s="5"/>
      <c r="B1950" s="115"/>
      <c r="C1950" s="116"/>
      <c r="D1950" s="117"/>
      <c r="E1950" s="118"/>
      <c r="F1950" s="118"/>
      <c r="G1950" s="119"/>
      <c r="H1950" s="120"/>
      <c r="I1950" s="120"/>
      <c r="J1950" s="121"/>
      <c r="K1950" s="5"/>
      <c r="L1950" s="133" t="str">
        <f t="shared" si="270"/>
        <v/>
      </c>
      <c r="M1950" s="5"/>
      <c r="N1950" s="23" t="str">
        <f>IF($L1950="", "", COUNTIF($L$11:$L$2510, "&gt;"&amp;$L1950)+1+COUNTIF($L$11:$L1950, $L1950)-1)</f>
        <v/>
      </c>
      <c r="O1950" s="5"/>
      <c r="R1950" s="23" t="str">
        <f t="shared" si="271"/>
        <v/>
      </c>
      <c r="T1950" s="20" t="str">
        <f t="shared" si="272"/>
        <v/>
      </c>
      <c r="X1950" s="23" t="str">
        <f t="shared" si="273"/>
        <v/>
      </c>
      <c r="Z1950" s="59" t="str">
        <f t="shared" si="274"/>
        <v/>
      </c>
      <c r="AA1950" s="60" t="str">
        <f>IF($B1950="", "", IF(COUNTIF('Intro &amp; Setup'!$AY$23:$AY$38, $B1950)&gt;0, "BH", TEXT($B1950, "ddd")))</f>
        <v/>
      </c>
      <c r="AB1950" s="61" t="str">
        <f t="shared" si="275"/>
        <v/>
      </c>
      <c r="AD1950" s="23" t="str">
        <f t="shared" si="276"/>
        <v/>
      </c>
      <c r="AE1950" s="23" t="str">
        <f t="shared" si="277"/>
        <v/>
      </c>
      <c r="AG1950" s="23" t="str">
        <f t="shared" si="278"/>
        <v/>
      </c>
    </row>
    <row r="1951" spans="1:33" x14ac:dyDescent="0.25">
      <c r="A1951" s="5"/>
      <c r="B1951" s="115"/>
      <c r="C1951" s="116"/>
      <c r="D1951" s="117"/>
      <c r="E1951" s="118"/>
      <c r="F1951" s="118"/>
      <c r="G1951" s="119"/>
      <c r="H1951" s="120"/>
      <c r="I1951" s="120"/>
      <c r="J1951" s="121"/>
      <c r="K1951" s="5"/>
      <c r="L1951" s="133" t="str">
        <f t="shared" si="270"/>
        <v/>
      </c>
      <c r="M1951" s="5"/>
      <c r="N1951" s="23" t="str">
        <f>IF($L1951="", "", COUNTIF($L$11:$L$2510, "&gt;"&amp;$L1951)+1+COUNTIF($L$11:$L1951, $L1951)-1)</f>
        <v/>
      </c>
      <c r="O1951" s="5"/>
      <c r="R1951" s="23" t="str">
        <f t="shared" si="271"/>
        <v/>
      </c>
      <c r="T1951" s="20" t="str">
        <f t="shared" si="272"/>
        <v/>
      </c>
      <c r="X1951" s="23" t="str">
        <f t="shared" si="273"/>
        <v/>
      </c>
      <c r="Z1951" s="59" t="str">
        <f t="shared" si="274"/>
        <v/>
      </c>
      <c r="AA1951" s="60" t="str">
        <f>IF($B1951="", "", IF(COUNTIF('Intro &amp; Setup'!$AY$23:$AY$38, $B1951)&gt;0, "BH", TEXT($B1951, "ddd")))</f>
        <v/>
      </c>
      <c r="AB1951" s="61" t="str">
        <f t="shared" si="275"/>
        <v/>
      </c>
      <c r="AD1951" s="23" t="str">
        <f t="shared" si="276"/>
        <v/>
      </c>
      <c r="AE1951" s="23" t="str">
        <f t="shared" si="277"/>
        <v/>
      </c>
      <c r="AG1951" s="23" t="str">
        <f t="shared" si="278"/>
        <v/>
      </c>
    </row>
    <row r="1952" spans="1:33" x14ac:dyDescent="0.25">
      <c r="A1952" s="5"/>
      <c r="B1952" s="115"/>
      <c r="C1952" s="116"/>
      <c r="D1952" s="117"/>
      <c r="E1952" s="118"/>
      <c r="F1952" s="118"/>
      <c r="G1952" s="119"/>
      <c r="H1952" s="120"/>
      <c r="I1952" s="120"/>
      <c r="J1952" s="121"/>
      <c r="K1952" s="5"/>
      <c r="L1952" s="133" t="str">
        <f t="shared" si="270"/>
        <v/>
      </c>
      <c r="M1952" s="5"/>
      <c r="N1952" s="23" t="str">
        <f>IF($L1952="", "", COUNTIF($L$11:$L$2510, "&gt;"&amp;$L1952)+1+COUNTIF($L$11:$L1952, $L1952)-1)</f>
        <v/>
      </c>
      <c r="O1952" s="5"/>
      <c r="R1952" s="23" t="str">
        <f t="shared" si="271"/>
        <v/>
      </c>
      <c r="T1952" s="20" t="str">
        <f t="shared" si="272"/>
        <v/>
      </c>
      <c r="X1952" s="23" t="str">
        <f t="shared" si="273"/>
        <v/>
      </c>
      <c r="Z1952" s="59" t="str">
        <f t="shared" si="274"/>
        <v/>
      </c>
      <c r="AA1952" s="60" t="str">
        <f>IF($B1952="", "", IF(COUNTIF('Intro &amp; Setup'!$AY$23:$AY$38, $B1952)&gt;0, "BH", TEXT($B1952, "ddd")))</f>
        <v/>
      </c>
      <c r="AB1952" s="61" t="str">
        <f t="shared" si="275"/>
        <v/>
      </c>
      <c r="AD1952" s="23" t="str">
        <f t="shared" si="276"/>
        <v/>
      </c>
      <c r="AE1952" s="23" t="str">
        <f t="shared" si="277"/>
        <v/>
      </c>
      <c r="AG1952" s="23" t="str">
        <f t="shared" si="278"/>
        <v/>
      </c>
    </row>
    <row r="1953" spans="1:33" x14ac:dyDescent="0.25">
      <c r="A1953" s="5"/>
      <c r="B1953" s="115"/>
      <c r="C1953" s="116"/>
      <c r="D1953" s="117"/>
      <c r="E1953" s="118"/>
      <c r="F1953" s="118"/>
      <c r="G1953" s="119"/>
      <c r="H1953" s="120"/>
      <c r="I1953" s="120"/>
      <c r="J1953" s="121"/>
      <c r="K1953" s="5"/>
      <c r="L1953" s="133" t="str">
        <f t="shared" si="270"/>
        <v/>
      </c>
      <c r="M1953" s="5"/>
      <c r="N1953" s="23" t="str">
        <f>IF($L1953="", "", COUNTIF($L$11:$L$2510, "&gt;"&amp;$L1953)+1+COUNTIF($L$11:$L1953, $L1953)-1)</f>
        <v/>
      </c>
      <c r="O1953" s="5"/>
      <c r="R1953" s="23" t="str">
        <f t="shared" si="271"/>
        <v/>
      </c>
      <c r="T1953" s="20" t="str">
        <f t="shared" si="272"/>
        <v/>
      </c>
      <c r="X1953" s="23" t="str">
        <f t="shared" si="273"/>
        <v/>
      </c>
      <c r="Z1953" s="59" t="str">
        <f t="shared" si="274"/>
        <v/>
      </c>
      <c r="AA1953" s="60" t="str">
        <f>IF($B1953="", "", IF(COUNTIF('Intro &amp; Setup'!$AY$23:$AY$38, $B1953)&gt;0, "BH", TEXT($B1953, "ddd")))</f>
        <v/>
      </c>
      <c r="AB1953" s="61" t="str">
        <f t="shared" si="275"/>
        <v/>
      </c>
      <c r="AD1953" s="23" t="str">
        <f t="shared" si="276"/>
        <v/>
      </c>
      <c r="AE1953" s="23" t="str">
        <f t="shared" si="277"/>
        <v/>
      </c>
      <c r="AG1953" s="23" t="str">
        <f t="shared" si="278"/>
        <v/>
      </c>
    </row>
    <row r="1954" spans="1:33" x14ac:dyDescent="0.25">
      <c r="A1954" s="5"/>
      <c r="B1954" s="115"/>
      <c r="C1954" s="116"/>
      <c r="D1954" s="117"/>
      <c r="E1954" s="118"/>
      <c r="F1954" s="118"/>
      <c r="G1954" s="119"/>
      <c r="H1954" s="120"/>
      <c r="I1954" s="120"/>
      <c r="J1954" s="121"/>
      <c r="K1954" s="5"/>
      <c r="L1954" s="133" t="str">
        <f t="shared" si="270"/>
        <v/>
      </c>
      <c r="M1954" s="5"/>
      <c r="N1954" s="23" t="str">
        <f>IF($L1954="", "", COUNTIF($L$11:$L$2510, "&gt;"&amp;$L1954)+1+COUNTIF($L$11:$L1954, $L1954)-1)</f>
        <v/>
      </c>
      <c r="O1954" s="5"/>
      <c r="R1954" s="23" t="str">
        <f t="shared" si="271"/>
        <v/>
      </c>
      <c r="T1954" s="20" t="str">
        <f t="shared" si="272"/>
        <v/>
      </c>
      <c r="X1954" s="23" t="str">
        <f t="shared" si="273"/>
        <v/>
      </c>
      <c r="Z1954" s="59" t="str">
        <f t="shared" si="274"/>
        <v/>
      </c>
      <c r="AA1954" s="60" t="str">
        <f>IF($B1954="", "", IF(COUNTIF('Intro &amp; Setup'!$AY$23:$AY$38, $B1954)&gt;0, "BH", TEXT($B1954, "ddd")))</f>
        <v/>
      </c>
      <c r="AB1954" s="61" t="str">
        <f t="shared" si="275"/>
        <v/>
      </c>
      <c r="AD1954" s="23" t="str">
        <f t="shared" si="276"/>
        <v/>
      </c>
      <c r="AE1954" s="23" t="str">
        <f t="shared" si="277"/>
        <v/>
      </c>
      <c r="AG1954" s="23" t="str">
        <f t="shared" si="278"/>
        <v/>
      </c>
    </row>
    <row r="1955" spans="1:33" x14ac:dyDescent="0.25">
      <c r="A1955" s="5"/>
      <c r="B1955" s="115"/>
      <c r="C1955" s="116"/>
      <c r="D1955" s="117"/>
      <c r="E1955" s="118"/>
      <c r="F1955" s="118"/>
      <c r="G1955" s="119"/>
      <c r="H1955" s="120"/>
      <c r="I1955" s="120"/>
      <c r="J1955" s="121"/>
      <c r="K1955" s="5"/>
      <c r="L1955" s="133" t="str">
        <f t="shared" si="270"/>
        <v/>
      </c>
      <c r="M1955" s="5"/>
      <c r="N1955" s="23" t="str">
        <f>IF($L1955="", "", COUNTIF($L$11:$L$2510, "&gt;"&amp;$L1955)+1+COUNTIF($L$11:$L1955, $L1955)-1)</f>
        <v/>
      </c>
      <c r="O1955" s="5"/>
      <c r="R1955" s="23" t="str">
        <f t="shared" si="271"/>
        <v/>
      </c>
      <c r="T1955" s="20" t="str">
        <f t="shared" si="272"/>
        <v/>
      </c>
      <c r="X1955" s="23" t="str">
        <f t="shared" si="273"/>
        <v/>
      </c>
      <c r="Z1955" s="59" t="str">
        <f t="shared" si="274"/>
        <v/>
      </c>
      <c r="AA1955" s="60" t="str">
        <f>IF($B1955="", "", IF(COUNTIF('Intro &amp; Setup'!$AY$23:$AY$38, $B1955)&gt;0, "BH", TEXT($B1955, "ddd")))</f>
        <v/>
      </c>
      <c r="AB1955" s="61" t="str">
        <f t="shared" si="275"/>
        <v/>
      </c>
      <c r="AD1955" s="23" t="str">
        <f t="shared" si="276"/>
        <v/>
      </c>
      <c r="AE1955" s="23" t="str">
        <f t="shared" si="277"/>
        <v/>
      </c>
      <c r="AG1955" s="23" t="str">
        <f t="shared" si="278"/>
        <v/>
      </c>
    </row>
    <row r="1956" spans="1:33" x14ac:dyDescent="0.25">
      <c r="A1956" s="5"/>
      <c r="B1956" s="115"/>
      <c r="C1956" s="116"/>
      <c r="D1956" s="117"/>
      <c r="E1956" s="118"/>
      <c r="F1956" s="118"/>
      <c r="G1956" s="119"/>
      <c r="H1956" s="120"/>
      <c r="I1956" s="120"/>
      <c r="J1956" s="121"/>
      <c r="K1956" s="5"/>
      <c r="L1956" s="133" t="str">
        <f t="shared" si="270"/>
        <v/>
      </c>
      <c r="M1956" s="5"/>
      <c r="N1956" s="23" t="str">
        <f>IF($L1956="", "", COUNTIF($L$11:$L$2510, "&gt;"&amp;$L1956)+1+COUNTIF($L$11:$L1956, $L1956)-1)</f>
        <v/>
      </c>
      <c r="O1956" s="5"/>
      <c r="R1956" s="23" t="str">
        <f t="shared" si="271"/>
        <v/>
      </c>
      <c r="T1956" s="20" t="str">
        <f t="shared" si="272"/>
        <v/>
      </c>
      <c r="X1956" s="23" t="str">
        <f t="shared" si="273"/>
        <v/>
      </c>
      <c r="Z1956" s="59" t="str">
        <f t="shared" si="274"/>
        <v/>
      </c>
      <c r="AA1956" s="60" t="str">
        <f>IF($B1956="", "", IF(COUNTIF('Intro &amp; Setup'!$AY$23:$AY$38, $B1956)&gt;0, "BH", TEXT($B1956, "ddd")))</f>
        <v/>
      </c>
      <c r="AB1956" s="61" t="str">
        <f t="shared" si="275"/>
        <v/>
      </c>
      <c r="AD1956" s="23" t="str">
        <f t="shared" si="276"/>
        <v/>
      </c>
      <c r="AE1956" s="23" t="str">
        <f t="shared" si="277"/>
        <v/>
      </c>
      <c r="AG1956" s="23" t="str">
        <f t="shared" si="278"/>
        <v/>
      </c>
    </row>
    <row r="1957" spans="1:33" x14ac:dyDescent="0.25">
      <c r="A1957" s="5"/>
      <c r="B1957" s="115"/>
      <c r="C1957" s="116"/>
      <c r="D1957" s="117"/>
      <c r="E1957" s="118"/>
      <c r="F1957" s="118"/>
      <c r="G1957" s="119"/>
      <c r="H1957" s="120"/>
      <c r="I1957" s="120"/>
      <c r="J1957" s="121"/>
      <c r="K1957" s="5"/>
      <c r="L1957" s="133" t="str">
        <f t="shared" si="270"/>
        <v/>
      </c>
      <c r="M1957" s="5"/>
      <c r="N1957" s="23" t="str">
        <f>IF($L1957="", "", COUNTIF($L$11:$L$2510, "&gt;"&amp;$L1957)+1+COUNTIF($L$11:$L1957, $L1957)-1)</f>
        <v/>
      </c>
      <c r="O1957" s="5"/>
      <c r="R1957" s="23" t="str">
        <f t="shared" si="271"/>
        <v/>
      </c>
      <c r="T1957" s="20" t="str">
        <f t="shared" si="272"/>
        <v/>
      </c>
      <c r="X1957" s="23" t="str">
        <f t="shared" si="273"/>
        <v/>
      </c>
      <c r="Z1957" s="59" t="str">
        <f t="shared" si="274"/>
        <v/>
      </c>
      <c r="AA1957" s="60" t="str">
        <f>IF($B1957="", "", IF(COUNTIF('Intro &amp; Setup'!$AY$23:$AY$38, $B1957)&gt;0, "BH", TEXT($B1957, "ddd")))</f>
        <v/>
      </c>
      <c r="AB1957" s="61" t="str">
        <f t="shared" si="275"/>
        <v/>
      </c>
      <c r="AD1957" s="23" t="str">
        <f t="shared" si="276"/>
        <v/>
      </c>
      <c r="AE1957" s="23" t="str">
        <f t="shared" si="277"/>
        <v/>
      </c>
      <c r="AG1957" s="23" t="str">
        <f t="shared" si="278"/>
        <v/>
      </c>
    </row>
    <row r="1958" spans="1:33" x14ac:dyDescent="0.25">
      <c r="A1958" s="5"/>
      <c r="B1958" s="115"/>
      <c r="C1958" s="116"/>
      <c r="D1958" s="117"/>
      <c r="E1958" s="118"/>
      <c r="F1958" s="118"/>
      <c r="G1958" s="119"/>
      <c r="H1958" s="120"/>
      <c r="I1958" s="120"/>
      <c r="J1958" s="121"/>
      <c r="K1958" s="5"/>
      <c r="L1958" s="133" t="str">
        <f t="shared" si="270"/>
        <v/>
      </c>
      <c r="M1958" s="5"/>
      <c r="N1958" s="23" t="str">
        <f>IF($L1958="", "", COUNTIF($L$11:$L$2510, "&gt;"&amp;$L1958)+1+COUNTIF($L$11:$L1958, $L1958)-1)</f>
        <v/>
      </c>
      <c r="O1958" s="5"/>
      <c r="R1958" s="23" t="str">
        <f t="shared" si="271"/>
        <v/>
      </c>
      <c r="T1958" s="20" t="str">
        <f t="shared" si="272"/>
        <v/>
      </c>
      <c r="X1958" s="23" t="str">
        <f t="shared" si="273"/>
        <v/>
      </c>
      <c r="Z1958" s="59" t="str">
        <f t="shared" si="274"/>
        <v/>
      </c>
      <c r="AA1958" s="60" t="str">
        <f>IF($B1958="", "", IF(COUNTIF('Intro &amp; Setup'!$AY$23:$AY$38, $B1958)&gt;0, "BH", TEXT($B1958, "ddd")))</f>
        <v/>
      </c>
      <c r="AB1958" s="61" t="str">
        <f t="shared" si="275"/>
        <v/>
      </c>
      <c r="AD1958" s="23" t="str">
        <f t="shared" si="276"/>
        <v/>
      </c>
      <c r="AE1958" s="23" t="str">
        <f t="shared" si="277"/>
        <v/>
      </c>
      <c r="AG1958" s="23" t="str">
        <f t="shared" si="278"/>
        <v/>
      </c>
    </row>
    <row r="1959" spans="1:33" x14ac:dyDescent="0.25">
      <c r="A1959" s="5"/>
      <c r="B1959" s="115"/>
      <c r="C1959" s="116"/>
      <c r="D1959" s="117"/>
      <c r="E1959" s="118"/>
      <c r="F1959" s="118"/>
      <c r="G1959" s="119"/>
      <c r="H1959" s="120"/>
      <c r="I1959" s="120"/>
      <c r="J1959" s="121"/>
      <c r="K1959" s="5"/>
      <c r="L1959" s="133" t="str">
        <f t="shared" si="270"/>
        <v/>
      </c>
      <c r="M1959" s="5"/>
      <c r="N1959" s="23" t="str">
        <f>IF($L1959="", "", COUNTIF($L$11:$L$2510, "&gt;"&amp;$L1959)+1+COUNTIF($L$11:$L1959, $L1959)-1)</f>
        <v/>
      </c>
      <c r="O1959" s="5"/>
      <c r="R1959" s="23" t="str">
        <f t="shared" si="271"/>
        <v/>
      </c>
      <c r="T1959" s="20" t="str">
        <f t="shared" si="272"/>
        <v/>
      </c>
      <c r="X1959" s="23" t="str">
        <f t="shared" si="273"/>
        <v/>
      </c>
      <c r="Z1959" s="59" t="str">
        <f t="shared" si="274"/>
        <v/>
      </c>
      <c r="AA1959" s="60" t="str">
        <f>IF($B1959="", "", IF(COUNTIF('Intro &amp; Setup'!$AY$23:$AY$38, $B1959)&gt;0, "BH", TEXT($B1959, "ddd")))</f>
        <v/>
      </c>
      <c r="AB1959" s="61" t="str">
        <f t="shared" si="275"/>
        <v/>
      </c>
      <c r="AD1959" s="23" t="str">
        <f t="shared" si="276"/>
        <v/>
      </c>
      <c r="AE1959" s="23" t="str">
        <f t="shared" si="277"/>
        <v/>
      </c>
      <c r="AG1959" s="23" t="str">
        <f t="shared" si="278"/>
        <v/>
      </c>
    </row>
    <row r="1960" spans="1:33" x14ac:dyDescent="0.25">
      <c r="A1960" s="5"/>
      <c r="B1960" s="115"/>
      <c r="C1960" s="116"/>
      <c r="D1960" s="117"/>
      <c r="E1960" s="118"/>
      <c r="F1960" s="118"/>
      <c r="G1960" s="119"/>
      <c r="H1960" s="120"/>
      <c r="I1960" s="120"/>
      <c r="J1960" s="121"/>
      <c r="K1960" s="5"/>
      <c r="L1960" s="133" t="str">
        <f t="shared" si="270"/>
        <v/>
      </c>
      <c r="M1960" s="5"/>
      <c r="N1960" s="23" t="str">
        <f>IF($L1960="", "", COUNTIF($L$11:$L$2510, "&gt;"&amp;$L1960)+1+COUNTIF($L$11:$L1960, $L1960)-1)</f>
        <v/>
      </c>
      <c r="O1960" s="5"/>
      <c r="R1960" s="23" t="str">
        <f t="shared" si="271"/>
        <v/>
      </c>
      <c r="T1960" s="20" t="str">
        <f t="shared" si="272"/>
        <v/>
      </c>
      <c r="X1960" s="23" t="str">
        <f t="shared" si="273"/>
        <v/>
      </c>
      <c r="Z1960" s="59" t="str">
        <f t="shared" si="274"/>
        <v/>
      </c>
      <c r="AA1960" s="60" t="str">
        <f>IF($B1960="", "", IF(COUNTIF('Intro &amp; Setup'!$AY$23:$AY$38, $B1960)&gt;0, "BH", TEXT($B1960, "ddd")))</f>
        <v/>
      </c>
      <c r="AB1960" s="61" t="str">
        <f t="shared" si="275"/>
        <v/>
      </c>
      <c r="AD1960" s="23" t="str">
        <f t="shared" si="276"/>
        <v/>
      </c>
      <c r="AE1960" s="23" t="str">
        <f t="shared" si="277"/>
        <v/>
      </c>
      <c r="AG1960" s="23" t="str">
        <f t="shared" si="278"/>
        <v/>
      </c>
    </row>
    <row r="1961" spans="1:33" x14ac:dyDescent="0.25">
      <c r="A1961" s="5"/>
      <c r="B1961" s="115"/>
      <c r="C1961" s="116"/>
      <c r="D1961" s="117"/>
      <c r="E1961" s="118"/>
      <c r="F1961" s="118"/>
      <c r="G1961" s="119"/>
      <c r="H1961" s="120"/>
      <c r="I1961" s="120"/>
      <c r="J1961" s="121"/>
      <c r="K1961" s="5"/>
      <c r="L1961" s="133" t="str">
        <f t="shared" si="270"/>
        <v/>
      </c>
      <c r="M1961" s="5"/>
      <c r="N1961" s="23" t="str">
        <f>IF($L1961="", "", COUNTIF($L$11:$L$2510, "&gt;"&amp;$L1961)+1+COUNTIF($L$11:$L1961, $L1961)-1)</f>
        <v/>
      </c>
      <c r="O1961" s="5"/>
      <c r="R1961" s="23" t="str">
        <f t="shared" si="271"/>
        <v/>
      </c>
      <c r="T1961" s="20" t="str">
        <f t="shared" si="272"/>
        <v/>
      </c>
      <c r="X1961" s="23" t="str">
        <f t="shared" si="273"/>
        <v/>
      </c>
      <c r="Z1961" s="59" t="str">
        <f t="shared" si="274"/>
        <v/>
      </c>
      <c r="AA1961" s="60" t="str">
        <f>IF($B1961="", "", IF(COUNTIF('Intro &amp; Setup'!$AY$23:$AY$38, $B1961)&gt;0, "BH", TEXT($B1961, "ddd")))</f>
        <v/>
      </c>
      <c r="AB1961" s="61" t="str">
        <f t="shared" si="275"/>
        <v/>
      </c>
      <c r="AD1961" s="23" t="str">
        <f t="shared" si="276"/>
        <v/>
      </c>
      <c r="AE1961" s="23" t="str">
        <f t="shared" si="277"/>
        <v/>
      </c>
      <c r="AG1961" s="23" t="str">
        <f t="shared" si="278"/>
        <v/>
      </c>
    </row>
    <row r="1962" spans="1:33" x14ac:dyDescent="0.25">
      <c r="A1962" s="5"/>
      <c r="B1962" s="115"/>
      <c r="C1962" s="116"/>
      <c r="D1962" s="117"/>
      <c r="E1962" s="118"/>
      <c r="F1962" s="118"/>
      <c r="G1962" s="119"/>
      <c r="H1962" s="120"/>
      <c r="I1962" s="120"/>
      <c r="J1962" s="121"/>
      <c r="K1962" s="5"/>
      <c r="L1962" s="133" t="str">
        <f t="shared" si="270"/>
        <v/>
      </c>
      <c r="M1962" s="5"/>
      <c r="N1962" s="23" t="str">
        <f>IF($L1962="", "", COUNTIF($L$11:$L$2510, "&gt;"&amp;$L1962)+1+COUNTIF($L$11:$L1962, $L1962)-1)</f>
        <v/>
      </c>
      <c r="O1962" s="5"/>
      <c r="R1962" s="23" t="str">
        <f t="shared" si="271"/>
        <v/>
      </c>
      <c r="T1962" s="20" t="str">
        <f t="shared" si="272"/>
        <v/>
      </c>
      <c r="X1962" s="23" t="str">
        <f t="shared" si="273"/>
        <v/>
      </c>
      <c r="Z1962" s="59" t="str">
        <f t="shared" si="274"/>
        <v/>
      </c>
      <c r="AA1962" s="60" t="str">
        <f>IF($B1962="", "", IF(COUNTIF('Intro &amp; Setup'!$AY$23:$AY$38, $B1962)&gt;0, "BH", TEXT($B1962, "ddd")))</f>
        <v/>
      </c>
      <c r="AB1962" s="61" t="str">
        <f t="shared" si="275"/>
        <v/>
      </c>
      <c r="AD1962" s="23" t="str">
        <f t="shared" si="276"/>
        <v/>
      </c>
      <c r="AE1962" s="23" t="str">
        <f t="shared" si="277"/>
        <v/>
      </c>
      <c r="AG1962" s="23" t="str">
        <f t="shared" si="278"/>
        <v/>
      </c>
    </row>
    <row r="1963" spans="1:33" x14ac:dyDescent="0.25">
      <c r="A1963" s="5"/>
      <c r="B1963" s="115"/>
      <c r="C1963" s="116"/>
      <c r="D1963" s="117"/>
      <c r="E1963" s="118"/>
      <c r="F1963" s="118"/>
      <c r="G1963" s="119"/>
      <c r="H1963" s="120"/>
      <c r="I1963" s="120"/>
      <c r="J1963" s="121"/>
      <c r="K1963" s="5"/>
      <c r="L1963" s="133" t="str">
        <f t="shared" si="270"/>
        <v/>
      </c>
      <c r="M1963" s="5"/>
      <c r="N1963" s="23" t="str">
        <f>IF($L1963="", "", COUNTIF($L$11:$L$2510, "&gt;"&amp;$L1963)+1+COUNTIF($L$11:$L1963, $L1963)-1)</f>
        <v/>
      </c>
      <c r="O1963" s="5"/>
      <c r="R1963" s="23" t="str">
        <f t="shared" si="271"/>
        <v/>
      </c>
      <c r="T1963" s="20" t="str">
        <f t="shared" si="272"/>
        <v/>
      </c>
      <c r="X1963" s="23" t="str">
        <f t="shared" si="273"/>
        <v/>
      </c>
      <c r="Z1963" s="59" t="str">
        <f t="shared" si="274"/>
        <v/>
      </c>
      <c r="AA1963" s="60" t="str">
        <f>IF($B1963="", "", IF(COUNTIF('Intro &amp; Setup'!$AY$23:$AY$38, $B1963)&gt;0, "BH", TEXT($B1963, "ddd")))</f>
        <v/>
      </c>
      <c r="AB1963" s="61" t="str">
        <f t="shared" si="275"/>
        <v/>
      </c>
      <c r="AD1963" s="23" t="str">
        <f t="shared" si="276"/>
        <v/>
      </c>
      <c r="AE1963" s="23" t="str">
        <f t="shared" si="277"/>
        <v/>
      </c>
      <c r="AG1963" s="23" t="str">
        <f t="shared" si="278"/>
        <v/>
      </c>
    </row>
    <row r="1964" spans="1:33" x14ac:dyDescent="0.25">
      <c r="A1964" s="5"/>
      <c r="B1964" s="115"/>
      <c r="C1964" s="116"/>
      <c r="D1964" s="117"/>
      <c r="E1964" s="118"/>
      <c r="F1964" s="118"/>
      <c r="G1964" s="119"/>
      <c r="H1964" s="120"/>
      <c r="I1964" s="120"/>
      <c r="J1964" s="121"/>
      <c r="K1964" s="5"/>
      <c r="L1964" s="133" t="str">
        <f t="shared" si="270"/>
        <v/>
      </c>
      <c r="M1964" s="5"/>
      <c r="N1964" s="23" t="str">
        <f>IF($L1964="", "", COUNTIF($L$11:$L$2510, "&gt;"&amp;$L1964)+1+COUNTIF($L$11:$L1964, $L1964)-1)</f>
        <v/>
      </c>
      <c r="O1964" s="5"/>
      <c r="R1964" s="23" t="str">
        <f t="shared" si="271"/>
        <v/>
      </c>
      <c r="T1964" s="20" t="str">
        <f t="shared" si="272"/>
        <v/>
      </c>
      <c r="X1964" s="23" t="str">
        <f t="shared" si="273"/>
        <v/>
      </c>
      <c r="Z1964" s="59" t="str">
        <f t="shared" si="274"/>
        <v/>
      </c>
      <c r="AA1964" s="60" t="str">
        <f>IF($B1964="", "", IF(COUNTIF('Intro &amp; Setup'!$AY$23:$AY$38, $B1964)&gt;0, "BH", TEXT($B1964, "ddd")))</f>
        <v/>
      </c>
      <c r="AB1964" s="61" t="str">
        <f t="shared" si="275"/>
        <v/>
      </c>
      <c r="AD1964" s="23" t="str">
        <f t="shared" si="276"/>
        <v/>
      </c>
      <c r="AE1964" s="23" t="str">
        <f t="shared" si="277"/>
        <v/>
      </c>
      <c r="AG1964" s="23" t="str">
        <f t="shared" si="278"/>
        <v/>
      </c>
    </row>
    <row r="1965" spans="1:33" x14ac:dyDescent="0.25">
      <c r="A1965" s="5"/>
      <c r="B1965" s="115"/>
      <c r="C1965" s="116"/>
      <c r="D1965" s="117"/>
      <c r="E1965" s="118"/>
      <c r="F1965" s="118"/>
      <c r="G1965" s="119"/>
      <c r="H1965" s="120"/>
      <c r="I1965" s="120"/>
      <c r="J1965" s="121"/>
      <c r="K1965" s="5"/>
      <c r="L1965" s="133" t="str">
        <f t="shared" si="270"/>
        <v/>
      </c>
      <c r="M1965" s="5"/>
      <c r="N1965" s="23" t="str">
        <f>IF($L1965="", "", COUNTIF($L$11:$L$2510, "&gt;"&amp;$L1965)+1+COUNTIF($L$11:$L1965, $L1965)-1)</f>
        <v/>
      </c>
      <c r="O1965" s="5"/>
      <c r="R1965" s="23" t="str">
        <f t="shared" si="271"/>
        <v/>
      </c>
      <c r="T1965" s="20" t="str">
        <f t="shared" si="272"/>
        <v/>
      </c>
      <c r="X1965" s="23" t="str">
        <f t="shared" si="273"/>
        <v/>
      </c>
      <c r="Z1965" s="59" t="str">
        <f t="shared" si="274"/>
        <v/>
      </c>
      <c r="AA1965" s="60" t="str">
        <f>IF($B1965="", "", IF(COUNTIF('Intro &amp; Setup'!$AY$23:$AY$38, $B1965)&gt;0, "BH", TEXT($B1965, "ddd")))</f>
        <v/>
      </c>
      <c r="AB1965" s="61" t="str">
        <f t="shared" si="275"/>
        <v/>
      </c>
      <c r="AD1965" s="23" t="str">
        <f t="shared" si="276"/>
        <v/>
      </c>
      <c r="AE1965" s="23" t="str">
        <f t="shared" si="277"/>
        <v/>
      </c>
      <c r="AG1965" s="23" t="str">
        <f t="shared" si="278"/>
        <v/>
      </c>
    </row>
    <row r="1966" spans="1:33" x14ac:dyDescent="0.25">
      <c r="A1966" s="5"/>
      <c r="B1966" s="115"/>
      <c r="C1966" s="116"/>
      <c r="D1966" s="117"/>
      <c r="E1966" s="118"/>
      <c r="F1966" s="118"/>
      <c r="G1966" s="119"/>
      <c r="H1966" s="120"/>
      <c r="I1966" s="120"/>
      <c r="J1966" s="121"/>
      <c r="K1966" s="5"/>
      <c r="L1966" s="133" t="str">
        <f t="shared" si="270"/>
        <v/>
      </c>
      <c r="M1966" s="5"/>
      <c r="N1966" s="23" t="str">
        <f>IF($L1966="", "", COUNTIF($L$11:$L$2510, "&gt;"&amp;$L1966)+1+COUNTIF($L$11:$L1966, $L1966)-1)</f>
        <v/>
      </c>
      <c r="O1966" s="5"/>
      <c r="R1966" s="23" t="str">
        <f t="shared" si="271"/>
        <v/>
      </c>
      <c r="T1966" s="20" t="str">
        <f t="shared" si="272"/>
        <v/>
      </c>
      <c r="X1966" s="23" t="str">
        <f t="shared" si="273"/>
        <v/>
      </c>
      <c r="Z1966" s="59" t="str">
        <f t="shared" si="274"/>
        <v/>
      </c>
      <c r="AA1966" s="60" t="str">
        <f>IF($B1966="", "", IF(COUNTIF('Intro &amp; Setup'!$AY$23:$AY$38, $B1966)&gt;0, "BH", TEXT($B1966, "ddd")))</f>
        <v/>
      </c>
      <c r="AB1966" s="61" t="str">
        <f t="shared" si="275"/>
        <v/>
      </c>
      <c r="AD1966" s="23" t="str">
        <f t="shared" si="276"/>
        <v/>
      </c>
      <c r="AE1966" s="23" t="str">
        <f t="shared" si="277"/>
        <v/>
      </c>
      <c r="AG1966" s="23" t="str">
        <f t="shared" si="278"/>
        <v/>
      </c>
    </row>
    <row r="1967" spans="1:33" x14ac:dyDescent="0.25">
      <c r="A1967" s="5"/>
      <c r="B1967" s="115"/>
      <c r="C1967" s="116"/>
      <c r="D1967" s="117"/>
      <c r="E1967" s="118"/>
      <c r="F1967" s="118"/>
      <c r="G1967" s="119"/>
      <c r="H1967" s="120"/>
      <c r="I1967" s="120"/>
      <c r="J1967" s="121"/>
      <c r="K1967" s="5"/>
      <c r="L1967" s="133" t="str">
        <f t="shared" si="270"/>
        <v/>
      </c>
      <c r="M1967" s="5"/>
      <c r="N1967" s="23" t="str">
        <f>IF($L1967="", "", COUNTIF($L$11:$L$2510, "&gt;"&amp;$L1967)+1+COUNTIF($L$11:$L1967, $L1967)-1)</f>
        <v/>
      </c>
      <c r="O1967" s="5"/>
      <c r="R1967" s="23" t="str">
        <f t="shared" si="271"/>
        <v/>
      </c>
      <c r="T1967" s="20" t="str">
        <f t="shared" si="272"/>
        <v/>
      </c>
      <c r="X1967" s="23" t="str">
        <f t="shared" si="273"/>
        <v/>
      </c>
      <c r="Z1967" s="59" t="str">
        <f t="shared" si="274"/>
        <v/>
      </c>
      <c r="AA1967" s="60" t="str">
        <f>IF($B1967="", "", IF(COUNTIF('Intro &amp; Setup'!$AY$23:$AY$38, $B1967)&gt;0, "BH", TEXT($B1967, "ddd")))</f>
        <v/>
      </c>
      <c r="AB1967" s="61" t="str">
        <f t="shared" si="275"/>
        <v/>
      </c>
      <c r="AD1967" s="23" t="str">
        <f t="shared" si="276"/>
        <v/>
      </c>
      <c r="AE1967" s="23" t="str">
        <f t="shared" si="277"/>
        <v/>
      </c>
      <c r="AG1967" s="23" t="str">
        <f t="shared" si="278"/>
        <v/>
      </c>
    </row>
    <row r="1968" spans="1:33" x14ac:dyDescent="0.25">
      <c r="A1968" s="5"/>
      <c r="B1968" s="115"/>
      <c r="C1968" s="116"/>
      <c r="D1968" s="117"/>
      <c r="E1968" s="118"/>
      <c r="F1968" s="118"/>
      <c r="G1968" s="119"/>
      <c r="H1968" s="120"/>
      <c r="I1968" s="120"/>
      <c r="J1968" s="121"/>
      <c r="K1968" s="5"/>
      <c r="L1968" s="133" t="str">
        <f t="shared" si="270"/>
        <v/>
      </c>
      <c r="M1968" s="5"/>
      <c r="N1968" s="23" t="str">
        <f>IF($L1968="", "", COUNTIF($L$11:$L$2510, "&gt;"&amp;$L1968)+1+COUNTIF($L$11:$L1968, $L1968)-1)</f>
        <v/>
      </c>
      <c r="O1968" s="5"/>
      <c r="R1968" s="23" t="str">
        <f t="shared" si="271"/>
        <v/>
      </c>
      <c r="T1968" s="20" t="str">
        <f t="shared" si="272"/>
        <v/>
      </c>
      <c r="X1968" s="23" t="str">
        <f t="shared" si="273"/>
        <v/>
      </c>
      <c r="Z1968" s="59" t="str">
        <f t="shared" si="274"/>
        <v/>
      </c>
      <c r="AA1968" s="60" t="str">
        <f>IF($B1968="", "", IF(COUNTIF('Intro &amp; Setup'!$AY$23:$AY$38, $B1968)&gt;0, "BH", TEXT($B1968, "ddd")))</f>
        <v/>
      </c>
      <c r="AB1968" s="61" t="str">
        <f t="shared" si="275"/>
        <v/>
      </c>
      <c r="AD1968" s="23" t="str">
        <f t="shared" si="276"/>
        <v/>
      </c>
      <c r="AE1968" s="23" t="str">
        <f t="shared" si="277"/>
        <v/>
      </c>
      <c r="AG1968" s="23" t="str">
        <f t="shared" si="278"/>
        <v/>
      </c>
    </row>
    <row r="1969" spans="1:33" x14ac:dyDescent="0.25">
      <c r="A1969" s="5"/>
      <c r="B1969" s="115"/>
      <c r="C1969" s="116"/>
      <c r="D1969" s="117"/>
      <c r="E1969" s="118"/>
      <c r="F1969" s="118"/>
      <c r="G1969" s="119"/>
      <c r="H1969" s="120"/>
      <c r="I1969" s="120"/>
      <c r="J1969" s="121"/>
      <c r="K1969" s="5"/>
      <c r="L1969" s="133" t="str">
        <f t="shared" si="270"/>
        <v/>
      </c>
      <c r="M1969" s="5"/>
      <c r="N1969" s="23" t="str">
        <f>IF($L1969="", "", COUNTIF($L$11:$L$2510, "&gt;"&amp;$L1969)+1+COUNTIF($L$11:$L1969, $L1969)-1)</f>
        <v/>
      </c>
      <c r="O1969" s="5"/>
      <c r="R1969" s="23" t="str">
        <f t="shared" si="271"/>
        <v/>
      </c>
      <c r="T1969" s="20" t="str">
        <f t="shared" si="272"/>
        <v/>
      </c>
      <c r="X1969" s="23" t="str">
        <f t="shared" si="273"/>
        <v/>
      </c>
      <c r="Z1969" s="59" t="str">
        <f t="shared" si="274"/>
        <v/>
      </c>
      <c r="AA1969" s="60" t="str">
        <f>IF($B1969="", "", IF(COUNTIF('Intro &amp; Setup'!$AY$23:$AY$38, $B1969)&gt;0, "BH", TEXT($B1969, "ddd")))</f>
        <v/>
      </c>
      <c r="AB1969" s="61" t="str">
        <f t="shared" si="275"/>
        <v/>
      </c>
      <c r="AD1969" s="23" t="str">
        <f t="shared" si="276"/>
        <v/>
      </c>
      <c r="AE1969" s="23" t="str">
        <f t="shared" si="277"/>
        <v/>
      </c>
      <c r="AG1969" s="23" t="str">
        <f t="shared" si="278"/>
        <v/>
      </c>
    </row>
    <row r="1970" spans="1:33" x14ac:dyDescent="0.25">
      <c r="A1970" s="5"/>
      <c r="B1970" s="115"/>
      <c r="C1970" s="116"/>
      <c r="D1970" s="117"/>
      <c r="E1970" s="118"/>
      <c r="F1970" s="118"/>
      <c r="G1970" s="119"/>
      <c r="H1970" s="120"/>
      <c r="I1970" s="120"/>
      <c r="J1970" s="121"/>
      <c r="K1970" s="5"/>
      <c r="L1970" s="133" t="str">
        <f t="shared" si="270"/>
        <v/>
      </c>
      <c r="M1970" s="5"/>
      <c r="N1970" s="23" t="str">
        <f>IF($L1970="", "", COUNTIF($L$11:$L$2510, "&gt;"&amp;$L1970)+1+COUNTIF($L$11:$L1970, $L1970)-1)</f>
        <v/>
      </c>
      <c r="O1970" s="5"/>
      <c r="R1970" s="23" t="str">
        <f t="shared" si="271"/>
        <v/>
      </c>
      <c r="T1970" s="20" t="str">
        <f t="shared" si="272"/>
        <v/>
      </c>
      <c r="X1970" s="23" t="str">
        <f t="shared" si="273"/>
        <v/>
      </c>
      <c r="Z1970" s="59" t="str">
        <f t="shared" si="274"/>
        <v/>
      </c>
      <c r="AA1970" s="60" t="str">
        <f>IF($B1970="", "", IF(COUNTIF('Intro &amp; Setup'!$AY$23:$AY$38, $B1970)&gt;0, "BH", TEXT($B1970, "ddd")))</f>
        <v/>
      </c>
      <c r="AB1970" s="61" t="str">
        <f t="shared" si="275"/>
        <v/>
      </c>
      <c r="AD1970" s="23" t="str">
        <f t="shared" si="276"/>
        <v/>
      </c>
      <c r="AE1970" s="23" t="str">
        <f t="shared" si="277"/>
        <v/>
      </c>
      <c r="AG1970" s="23" t="str">
        <f t="shared" si="278"/>
        <v/>
      </c>
    </row>
    <row r="1971" spans="1:33" x14ac:dyDescent="0.25">
      <c r="A1971" s="5"/>
      <c r="B1971" s="115"/>
      <c r="C1971" s="116"/>
      <c r="D1971" s="117"/>
      <c r="E1971" s="118"/>
      <c r="F1971" s="118"/>
      <c r="G1971" s="119"/>
      <c r="H1971" s="120"/>
      <c r="I1971" s="120"/>
      <c r="J1971" s="121"/>
      <c r="K1971" s="5"/>
      <c r="L1971" s="133" t="str">
        <f t="shared" si="270"/>
        <v/>
      </c>
      <c r="M1971" s="5"/>
      <c r="N1971" s="23" t="str">
        <f>IF($L1971="", "", COUNTIF($L$11:$L$2510, "&gt;"&amp;$L1971)+1+COUNTIF($L$11:$L1971, $L1971)-1)</f>
        <v/>
      </c>
      <c r="O1971" s="5"/>
      <c r="R1971" s="23" t="str">
        <f t="shared" si="271"/>
        <v/>
      </c>
      <c r="T1971" s="20" t="str">
        <f t="shared" si="272"/>
        <v/>
      </c>
      <c r="X1971" s="23" t="str">
        <f t="shared" si="273"/>
        <v/>
      </c>
      <c r="Z1971" s="59" t="str">
        <f t="shared" si="274"/>
        <v/>
      </c>
      <c r="AA1971" s="60" t="str">
        <f>IF($B1971="", "", IF(COUNTIF('Intro &amp; Setup'!$AY$23:$AY$38, $B1971)&gt;0, "BH", TEXT($B1971, "ddd")))</f>
        <v/>
      </c>
      <c r="AB1971" s="61" t="str">
        <f t="shared" si="275"/>
        <v/>
      </c>
      <c r="AD1971" s="23" t="str">
        <f t="shared" si="276"/>
        <v/>
      </c>
      <c r="AE1971" s="23" t="str">
        <f t="shared" si="277"/>
        <v/>
      </c>
      <c r="AG1971" s="23" t="str">
        <f t="shared" si="278"/>
        <v/>
      </c>
    </row>
    <row r="1972" spans="1:33" x14ac:dyDescent="0.25">
      <c r="A1972" s="5"/>
      <c r="B1972" s="115"/>
      <c r="C1972" s="116"/>
      <c r="D1972" s="117"/>
      <c r="E1972" s="118"/>
      <c r="F1972" s="118"/>
      <c r="G1972" s="119"/>
      <c r="H1972" s="120"/>
      <c r="I1972" s="120"/>
      <c r="J1972" s="121"/>
      <c r="K1972" s="5"/>
      <c r="L1972" s="133" t="str">
        <f t="shared" si="270"/>
        <v/>
      </c>
      <c r="M1972" s="5"/>
      <c r="N1972" s="23" t="str">
        <f>IF($L1972="", "", COUNTIF($L$11:$L$2510, "&gt;"&amp;$L1972)+1+COUNTIF($L$11:$L1972, $L1972)-1)</f>
        <v/>
      </c>
      <c r="O1972" s="5"/>
      <c r="R1972" s="23" t="str">
        <f t="shared" si="271"/>
        <v/>
      </c>
      <c r="T1972" s="20" t="str">
        <f t="shared" si="272"/>
        <v/>
      </c>
      <c r="X1972" s="23" t="str">
        <f t="shared" si="273"/>
        <v/>
      </c>
      <c r="Z1972" s="59" t="str">
        <f t="shared" si="274"/>
        <v/>
      </c>
      <c r="AA1972" s="60" t="str">
        <f>IF($B1972="", "", IF(COUNTIF('Intro &amp; Setup'!$AY$23:$AY$38, $B1972)&gt;0, "BH", TEXT($B1972, "ddd")))</f>
        <v/>
      </c>
      <c r="AB1972" s="61" t="str">
        <f t="shared" si="275"/>
        <v/>
      </c>
      <c r="AD1972" s="23" t="str">
        <f t="shared" si="276"/>
        <v/>
      </c>
      <c r="AE1972" s="23" t="str">
        <f t="shared" si="277"/>
        <v/>
      </c>
      <c r="AG1972" s="23" t="str">
        <f t="shared" si="278"/>
        <v/>
      </c>
    </row>
    <row r="1973" spans="1:33" x14ac:dyDescent="0.25">
      <c r="A1973" s="5"/>
      <c r="B1973" s="115"/>
      <c r="C1973" s="116"/>
      <c r="D1973" s="117"/>
      <c r="E1973" s="118"/>
      <c r="F1973" s="118"/>
      <c r="G1973" s="119"/>
      <c r="H1973" s="120"/>
      <c r="I1973" s="120"/>
      <c r="J1973" s="121"/>
      <c r="K1973" s="5"/>
      <c r="L1973" s="133" t="str">
        <f t="shared" si="270"/>
        <v/>
      </c>
      <c r="M1973" s="5"/>
      <c r="N1973" s="23" t="str">
        <f>IF($L1973="", "", COUNTIF($L$11:$L$2510, "&gt;"&amp;$L1973)+1+COUNTIF($L$11:$L1973, $L1973)-1)</f>
        <v/>
      </c>
      <c r="O1973" s="5"/>
      <c r="R1973" s="23" t="str">
        <f t="shared" si="271"/>
        <v/>
      </c>
      <c r="T1973" s="20" t="str">
        <f t="shared" si="272"/>
        <v/>
      </c>
      <c r="X1973" s="23" t="str">
        <f t="shared" si="273"/>
        <v/>
      </c>
      <c r="Z1973" s="59" t="str">
        <f t="shared" si="274"/>
        <v/>
      </c>
      <c r="AA1973" s="60" t="str">
        <f>IF($B1973="", "", IF(COUNTIF('Intro &amp; Setup'!$AY$23:$AY$38, $B1973)&gt;0, "BH", TEXT($B1973, "ddd")))</f>
        <v/>
      </c>
      <c r="AB1973" s="61" t="str">
        <f t="shared" si="275"/>
        <v/>
      </c>
      <c r="AD1973" s="23" t="str">
        <f t="shared" si="276"/>
        <v/>
      </c>
      <c r="AE1973" s="23" t="str">
        <f t="shared" si="277"/>
        <v/>
      </c>
      <c r="AG1973" s="23" t="str">
        <f t="shared" si="278"/>
        <v/>
      </c>
    </row>
    <row r="1974" spans="1:33" x14ac:dyDescent="0.25">
      <c r="A1974" s="5"/>
      <c r="B1974" s="115"/>
      <c r="C1974" s="116"/>
      <c r="D1974" s="117"/>
      <c r="E1974" s="118"/>
      <c r="F1974" s="118"/>
      <c r="G1974" s="119"/>
      <c r="H1974" s="120"/>
      <c r="I1974" s="120"/>
      <c r="J1974" s="121"/>
      <c r="K1974" s="5"/>
      <c r="L1974" s="133" t="str">
        <f t="shared" si="270"/>
        <v/>
      </c>
      <c r="M1974" s="5"/>
      <c r="N1974" s="23" t="str">
        <f>IF($L1974="", "", COUNTIF($L$11:$L$2510, "&gt;"&amp;$L1974)+1+COUNTIF($L$11:$L1974, $L1974)-1)</f>
        <v/>
      </c>
      <c r="O1974" s="5"/>
      <c r="R1974" s="23" t="str">
        <f t="shared" si="271"/>
        <v/>
      </c>
      <c r="T1974" s="20" t="str">
        <f t="shared" si="272"/>
        <v/>
      </c>
      <c r="X1974" s="23" t="str">
        <f t="shared" si="273"/>
        <v/>
      </c>
      <c r="Z1974" s="59" t="str">
        <f t="shared" si="274"/>
        <v/>
      </c>
      <c r="AA1974" s="60" t="str">
        <f>IF($B1974="", "", IF(COUNTIF('Intro &amp; Setup'!$AY$23:$AY$38, $B1974)&gt;0, "BH", TEXT($B1974, "ddd")))</f>
        <v/>
      </c>
      <c r="AB1974" s="61" t="str">
        <f t="shared" si="275"/>
        <v/>
      </c>
      <c r="AD1974" s="23" t="str">
        <f t="shared" si="276"/>
        <v/>
      </c>
      <c r="AE1974" s="23" t="str">
        <f t="shared" si="277"/>
        <v/>
      </c>
      <c r="AG1974" s="23" t="str">
        <f t="shared" si="278"/>
        <v/>
      </c>
    </row>
    <row r="1975" spans="1:33" x14ac:dyDescent="0.25">
      <c r="A1975" s="5"/>
      <c r="B1975" s="115"/>
      <c r="C1975" s="116"/>
      <c r="D1975" s="117"/>
      <c r="E1975" s="118"/>
      <c r="F1975" s="118"/>
      <c r="G1975" s="119"/>
      <c r="H1975" s="120"/>
      <c r="I1975" s="120"/>
      <c r="J1975" s="121"/>
      <c r="K1975" s="5"/>
      <c r="L1975" s="133" t="str">
        <f t="shared" si="270"/>
        <v/>
      </c>
      <c r="M1975" s="5"/>
      <c r="N1975" s="23" t="str">
        <f>IF($L1975="", "", COUNTIF($L$11:$L$2510, "&gt;"&amp;$L1975)+1+COUNTIF($L$11:$L1975, $L1975)-1)</f>
        <v/>
      </c>
      <c r="O1975" s="5"/>
      <c r="R1975" s="23" t="str">
        <f t="shared" si="271"/>
        <v/>
      </c>
      <c r="T1975" s="20" t="str">
        <f t="shared" si="272"/>
        <v/>
      </c>
      <c r="X1975" s="23" t="str">
        <f t="shared" si="273"/>
        <v/>
      </c>
      <c r="Z1975" s="59" t="str">
        <f t="shared" si="274"/>
        <v/>
      </c>
      <c r="AA1975" s="60" t="str">
        <f>IF($B1975="", "", IF(COUNTIF('Intro &amp; Setup'!$AY$23:$AY$38, $B1975)&gt;0, "BH", TEXT($B1975, "ddd")))</f>
        <v/>
      </c>
      <c r="AB1975" s="61" t="str">
        <f t="shared" si="275"/>
        <v/>
      </c>
      <c r="AD1975" s="23" t="str">
        <f t="shared" si="276"/>
        <v/>
      </c>
      <c r="AE1975" s="23" t="str">
        <f t="shared" si="277"/>
        <v/>
      </c>
      <c r="AG1975" s="23" t="str">
        <f t="shared" si="278"/>
        <v/>
      </c>
    </row>
    <row r="1976" spans="1:33" x14ac:dyDescent="0.25">
      <c r="A1976" s="5"/>
      <c r="B1976" s="115"/>
      <c r="C1976" s="116"/>
      <c r="D1976" s="117"/>
      <c r="E1976" s="118"/>
      <c r="F1976" s="118"/>
      <c r="G1976" s="119"/>
      <c r="H1976" s="120"/>
      <c r="I1976" s="120"/>
      <c r="J1976" s="121"/>
      <c r="K1976" s="5"/>
      <c r="L1976" s="133" t="str">
        <f t="shared" si="270"/>
        <v/>
      </c>
      <c r="M1976" s="5"/>
      <c r="N1976" s="23" t="str">
        <f>IF($L1976="", "", COUNTIF($L$11:$L$2510, "&gt;"&amp;$L1976)+1+COUNTIF($L$11:$L1976, $L1976)-1)</f>
        <v/>
      </c>
      <c r="O1976" s="5"/>
      <c r="R1976" s="23" t="str">
        <f t="shared" si="271"/>
        <v/>
      </c>
      <c r="T1976" s="20" t="str">
        <f t="shared" si="272"/>
        <v/>
      </c>
      <c r="X1976" s="23" t="str">
        <f t="shared" si="273"/>
        <v/>
      </c>
      <c r="Z1976" s="59" t="str">
        <f t="shared" si="274"/>
        <v/>
      </c>
      <c r="AA1976" s="60" t="str">
        <f>IF($B1976="", "", IF(COUNTIF('Intro &amp; Setup'!$AY$23:$AY$38, $B1976)&gt;0, "BH", TEXT($B1976, "ddd")))</f>
        <v/>
      </c>
      <c r="AB1976" s="61" t="str">
        <f t="shared" si="275"/>
        <v/>
      </c>
      <c r="AD1976" s="23" t="str">
        <f t="shared" si="276"/>
        <v/>
      </c>
      <c r="AE1976" s="23" t="str">
        <f t="shared" si="277"/>
        <v/>
      </c>
      <c r="AG1976" s="23" t="str">
        <f t="shared" si="278"/>
        <v/>
      </c>
    </row>
    <row r="1977" spans="1:33" x14ac:dyDescent="0.25">
      <c r="A1977" s="5"/>
      <c r="B1977" s="115"/>
      <c r="C1977" s="116"/>
      <c r="D1977" s="117"/>
      <c r="E1977" s="118"/>
      <c r="F1977" s="118"/>
      <c r="G1977" s="119"/>
      <c r="H1977" s="120"/>
      <c r="I1977" s="120"/>
      <c r="J1977" s="121"/>
      <c r="K1977" s="5"/>
      <c r="L1977" s="133" t="str">
        <f t="shared" si="270"/>
        <v/>
      </c>
      <c r="M1977" s="5"/>
      <c r="N1977" s="23" t="str">
        <f>IF($L1977="", "", COUNTIF($L$11:$L$2510, "&gt;"&amp;$L1977)+1+COUNTIF($L$11:$L1977, $L1977)-1)</f>
        <v/>
      </c>
      <c r="O1977" s="5"/>
      <c r="R1977" s="23" t="str">
        <f t="shared" si="271"/>
        <v/>
      </c>
      <c r="T1977" s="20" t="str">
        <f t="shared" si="272"/>
        <v/>
      </c>
      <c r="X1977" s="23" t="str">
        <f t="shared" si="273"/>
        <v/>
      </c>
      <c r="Z1977" s="59" t="str">
        <f t="shared" si="274"/>
        <v/>
      </c>
      <c r="AA1977" s="60" t="str">
        <f>IF($B1977="", "", IF(COUNTIF('Intro &amp; Setup'!$AY$23:$AY$38, $B1977)&gt;0, "BH", TEXT($B1977, "ddd")))</f>
        <v/>
      </c>
      <c r="AB1977" s="61" t="str">
        <f t="shared" si="275"/>
        <v/>
      </c>
      <c r="AD1977" s="23" t="str">
        <f t="shared" si="276"/>
        <v/>
      </c>
      <c r="AE1977" s="23" t="str">
        <f t="shared" si="277"/>
        <v/>
      </c>
      <c r="AG1977" s="23" t="str">
        <f t="shared" si="278"/>
        <v/>
      </c>
    </row>
    <row r="1978" spans="1:33" x14ac:dyDescent="0.25">
      <c r="A1978" s="5"/>
      <c r="B1978" s="115"/>
      <c r="C1978" s="116"/>
      <c r="D1978" s="117"/>
      <c r="E1978" s="118"/>
      <c r="F1978" s="118"/>
      <c r="G1978" s="119"/>
      <c r="H1978" s="120"/>
      <c r="I1978" s="120"/>
      <c r="J1978" s="121"/>
      <c r="K1978" s="5"/>
      <c r="L1978" s="133" t="str">
        <f t="shared" si="270"/>
        <v/>
      </c>
      <c r="M1978" s="5"/>
      <c r="N1978" s="23" t="str">
        <f>IF($L1978="", "", COUNTIF($L$11:$L$2510, "&gt;"&amp;$L1978)+1+COUNTIF($L$11:$L1978, $L1978)-1)</f>
        <v/>
      </c>
      <c r="O1978" s="5"/>
      <c r="R1978" s="23" t="str">
        <f t="shared" si="271"/>
        <v/>
      </c>
      <c r="T1978" s="20" t="str">
        <f t="shared" si="272"/>
        <v/>
      </c>
      <c r="X1978" s="23" t="str">
        <f t="shared" si="273"/>
        <v/>
      </c>
      <c r="Z1978" s="59" t="str">
        <f t="shared" si="274"/>
        <v/>
      </c>
      <c r="AA1978" s="60" t="str">
        <f>IF($B1978="", "", IF(COUNTIF('Intro &amp; Setup'!$AY$23:$AY$38, $B1978)&gt;0, "BH", TEXT($B1978, "ddd")))</f>
        <v/>
      </c>
      <c r="AB1978" s="61" t="str">
        <f t="shared" si="275"/>
        <v/>
      </c>
      <c r="AD1978" s="23" t="str">
        <f t="shared" si="276"/>
        <v/>
      </c>
      <c r="AE1978" s="23" t="str">
        <f t="shared" si="277"/>
        <v/>
      </c>
      <c r="AG1978" s="23" t="str">
        <f t="shared" si="278"/>
        <v/>
      </c>
    </row>
    <row r="1979" spans="1:33" x14ac:dyDescent="0.25">
      <c r="A1979" s="5"/>
      <c r="B1979" s="115"/>
      <c r="C1979" s="116"/>
      <c r="D1979" s="117"/>
      <c r="E1979" s="118"/>
      <c r="F1979" s="118"/>
      <c r="G1979" s="119"/>
      <c r="H1979" s="120"/>
      <c r="I1979" s="120"/>
      <c r="J1979" s="121"/>
      <c r="K1979" s="5"/>
      <c r="L1979" s="133" t="str">
        <f t="shared" si="270"/>
        <v/>
      </c>
      <c r="M1979" s="5"/>
      <c r="N1979" s="23" t="str">
        <f>IF($L1979="", "", COUNTIF($L$11:$L$2510, "&gt;"&amp;$L1979)+1+COUNTIF($L$11:$L1979, $L1979)-1)</f>
        <v/>
      </c>
      <c r="O1979" s="5"/>
      <c r="R1979" s="23" t="str">
        <f t="shared" si="271"/>
        <v/>
      </c>
      <c r="T1979" s="20" t="str">
        <f t="shared" si="272"/>
        <v/>
      </c>
      <c r="X1979" s="23" t="str">
        <f t="shared" si="273"/>
        <v/>
      </c>
      <c r="Z1979" s="59" t="str">
        <f t="shared" si="274"/>
        <v/>
      </c>
      <c r="AA1979" s="60" t="str">
        <f>IF($B1979="", "", IF(COUNTIF('Intro &amp; Setup'!$AY$23:$AY$38, $B1979)&gt;0, "BH", TEXT($B1979, "ddd")))</f>
        <v/>
      </c>
      <c r="AB1979" s="61" t="str">
        <f t="shared" si="275"/>
        <v/>
      </c>
      <c r="AD1979" s="23" t="str">
        <f t="shared" si="276"/>
        <v/>
      </c>
      <c r="AE1979" s="23" t="str">
        <f t="shared" si="277"/>
        <v/>
      </c>
      <c r="AG1979" s="23" t="str">
        <f t="shared" si="278"/>
        <v/>
      </c>
    </row>
    <row r="1980" spans="1:33" x14ac:dyDescent="0.25">
      <c r="A1980" s="5"/>
      <c r="B1980" s="115"/>
      <c r="C1980" s="116"/>
      <c r="D1980" s="117"/>
      <c r="E1980" s="118"/>
      <c r="F1980" s="118"/>
      <c r="G1980" s="119"/>
      <c r="H1980" s="120"/>
      <c r="I1980" s="120"/>
      <c r="J1980" s="121"/>
      <c r="K1980" s="5"/>
      <c r="L1980" s="133" t="str">
        <f t="shared" si="270"/>
        <v/>
      </c>
      <c r="M1980" s="5"/>
      <c r="N1980" s="23" t="str">
        <f>IF($L1980="", "", COUNTIF($L$11:$L$2510, "&gt;"&amp;$L1980)+1+COUNTIF($L$11:$L1980, $L1980)-1)</f>
        <v/>
      </c>
      <c r="O1980" s="5"/>
      <c r="R1980" s="23" t="str">
        <f t="shared" si="271"/>
        <v/>
      </c>
      <c r="T1980" s="20" t="str">
        <f t="shared" si="272"/>
        <v/>
      </c>
      <c r="X1980" s="23" t="str">
        <f t="shared" si="273"/>
        <v/>
      </c>
      <c r="Z1980" s="59" t="str">
        <f t="shared" si="274"/>
        <v/>
      </c>
      <c r="AA1980" s="60" t="str">
        <f>IF($B1980="", "", IF(COUNTIF('Intro &amp; Setup'!$AY$23:$AY$38, $B1980)&gt;0, "BH", TEXT($B1980, "ddd")))</f>
        <v/>
      </c>
      <c r="AB1980" s="61" t="str">
        <f t="shared" si="275"/>
        <v/>
      </c>
      <c r="AD1980" s="23" t="str">
        <f t="shared" si="276"/>
        <v/>
      </c>
      <c r="AE1980" s="23" t="str">
        <f t="shared" si="277"/>
        <v/>
      </c>
      <c r="AG1980" s="23" t="str">
        <f t="shared" si="278"/>
        <v/>
      </c>
    </row>
    <row r="1981" spans="1:33" x14ac:dyDescent="0.25">
      <c r="A1981" s="5"/>
      <c r="B1981" s="115"/>
      <c r="C1981" s="116"/>
      <c r="D1981" s="117"/>
      <c r="E1981" s="118"/>
      <c r="F1981" s="118"/>
      <c r="G1981" s="119"/>
      <c r="H1981" s="120"/>
      <c r="I1981" s="120"/>
      <c r="J1981" s="121"/>
      <c r="K1981" s="5"/>
      <c r="L1981" s="133" t="str">
        <f t="shared" si="270"/>
        <v/>
      </c>
      <c r="M1981" s="5"/>
      <c r="N1981" s="23" t="str">
        <f>IF($L1981="", "", COUNTIF($L$11:$L$2510, "&gt;"&amp;$L1981)+1+COUNTIF($L$11:$L1981, $L1981)-1)</f>
        <v/>
      </c>
      <c r="O1981" s="5"/>
      <c r="R1981" s="23" t="str">
        <f t="shared" si="271"/>
        <v/>
      </c>
      <c r="T1981" s="20" t="str">
        <f t="shared" si="272"/>
        <v/>
      </c>
      <c r="X1981" s="23" t="str">
        <f t="shared" si="273"/>
        <v/>
      </c>
      <c r="Z1981" s="59" t="str">
        <f t="shared" si="274"/>
        <v/>
      </c>
      <c r="AA1981" s="60" t="str">
        <f>IF($B1981="", "", IF(COUNTIF('Intro &amp; Setup'!$AY$23:$AY$38, $B1981)&gt;0, "BH", TEXT($B1981, "ddd")))</f>
        <v/>
      </c>
      <c r="AB1981" s="61" t="str">
        <f t="shared" si="275"/>
        <v/>
      </c>
      <c r="AD1981" s="23" t="str">
        <f t="shared" si="276"/>
        <v/>
      </c>
      <c r="AE1981" s="23" t="str">
        <f t="shared" si="277"/>
        <v/>
      </c>
      <c r="AG1981" s="23" t="str">
        <f t="shared" si="278"/>
        <v/>
      </c>
    </row>
    <row r="1982" spans="1:33" x14ac:dyDescent="0.25">
      <c r="A1982" s="5"/>
      <c r="B1982" s="115"/>
      <c r="C1982" s="116"/>
      <c r="D1982" s="117"/>
      <c r="E1982" s="118"/>
      <c r="F1982" s="118"/>
      <c r="G1982" s="119"/>
      <c r="H1982" s="120"/>
      <c r="I1982" s="120"/>
      <c r="J1982" s="121"/>
      <c r="K1982" s="5"/>
      <c r="L1982" s="133" t="str">
        <f t="shared" si="270"/>
        <v/>
      </c>
      <c r="M1982" s="5"/>
      <c r="N1982" s="23" t="str">
        <f>IF($L1982="", "", COUNTIF($L$11:$L$2510, "&gt;"&amp;$L1982)+1+COUNTIF($L$11:$L1982, $L1982)-1)</f>
        <v/>
      </c>
      <c r="O1982" s="5"/>
      <c r="R1982" s="23" t="str">
        <f t="shared" si="271"/>
        <v/>
      </c>
      <c r="T1982" s="20" t="str">
        <f t="shared" si="272"/>
        <v/>
      </c>
      <c r="X1982" s="23" t="str">
        <f t="shared" si="273"/>
        <v/>
      </c>
      <c r="Z1982" s="59" t="str">
        <f t="shared" si="274"/>
        <v/>
      </c>
      <c r="AA1982" s="60" t="str">
        <f>IF($B1982="", "", IF(COUNTIF('Intro &amp; Setup'!$AY$23:$AY$38, $B1982)&gt;0, "BH", TEXT($B1982, "ddd")))</f>
        <v/>
      </c>
      <c r="AB1982" s="61" t="str">
        <f t="shared" si="275"/>
        <v/>
      </c>
      <c r="AD1982" s="23" t="str">
        <f t="shared" si="276"/>
        <v/>
      </c>
      <c r="AE1982" s="23" t="str">
        <f t="shared" si="277"/>
        <v/>
      </c>
      <c r="AG1982" s="23" t="str">
        <f t="shared" si="278"/>
        <v/>
      </c>
    </row>
    <row r="1983" spans="1:33" x14ac:dyDescent="0.25">
      <c r="A1983" s="5"/>
      <c r="B1983" s="115"/>
      <c r="C1983" s="116"/>
      <c r="D1983" s="117"/>
      <c r="E1983" s="118"/>
      <c r="F1983" s="118"/>
      <c r="G1983" s="119"/>
      <c r="H1983" s="120"/>
      <c r="I1983" s="120"/>
      <c r="J1983" s="121"/>
      <c r="K1983" s="5"/>
      <c r="L1983" s="133" t="str">
        <f t="shared" si="270"/>
        <v/>
      </c>
      <c r="M1983" s="5"/>
      <c r="N1983" s="23" t="str">
        <f>IF($L1983="", "", COUNTIF($L$11:$L$2510, "&gt;"&amp;$L1983)+1+COUNTIF($L$11:$L1983, $L1983)-1)</f>
        <v/>
      </c>
      <c r="O1983" s="5"/>
      <c r="R1983" s="23" t="str">
        <f t="shared" si="271"/>
        <v/>
      </c>
      <c r="T1983" s="20" t="str">
        <f t="shared" si="272"/>
        <v/>
      </c>
      <c r="X1983" s="23" t="str">
        <f t="shared" si="273"/>
        <v/>
      </c>
      <c r="Z1983" s="59" t="str">
        <f t="shared" si="274"/>
        <v/>
      </c>
      <c r="AA1983" s="60" t="str">
        <f>IF($B1983="", "", IF(COUNTIF('Intro &amp; Setup'!$AY$23:$AY$38, $B1983)&gt;0, "BH", TEXT($B1983, "ddd")))</f>
        <v/>
      </c>
      <c r="AB1983" s="61" t="str">
        <f t="shared" si="275"/>
        <v/>
      </c>
      <c r="AD1983" s="23" t="str">
        <f t="shared" si="276"/>
        <v/>
      </c>
      <c r="AE1983" s="23" t="str">
        <f t="shared" si="277"/>
        <v/>
      </c>
      <c r="AG1983" s="23" t="str">
        <f t="shared" si="278"/>
        <v/>
      </c>
    </row>
    <row r="1984" spans="1:33" x14ac:dyDescent="0.25">
      <c r="A1984" s="5"/>
      <c r="B1984" s="115"/>
      <c r="C1984" s="116"/>
      <c r="D1984" s="117"/>
      <c r="E1984" s="118"/>
      <c r="F1984" s="118"/>
      <c r="G1984" s="119"/>
      <c r="H1984" s="120"/>
      <c r="I1984" s="120"/>
      <c r="J1984" s="121"/>
      <c r="K1984" s="5"/>
      <c r="L1984" s="133" t="str">
        <f t="shared" si="270"/>
        <v/>
      </c>
      <c r="M1984" s="5"/>
      <c r="N1984" s="23" t="str">
        <f>IF($L1984="", "", COUNTIF($L$11:$L$2510, "&gt;"&amp;$L1984)+1+COUNTIF($L$11:$L1984, $L1984)-1)</f>
        <v/>
      </c>
      <c r="O1984" s="5"/>
      <c r="R1984" s="23" t="str">
        <f t="shared" si="271"/>
        <v/>
      </c>
      <c r="T1984" s="20" t="str">
        <f t="shared" si="272"/>
        <v/>
      </c>
      <c r="X1984" s="23" t="str">
        <f t="shared" si="273"/>
        <v/>
      </c>
      <c r="Z1984" s="59" t="str">
        <f t="shared" si="274"/>
        <v/>
      </c>
      <c r="AA1984" s="60" t="str">
        <f>IF($B1984="", "", IF(COUNTIF('Intro &amp; Setup'!$AY$23:$AY$38, $B1984)&gt;0, "BH", TEXT($B1984, "ddd")))</f>
        <v/>
      </c>
      <c r="AB1984" s="61" t="str">
        <f t="shared" si="275"/>
        <v/>
      </c>
      <c r="AD1984" s="23" t="str">
        <f t="shared" si="276"/>
        <v/>
      </c>
      <c r="AE1984" s="23" t="str">
        <f t="shared" si="277"/>
        <v/>
      </c>
      <c r="AG1984" s="23" t="str">
        <f t="shared" si="278"/>
        <v/>
      </c>
    </row>
    <row r="1985" spans="1:33" x14ac:dyDescent="0.25">
      <c r="A1985" s="5"/>
      <c r="B1985" s="115"/>
      <c r="C1985" s="116"/>
      <c r="D1985" s="117"/>
      <c r="E1985" s="118"/>
      <c r="F1985" s="118"/>
      <c r="G1985" s="119"/>
      <c r="H1985" s="120"/>
      <c r="I1985" s="120"/>
      <c r="J1985" s="121"/>
      <c r="K1985" s="5"/>
      <c r="L1985" s="133" t="str">
        <f t="shared" si="270"/>
        <v/>
      </c>
      <c r="M1985" s="5"/>
      <c r="N1985" s="23" t="str">
        <f>IF($L1985="", "", COUNTIF($L$11:$L$2510, "&gt;"&amp;$L1985)+1+COUNTIF($L$11:$L1985, $L1985)-1)</f>
        <v/>
      </c>
      <c r="O1985" s="5"/>
      <c r="R1985" s="23" t="str">
        <f t="shared" si="271"/>
        <v/>
      </c>
      <c r="T1985" s="20" t="str">
        <f t="shared" si="272"/>
        <v/>
      </c>
      <c r="X1985" s="23" t="str">
        <f t="shared" si="273"/>
        <v/>
      </c>
      <c r="Z1985" s="59" t="str">
        <f t="shared" si="274"/>
        <v/>
      </c>
      <c r="AA1985" s="60" t="str">
        <f>IF($B1985="", "", IF(COUNTIF('Intro &amp; Setup'!$AY$23:$AY$38, $B1985)&gt;0, "BH", TEXT($B1985, "ddd")))</f>
        <v/>
      </c>
      <c r="AB1985" s="61" t="str">
        <f t="shared" si="275"/>
        <v/>
      </c>
      <c r="AD1985" s="23" t="str">
        <f t="shared" si="276"/>
        <v/>
      </c>
      <c r="AE1985" s="23" t="str">
        <f t="shared" si="277"/>
        <v/>
      </c>
      <c r="AG1985" s="23" t="str">
        <f t="shared" si="278"/>
        <v/>
      </c>
    </row>
    <row r="1986" spans="1:33" x14ac:dyDescent="0.25">
      <c r="A1986" s="5"/>
      <c r="B1986" s="115"/>
      <c r="C1986" s="116"/>
      <c r="D1986" s="117"/>
      <c r="E1986" s="118"/>
      <c r="F1986" s="118"/>
      <c r="G1986" s="119"/>
      <c r="H1986" s="120"/>
      <c r="I1986" s="120"/>
      <c r="J1986" s="121"/>
      <c r="K1986" s="5"/>
      <c r="L1986" s="133" t="str">
        <f t="shared" si="270"/>
        <v/>
      </c>
      <c r="M1986" s="5"/>
      <c r="N1986" s="23" t="str">
        <f>IF($L1986="", "", COUNTIF($L$11:$L$2510, "&gt;"&amp;$L1986)+1+COUNTIF($L$11:$L1986, $L1986)-1)</f>
        <v/>
      </c>
      <c r="O1986" s="5"/>
      <c r="R1986" s="23" t="str">
        <f t="shared" si="271"/>
        <v/>
      </c>
      <c r="T1986" s="20" t="str">
        <f t="shared" si="272"/>
        <v/>
      </c>
      <c r="X1986" s="23" t="str">
        <f t="shared" si="273"/>
        <v/>
      </c>
      <c r="Z1986" s="59" t="str">
        <f t="shared" si="274"/>
        <v/>
      </c>
      <c r="AA1986" s="60" t="str">
        <f>IF($B1986="", "", IF(COUNTIF('Intro &amp; Setup'!$AY$23:$AY$38, $B1986)&gt;0, "BH", TEXT($B1986, "ddd")))</f>
        <v/>
      </c>
      <c r="AB1986" s="61" t="str">
        <f t="shared" si="275"/>
        <v/>
      </c>
      <c r="AD1986" s="23" t="str">
        <f t="shared" si="276"/>
        <v/>
      </c>
      <c r="AE1986" s="23" t="str">
        <f t="shared" si="277"/>
        <v/>
      </c>
      <c r="AG1986" s="23" t="str">
        <f t="shared" si="278"/>
        <v/>
      </c>
    </row>
    <row r="1987" spans="1:33" x14ac:dyDescent="0.25">
      <c r="A1987" s="5"/>
      <c r="B1987" s="115"/>
      <c r="C1987" s="116"/>
      <c r="D1987" s="117"/>
      <c r="E1987" s="118"/>
      <c r="F1987" s="118"/>
      <c r="G1987" s="119"/>
      <c r="H1987" s="120"/>
      <c r="I1987" s="120"/>
      <c r="J1987" s="121"/>
      <c r="K1987" s="5"/>
      <c r="L1987" s="133" t="str">
        <f t="shared" si="270"/>
        <v/>
      </c>
      <c r="M1987" s="5"/>
      <c r="N1987" s="23" t="str">
        <f>IF($L1987="", "", COUNTIF($L$11:$L$2510, "&gt;"&amp;$L1987)+1+COUNTIF($L$11:$L1987, $L1987)-1)</f>
        <v/>
      </c>
      <c r="O1987" s="5"/>
      <c r="R1987" s="23" t="str">
        <f t="shared" si="271"/>
        <v/>
      </c>
      <c r="T1987" s="20" t="str">
        <f t="shared" si="272"/>
        <v/>
      </c>
      <c r="X1987" s="23" t="str">
        <f t="shared" si="273"/>
        <v/>
      </c>
      <c r="Z1987" s="59" t="str">
        <f t="shared" si="274"/>
        <v/>
      </c>
      <c r="AA1987" s="60" t="str">
        <f>IF($B1987="", "", IF(COUNTIF('Intro &amp; Setup'!$AY$23:$AY$38, $B1987)&gt;0, "BH", TEXT($B1987, "ddd")))</f>
        <v/>
      </c>
      <c r="AB1987" s="61" t="str">
        <f t="shared" si="275"/>
        <v/>
      </c>
      <c r="AD1987" s="23" t="str">
        <f t="shared" si="276"/>
        <v/>
      </c>
      <c r="AE1987" s="23" t="str">
        <f t="shared" si="277"/>
        <v/>
      </c>
      <c r="AG1987" s="23" t="str">
        <f t="shared" si="278"/>
        <v/>
      </c>
    </row>
    <row r="1988" spans="1:33" x14ac:dyDescent="0.25">
      <c r="A1988" s="5"/>
      <c r="B1988" s="115"/>
      <c r="C1988" s="116"/>
      <c r="D1988" s="117"/>
      <c r="E1988" s="118"/>
      <c r="F1988" s="118"/>
      <c r="G1988" s="119"/>
      <c r="H1988" s="120"/>
      <c r="I1988" s="120"/>
      <c r="J1988" s="121"/>
      <c r="K1988" s="5"/>
      <c r="L1988" s="133" t="str">
        <f t="shared" si="270"/>
        <v/>
      </c>
      <c r="M1988" s="5"/>
      <c r="N1988" s="23" t="str">
        <f>IF($L1988="", "", COUNTIF($L$11:$L$2510, "&gt;"&amp;$L1988)+1+COUNTIF($L$11:$L1988, $L1988)-1)</f>
        <v/>
      </c>
      <c r="O1988" s="5"/>
      <c r="R1988" s="23" t="str">
        <f t="shared" si="271"/>
        <v/>
      </c>
      <c r="T1988" s="20" t="str">
        <f t="shared" si="272"/>
        <v/>
      </c>
      <c r="X1988" s="23" t="str">
        <f t="shared" si="273"/>
        <v/>
      </c>
      <c r="Z1988" s="59" t="str">
        <f t="shared" si="274"/>
        <v/>
      </c>
      <c r="AA1988" s="60" t="str">
        <f>IF($B1988="", "", IF(COUNTIF('Intro &amp; Setup'!$AY$23:$AY$38, $B1988)&gt;0, "BH", TEXT($B1988, "ddd")))</f>
        <v/>
      </c>
      <c r="AB1988" s="61" t="str">
        <f t="shared" si="275"/>
        <v/>
      </c>
      <c r="AD1988" s="23" t="str">
        <f t="shared" si="276"/>
        <v/>
      </c>
      <c r="AE1988" s="23" t="str">
        <f t="shared" si="277"/>
        <v/>
      </c>
      <c r="AG1988" s="23" t="str">
        <f t="shared" si="278"/>
        <v/>
      </c>
    </row>
    <row r="1989" spans="1:33" x14ac:dyDescent="0.25">
      <c r="A1989" s="5"/>
      <c r="B1989" s="115"/>
      <c r="C1989" s="116"/>
      <c r="D1989" s="117"/>
      <c r="E1989" s="118"/>
      <c r="F1989" s="118"/>
      <c r="G1989" s="119"/>
      <c r="H1989" s="120"/>
      <c r="I1989" s="120"/>
      <c r="J1989" s="121"/>
      <c r="K1989" s="5"/>
      <c r="L1989" s="133" t="str">
        <f t="shared" si="270"/>
        <v/>
      </c>
      <c r="M1989" s="5"/>
      <c r="N1989" s="23" t="str">
        <f>IF($L1989="", "", COUNTIF($L$11:$L$2510, "&gt;"&amp;$L1989)+1+COUNTIF($L$11:$L1989, $L1989)-1)</f>
        <v/>
      </c>
      <c r="O1989" s="5"/>
      <c r="R1989" s="23" t="str">
        <f t="shared" si="271"/>
        <v/>
      </c>
      <c r="T1989" s="20" t="str">
        <f t="shared" si="272"/>
        <v/>
      </c>
      <c r="X1989" s="23" t="str">
        <f t="shared" si="273"/>
        <v/>
      </c>
      <c r="Z1989" s="59" t="str">
        <f t="shared" si="274"/>
        <v/>
      </c>
      <c r="AA1989" s="60" t="str">
        <f>IF($B1989="", "", IF(COUNTIF('Intro &amp; Setup'!$AY$23:$AY$38, $B1989)&gt;0, "BH", TEXT($B1989, "ddd")))</f>
        <v/>
      </c>
      <c r="AB1989" s="61" t="str">
        <f t="shared" si="275"/>
        <v/>
      </c>
      <c r="AD1989" s="23" t="str">
        <f t="shared" si="276"/>
        <v/>
      </c>
      <c r="AE1989" s="23" t="str">
        <f t="shared" si="277"/>
        <v/>
      </c>
      <c r="AG1989" s="23" t="str">
        <f t="shared" si="278"/>
        <v/>
      </c>
    </row>
    <row r="1990" spans="1:33" x14ac:dyDescent="0.25">
      <c r="A1990" s="5"/>
      <c r="B1990" s="115"/>
      <c r="C1990" s="116"/>
      <c r="D1990" s="117"/>
      <c r="E1990" s="118"/>
      <c r="F1990" s="118"/>
      <c r="G1990" s="119"/>
      <c r="H1990" s="120"/>
      <c r="I1990" s="120"/>
      <c r="J1990" s="121"/>
      <c r="K1990" s="5"/>
      <c r="L1990" s="133" t="str">
        <f t="shared" si="270"/>
        <v/>
      </c>
      <c r="M1990" s="5"/>
      <c r="N1990" s="23" t="str">
        <f>IF($L1990="", "", COUNTIF($L$11:$L$2510, "&gt;"&amp;$L1990)+1+COUNTIF($L$11:$L1990, $L1990)-1)</f>
        <v/>
      </c>
      <c r="O1990" s="5"/>
      <c r="R1990" s="23" t="str">
        <f t="shared" si="271"/>
        <v/>
      </c>
      <c r="T1990" s="20" t="str">
        <f t="shared" si="272"/>
        <v/>
      </c>
      <c r="X1990" s="23" t="str">
        <f t="shared" si="273"/>
        <v/>
      </c>
      <c r="Z1990" s="59" t="str">
        <f t="shared" si="274"/>
        <v/>
      </c>
      <c r="AA1990" s="60" t="str">
        <f>IF($B1990="", "", IF(COUNTIF('Intro &amp; Setup'!$AY$23:$AY$38, $B1990)&gt;0, "BH", TEXT($B1990, "ddd")))</f>
        <v/>
      </c>
      <c r="AB1990" s="61" t="str">
        <f t="shared" si="275"/>
        <v/>
      </c>
      <c r="AD1990" s="23" t="str">
        <f t="shared" si="276"/>
        <v/>
      </c>
      <c r="AE1990" s="23" t="str">
        <f t="shared" si="277"/>
        <v/>
      </c>
      <c r="AG1990" s="23" t="str">
        <f t="shared" si="278"/>
        <v/>
      </c>
    </row>
    <row r="1991" spans="1:33" x14ac:dyDescent="0.25">
      <c r="A1991" s="5"/>
      <c r="B1991" s="115"/>
      <c r="C1991" s="116"/>
      <c r="D1991" s="117"/>
      <c r="E1991" s="118"/>
      <c r="F1991" s="118"/>
      <c r="G1991" s="119"/>
      <c r="H1991" s="120"/>
      <c r="I1991" s="120"/>
      <c r="J1991" s="121"/>
      <c r="K1991" s="5"/>
      <c r="L1991" s="133" t="str">
        <f t="shared" si="270"/>
        <v/>
      </c>
      <c r="M1991" s="5"/>
      <c r="N1991" s="23" t="str">
        <f>IF($L1991="", "", COUNTIF($L$11:$L$2510, "&gt;"&amp;$L1991)+1+COUNTIF($L$11:$L1991, $L1991)-1)</f>
        <v/>
      </c>
      <c r="O1991" s="5"/>
      <c r="R1991" s="23" t="str">
        <f t="shared" si="271"/>
        <v/>
      </c>
      <c r="T1991" s="20" t="str">
        <f t="shared" si="272"/>
        <v/>
      </c>
      <c r="X1991" s="23" t="str">
        <f t="shared" si="273"/>
        <v/>
      </c>
      <c r="Z1991" s="59" t="str">
        <f t="shared" si="274"/>
        <v/>
      </c>
      <c r="AA1991" s="60" t="str">
        <f>IF($B1991="", "", IF(COUNTIF('Intro &amp; Setup'!$AY$23:$AY$38, $B1991)&gt;0, "BH", TEXT($B1991, "ddd")))</f>
        <v/>
      </c>
      <c r="AB1991" s="61" t="str">
        <f t="shared" si="275"/>
        <v/>
      </c>
      <c r="AD1991" s="23" t="str">
        <f t="shared" si="276"/>
        <v/>
      </c>
      <c r="AE1991" s="23" t="str">
        <f t="shared" si="277"/>
        <v/>
      </c>
      <c r="AG1991" s="23" t="str">
        <f t="shared" si="278"/>
        <v/>
      </c>
    </row>
    <row r="1992" spans="1:33" x14ac:dyDescent="0.25">
      <c r="A1992" s="5"/>
      <c r="B1992" s="115"/>
      <c r="C1992" s="116"/>
      <c r="D1992" s="117"/>
      <c r="E1992" s="118"/>
      <c r="F1992" s="118"/>
      <c r="G1992" s="119"/>
      <c r="H1992" s="120"/>
      <c r="I1992" s="120"/>
      <c r="J1992" s="121"/>
      <c r="K1992" s="5"/>
      <c r="L1992" s="133" t="str">
        <f t="shared" si="270"/>
        <v/>
      </c>
      <c r="M1992" s="5"/>
      <c r="N1992" s="23" t="str">
        <f>IF($L1992="", "", COUNTIF($L$11:$L$2510, "&gt;"&amp;$L1992)+1+COUNTIF($L$11:$L1992, $L1992)-1)</f>
        <v/>
      </c>
      <c r="O1992" s="5"/>
      <c r="R1992" s="23" t="str">
        <f t="shared" si="271"/>
        <v/>
      </c>
      <c r="T1992" s="20" t="str">
        <f t="shared" si="272"/>
        <v/>
      </c>
      <c r="X1992" s="23" t="str">
        <f t="shared" si="273"/>
        <v/>
      </c>
      <c r="Z1992" s="59" t="str">
        <f t="shared" si="274"/>
        <v/>
      </c>
      <c r="AA1992" s="60" t="str">
        <f>IF($B1992="", "", IF(COUNTIF('Intro &amp; Setup'!$AY$23:$AY$38, $B1992)&gt;0, "BH", TEXT($B1992, "ddd")))</f>
        <v/>
      </c>
      <c r="AB1992" s="61" t="str">
        <f t="shared" si="275"/>
        <v/>
      </c>
      <c r="AD1992" s="23" t="str">
        <f t="shared" si="276"/>
        <v/>
      </c>
      <c r="AE1992" s="23" t="str">
        <f t="shared" si="277"/>
        <v/>
      </c>
      <c r="AG1992" s="23" t="str">
        <f t="shared" si="278"/>
        <v/>
      </c>
    </row>
    <row r="1993" spans="1:33" x14ac:dyDescent="0.25">
      <c r="A1993" s="5"/>
      <c r="B1993" s="115"/>
      <c r="C1993" s="116"/>
      <c r="D1993" s="117"/>
      <c r="E1993" s="118"/>
      <c r="F1993" s="118"/>
      <c r="G1993" s="119"/>
      <c r="H1993" s="120"/>
      <c r="I1993" s="120"/>
      <c r="J1993" s="121"/>
      <c r="K1993" s="5"/>
      <c r="L1993" s="133" t="str">
        <f t="shared" si="270"/>
        <v/>
      </c>
      <c r="M1993" s="5"/>
      <c r="N1993" s="23" t="str">
        <f>IF($L1993="", "", COUNTIF($L$11:$L$2510, "&gt;"&amp;$L1993)+1+COUNTIF($L$11:$L1993, $L1993)-1)</f>
        <v/>
      </c>
      <c r="O1993" s="5"/>
      <c r="R1993" s="23" t="str">
        <f t="shared" si="271"/>
        <v/>
      </c>
      <c r="T1993" s="20" t="str">
        <f t="shared" si="272"/>
        <v/>
      </c>
      <c r="X1993" s="23" t="str">
        <f t="shared" si="273"/>
        <v/>
      </c>
      <c r="Z1993" s="59" t="str">
        <f t="shared" si="274"/>
        <v/>
      </c>
      <c r="AA1993" s="60" t="str">
        <f>IF($B1993="", "", IF(COUNTIF('Intro &amp; Setup'!$AY$23:$AY$38, $B1993)&gt;0, "BH", TEXT($B1993, "ddd")))</f>
        <v/>
      </c>
      <c r="AB1993" s="61" t="str">
        <f t="shared" si="275"/>
        <v/>
      </c>
      <c r="AD1993" s="23" t="str">
        <f t="shared" si="276"/>
        <v/>
      </c>
      <c r="AE1993" s="23" t="str">
        <f t="shared" si="277"/>
        <v/>
      </c>
      <c r="AG1993" s="23" t="str">
        <f t="shared" si="278"/>
        <v/>
      </c>
    </row>
    <row r="1994" spans="1:33" x14ac:dyDescent="0.25">
      <c r="A1994" s="5"/>
      <c r="B1994" s="115"/>
      <c r="C1994" s="116"/>
      <c r="D1994" s="117"/>
      <c r="E1994" s="118"/>
      <c r="F1994" s="118"/>
      <c r="G1994" s="119"/>
      <c r="H1994" s="120"/>
      <c r="I1994" s="120"/>
      <c r="J1994" s="121"/>
      <c r="K1994" s="5"/>
      <c r="L1994" s="133" t="str">
        <f t="shared" si="270"/>
        <v/>
      </c>
      <c r="M1994" s="5"/>
      <c r="N1994" s="23" t="str">
        <f>IF($L1994="", "", COUNTIF($L$11:$L$2510, "&gt;"&amp;$L1994)+1+COUNTIF($L$11:$L1994, $L1994)-1)</f>
        <v/>
      </c>
      <c r="O1994" s="5"/>
      <c r="R1994" s="23" t="str">
        <f t="shared" si="271"/>
        <v/>
      </c>
      <c r="T1994" s="20" t="str">
        <f t="shared" si="272"/>
        <v/>
      </c>
      <c r="X1994" s="23" t="str">
        <f t="shared" si="273"/>
        <v/>
      </c>
      <c r="Z1994" s="59" t="str">
        <f t="shared" si="274"/>
        <v/>
      </c>
      <c r="AA1994" s="60" t="str">
        <f>IF($B1994="", "", IF(COUNTIF('Intro &amp; Setup'!$AY$23:$AY$38, $B1994)&gt;0, "BH", TEXT($B1994, "ddd")))</f>
        <v/>
      </c>
      <c r="AB1994" s="61" t="str">
        <f t="shared" si="275"/>
        <v/>
      </c>
      <c r="AD1994" s="23" t="str">
        <f t="shared" si="276"/>
        <v/>
      </c>
      <c r="AE1994" s="23" t="str">
        <f t="shared" si="277"/>
        <v/>
      </c>
      <c r="AG1994" s="23" t="str">
        <f t="shared" si="278"/>
        <v/>
      </c>
    </row>
    <row r="1995" spans="1:33" x14ac:dyDescent="0.25">
      <c r="A1995" s="5"/>
      <c r="B1995" s="115"/>
      <c r="C1995" s="116"/>
      <c r="D1995" s="117"/>
      <c r="E1995" s="118"/>
      <c r="F1995" s="118"/>
      <c r="G1995" s="119"/>
      <c r="H1995" s="120"/>
      <c r="I1995" s="120"/>
      <c r="J1995" s="121"/>
      <c r="K1995" s="5"/>
      <c r="L1995" s="133" t="str">
        <f t="shared" si="270"/>
        <v/>
      </c>
      <c r="M1995" s="5"/>
      <c r="N1995" s="23" t="str">
        <f>IF($L1995="", "", COUNTIF($L$11:$L$2510, "&gt;"&amp;$L1995)+1+COUNTIF($L$11:$L1995, $L1995)-1)</f>
        <v/>
      </c>
      <c r="O1995" s="5"/>
      <c r="R1995" s="23" t="str">
        <f t="shared" si="271"/>
        <v/>
      </c>
      <c r="T1995" s="20" t="str">
        <f t="shared" si="272"/>
        <v/>
      </c>
      <c r="X1995" s="23" t="str">
        <f t="shared" si="273"/>
        <v/>
      </c>
      <c r="Z1995" s="59" t="str">
        <f t="shared" si="274"/>
        <v/>
      </c>
      <c r="AA1995" s="60" t="str">
        <f>IF($B1995="", "", IF(COUNTIF('Intro &amp; Setup'!$AY$23:$AY$38, $B1995)&gt;0, "BH", TEXT($B1995, "ddd")))</f>
        <v/>
      </c>
      <c r="AB1995" s="61" t="str">
        <f t="shared" si="275"/>
        <v/>
      </c>
      <c r="AD1995" s="23" t="str">
        <f t="shared" si="276"/>
        <v/>
      </c>
      <c r="AE1995" s="23" t="str">
        <f t="shared" si="277"/>
        <v/>
      </c>
      <c r="AG1995" s="23" t="str">
        <f t="shared" si="278"/>
        <v/>
      </c>
    </row>
    <row r="1996" spans="1:33" x14ac:dyDescent="0.25">
      <c r="A1996" s="5"/>
      <c r="B1996" s="115"/>
      <c r="C1996" s="116"/>
      <c r="D1996" s="117"/>
      <c r="E1996" s="118"/>
      <c r="F1996" s="118"/>
      <c r="G1996" s="119"/>
      <c r="H1996" s="120"/>
      <c r="I1996" s="120"/>
      <c r="J1996" s="121"/>
      <c r="K1996" s="5"/>
      <c r="L1996" s="133" t="str">
        <f t="shared" ref="L1996:L2059" si="279">IFERROR(($I1996+$J1996)/$H1996, "")</f>
        <v/>
      </c>
      <c r="M1996" s="5"/>
      <c r="N1996" s="23" t="str">
        <f>IF($L1996="", "", COUNTIF($L$11:$L$2510, "&gt;"&amp;$L1996)+1+COUNTIF($L$11:$L1996, $L1996)-1)</f>
        <v/>
      </c>
      <c r="O1996" s="5"/>
      <c r="R1996" s="23" t="str">
        <f t="shared" ref="R1996:R2059" si="280">IF($T1996="", "", IF(COUNTIF($T$11:$T$2510, $T1996)&gt;1, "X", ""))</f>
        <v/>
      </c>
      <c r="T1996" s="20" t="str">
        <f t="shared" ref="T1996:T2059" si="281">IF(AND($B1996="", $C1996="", $D1996=""), "", CONCATENATE(TEXT($B1996, "dd mmm yyyy"), " - ", TEXT($C1996, "hh:mm"), " - ", $D1996))</f>
        <v/>
      </c>
      <c r="X1996" s="23" t="str">
        <f t="shared" ref="X1996:X2059" si="282">IF($E1996="", "", IF(COUNTIF($V$11:$V$20, $E1996)=0, "X", ""))</f>
        <v/>
      </c>
      <c r="Z1996" s="59" t="str">
        <f t="shared" ref="Z1996:Z2059" si="283">IF($B1996="", "", TEXT($B1996, "mmm yyyy"))</f>
        <v/>
      </c>
      <c r="AA1996" s="60" t="str">
        <f>IF($B1996="", "", IF(COUNTIF('Intro &amp; Setup'!$AY$23:$AY$38, $B1996)&gt;0, "BH", TEXT($B1996, "ddd")))</f>
        <v/>
      </c>
      <c r="AB1996" s="61" t="str">
        <f t="shared" ref="AB1996:AB2059" si="284">IF($C1996="", "", REPLACE(TEXT($C1996, "hh:mm"), 4, 2, "00"))</f>
        <v/>
      </c>
      <c r="AD1996" s="23" t="str">
        <f t="shared" ref="AD1996:AD2059" si="285">IF(OR($AB1996="", $E1996=""), "", CONCATENATE($AB1996, " - ", $E1996))</f>
        <v/>
      </c>
      <c r="AE1996" s="23" t="str">
        <f t="shared" ref="AE1996:AE2059" si="286">IF(OR($AA1996="", $E1996=""), "", CONCATENATE($AA1996, " - ", $E1996))</f>
        <v/>
      </c>
      <c r="AG1996" s="23" t="str">
        <f t="shared" ref="AG1996:AG2059" si="287">IF($B1996="", "", IF(OR($B1996&lt;$Z$2, $B1996&gt;$Z$3), "X", ""))</f>
        <v/>
      </c>
    </row>
    <row r="1997" spans="1:33" x14ac:dyDescent="0.25">
      <c r="A1997" s="5"/>
      <c r="B1997" s="115"/>
      <c r="C1997" s="116"/>
      <c r="D1997" s="117"/>
      <c r="E1997" s="118"/>
      <c r="F1997" s="118"/>
      <c r="G1997" s="119"/>
      <c r="H1997" s="120"/>
      <c r="I1997" s="120"/>
      <c r="J1997" s="121"/>
      <c r="K1997" s="5"/>
      <c r="L1997" s="133" t="str">
        <f t="shared" si="279"/>
        <v/>
      </c>
      <c r="M1997" s="5"/>
      <c r="N1997" s="23" t="str">
        <f>IF($L1997="", "", COUNTIF($L$11:$L$2510, "&gt;"&amp;$L1997)+1+COUNTIF($L$11:$L1997, $L1997)-1)</f>
        <v/>
      </c>
      <c r="O1997" s="5"/>
      <c r="R1997" s="23" t="str">
        <f t="shared" si="280"/>
        <v/>
      </c>
      <c r="T1997" s="20" t="str">
        <f t="shared" si="281"/>
        <v/>
      </c>
      <c r="X1997" s="23" t="str">
        <f t="shared" si="282"/>
        <v/>
      </c>
      <c r="Z1997" s="59" t="str">
        <f t="shared" si="283"/>
        <v/>
      </c>
      <c r="AA1997" s="60" t="str">
        <f>IF($B1997="", "", IF(COUNTIF('Intro &amp; Setup'!$AY$23:$AY$38, $B1997)&gt;0, "BH", TEXT($B1997, "ddd")))</f>
        <v/>
      </c>
      <c r="AB1997" s="61" t="str">
        <f t="shared" si="284"/>
        <v/>
      </c>
      <c r="AD1997" s="23" t="str">
        <f t="shared" si="285"/>
        <v/>
      </c>
      <c r="AE1997" s="23" t="str">
        <f t="shared" si="286"/>
        <v/>
      </c>
      <c r="AG1997" s="23" t="str">
        <f t="shared" si="287"/>
        <v/>
      </c>
    </row>
    <row r="1998" spans="1:33" x14ac:dyDescent="0.25">
      <c r="A1998" s="5"/>
      <c r="B1998" s="115"/>
      <c r="C1998" s="116"/>
      <c r="D1998" s="117"/>
      <c r="E1998" s="118"/>
      <c r="F1998" s="118"/>
      <c r="G1998" s="119"/>
      <c r="H1998" s="120"/>
      <c r="I1998" s="120"/>
      <c r="J1998" s="121"/>
      <c r="K1998" s="5"/>
      <c r="L1998" s="133" t="str">
        <f t="shared" si="279"/>
        <v/>
      </c>
      <c r="M1998" s="5"/>
      <c r="N1998" s="23" t="str">
        <f>IF($L1998="", "", COUNTIF($L$11:$L$2510, "&gt;"&amp;$L1998)+1+COUNTIF($L$11:$L1998, $L1998)-1)</f>
        <v/>
      </c>
      <c r="O1998" s="5"/>
      <c r="R1998" s="23" t="str">
        <f t="shared" si="280"/>
        <v/>
      </c>
      <c r="T1998" s="20" t="str">
        <f t="shared" si="281"/>
        <v/>
      </c>
      <c r="X1998" s="23" t="str">
        <f t="shared" si="282"/>
        <v/>
      </c>
      <c r="Z1998" s="59" t="str">
        <f t="shared" si="283"/>
        <v/>
      </c>
      <c r="AA1998" s="60" t="str">
        <f>IF($B1998="", "", IF(COUNTIF('Intro &amp; Setup'!$AY$23:$AY$38, $B1998)&gt;0, "BH", TEXT($B1998, "ddd")))</f>
        <v/>
      </c>
      <c r="AB1998" s="61" t="str">
        <f t="shared" si="284"/>
        <v/>
      </c>
      <c r="AD1998" s="23" t="str">
        <f t="shared" si="285"/>
        <v/>
      </c>
      <c r="AE1998" s="23" t="str">
        <f t="shared" si="286"/>
        <v/>
      </c>
      <c r="AG1998" s="23" t="str">
        <f t="shared" si="287"/>
        <v/>
      </c>
    </row>
    <row r="1999" spans="1:33" x14ac:dyDescent="0.25">
      <c r="A1999" s="5"/>
      <c r="B1999" s="115"/>
      <c r="C1999" s="116"/>
      <c r="D1999" s="117"/>
      <c r="E1999" s="118"/>
      <c r="F1999" s="118"/>
      <c r="G1999" s="119"/>
      <c r="H1999" s="120"/>
      <c r="I1999" s="120"/>
      <c r="J1999" s="121"/>
      <c r="K1999" s="5"/>
      <c r="L1999" s="133" t="str">
        <f t="shared" si="279"/>
        <v/>
      </c>
      <c r="M1999" s="5"/>
      <c r="N1999" s="23" t="str">
        <f>IF($L1999="", "", COUNTIF($L$11:$L$2510, "&gt;"&amp;$L1999)+1+COUNTIF($L$11:$L1999, $L1999)-1)</f>
        <v/>
      </c>
      <c r="O1999" s="5"/>
      <c r="R1999" s="23" t="str">
        <f t="shared" si="280"/>
        <v/>
      </c>
      <c r="T1999" s="20" t="str">
        <f t="shared" si="281"/>
        <v/>
      </c>
      <c r="X1999" s="23" t="str">
        <f t="shared" si="282"/>
        <v/>
      </c>
      <c r="Z1999" s="59" t="str">
        <f t="shared" si="283"/>
        <v/>
      </c>
      <c r="AA1999" s="60" t="str">
        <f>IF($B1999="", "", IF(COUNTIF('Intro &amp; Setup'!$AY$23:$AY$38, $B1999)&gt;0, "BH", TEXT($B1999, "ddd")))</f>
        <v/>
      </c>
      <c r="AB1999" s="61" t="str">
        <f t="shared" si="284"/>
        <v/>
      </c>
      <c r="AD1999" s="23" t="str">
        <f t="shared" si="285"/>
        <v/>
      </c>
      <c r="AE1999" s="23" t="str">
        <f t="shared" si="286"/>
        <v/>
      </c>
      <c r="AG1999" s="23" t="str">
        <f t="shared" si="287"/>
        <v/>
      </c>
    </row>
    <row r="2000" spans="1:33" x14ac:dyDescent="0.25">
      <c r="A2000" s="5"/>
      <c r="B2000" s="115"/>
      <c r="C2000" s="116"/>
      <c r="D2000" s="117"/>
      <c r="E2000" s="118"/>
      <c r="F2000" s="118"/>
      <c r="G2000" s="119"/>
      <c r="H2000" s="120"/>
      <c r="I2000" s="120"/>
      <c r="J2000" s="121"/>
      <c r="K2000" s="5"/>
      <c r="L2000" s="133" t="str">
        <f t="shared" si="279"/>
        <v/>
      </c>
      <c r="M2000" s="5"/>
      <c r="N2000" s="23" t="str">
        <f>IF($L2000="", "", COUNTIF($L$11:$L$2510, "&gt;"&amp;$L2000)+1+COUNTIF($L$11:$L2000, $L2000)-1)</f>
        <v/>
      </c>
      <c r="O2000" s="5"/>
      <c r="R2000" s="23" t="str">
        <f t="shared" si="280"/>
        <v/>
      </c>
      <c r="T2000" s="20" t="str">
        <f t="shared" si="281"/>
        <v/>
      </c>
      <c r="X2000" s="23" t="str">
        <f t="shared" si="282"/>
        <v/>
      </c>
      <c r="Z2000" s="59" t="str">
        <f t="shared" si="283"/>
        <v/>
      </c>
      <c r="AA2000" s="60" t="str">
        <f>IF($B2000="", "", IF(COUNTIF('Intro &amp; Setup'!$AY$23:$AY$38, $B2000)&gt;0, "BH", TEXT($B2000, "ddd")))</f>
        <v/>
      </c>
      <c r="AB2000" s="61" t="str">
        <f t="shared" si="284"/>
        <v/>
      </c>
      <c r="AD2000" s="23" t="str">
        <f t="shared" si="285"/>
        <v/>
      </c>
      <c r="AE2000" s="23" t="str">
        <f t="shared" si="286"/>
        <v/>
      </c>
      <c r="AG2000" s="23" t="str">
        <f t="shared" si="287"/>
        <v/>
      </c>
    </row>
    <row r="2001" spans="1:33" x14ac:dyDescent="0.25">
      <c r="A2001" s="5"/>
      <c r="B2001" s="115"/>
      <c r="C2001" s="116"/>
      <c r="D2001" s="117"/>
      <c r="E2001" s="118"/>
      <c r="F2001" s="118"/>
      <c r="G2001" s="119"/>
      <c r="H2001" s="120"/>
      <c r="I2001" s="120"/>
      <c r="J2001" s="121"/>
      <c r="K2001" s="5"/>
      <c r="L2001" s="133" t="str">
        <f t="shared" si="279"/>
        <v/>
      </c>
      <c r="M2001" s="5"/>
      <c r="N2001" s="23" t="str">
        <f>IF($L2001="", "", COUNTIF($L$11:$L$2510, "&gt;"&amp;$L2001)+1+COUNTIF($L$11:$L2001, $L2001)-1)</f>
        <v/>
      </c>
      <c r="O2001" s="5"/>
      <c r="R2001" s="23" t="str">
        <f t="shared" si="280"/>
        <v/>
      </c>
      <c r="T2001" s="20" t="str">
        <f t="shared" si="281"/>
        <v/>
      </c>
      <c r="X2001" s="23" t="str">
        <f t="shared" si="282"/>
        <v/>
      </c>
      <c r="Z2001" s="59" t="str">
        <f t="shared" si="283"/>
        <v/>
      </c>
      <c r="AA2001" s="60" t="str">
        <f>IF($B2001="", "", IF(COUNTIF('Intro &amp; Setup'!$AY$23:$AY$38, $B2001)&gt;0, "BH", TEXT($B2001, "ddd")))</f>
        <v/>
      </c>
      <c r="AB2001" s="61" t="str">
        <f t="shared" si="284"/>
        <v/>
      </c>
      <c r="AD2001" s="23" t="str">
        <f t="shared" si="285"/>
        <v/>
      </c>
      <c r="AE2001" s="23" t="str">
        <f t="shared" si="286"/>
        <v/>
      </c>
      <c r="AG2001" s="23" t="str">
        <f t="shared" si="287"/>
        <v/>
      </c>
    </row>
    <row r="2002" spans="1:33" x14ac:dyDescent="0.25">
      <c r="A2002" s="5"/>
      <c r="B2002" s="115"/>
      <c r="C2002" s="116"/>
      <c r="D2002" s="117"/>
      <c r="E2002" s="118"/>
      <c r="F2002" s="118"/>
      <c r="G2002" s="119"/>
      <c r="H2002" s="120"/>
      <c r="I2002" s="120"/>
      <c r="J2002" s="121"/>
      <c r="K2002" s="5"/>
      <c r="L2002" s="133" t="str">
        <f t="shared" si="279"/>
        <v/>
      </c>
      <c r="M2002" s="5"/>
      <c r="N2002" s="23" t="str">
        <f>IF($L2002="", "", COUNTIF($L$11:$L$2510, "&gt;"&amp;$L2002)+1+COUNTIF($L$11:$L2002, $L2002)-1)</f>
        <v/>
      </c>
      <c r="O2002" s="5"/>
      <c r="R2002" s="23" t="str">
        <f t="shared" si="280"/>
        <v/>
      </c>
      <c r="T2002" s="20" t="str">
        <f t="shared" si="281"/>
        <v/>
      </c>
      <c r="X2002" s="23" t="str">
        <f t="shared" si="282"/>
        <v/>
      </c>
      <c r="Z2002" s="59" t="str">
        <f t="shared" si="283"/>
        <v/>
      </c>
      <c r="AA2002" s="60" t="str">
        <f>IF($B2002="", "", IF(COUNTIF('Intro &amp; Setup'!$AY$23:$AY$38, $B2002)&gt;0, "BH", TEXT($B2002, "ddd")))</f>
        <v/>
      </c>
      <c r="AB2002" s="61" t="str">
        <f t="shared" si="284"/>
        <v/>
      </c>
      <c r="AD2002" s="23" t="str">
        <f t="shared" si="285"/>
        <v/>
      </c>
      <c r="AE2002" s="23" t="str">
        <f t="shared" si="286"/>
        <v/>
      </c>
      <c r="AG2002" s="23" t="str">
        <f t="shared" si="287"/>
        <v/>
      </c>
    </row>
    <row r="2003" spans="1:33" x14ac:dyDescent="0.25">
      <c r="A2003" s="5"/>
      <c r="B2003" s="115"/>
      <c r="C2003" s="116"/>
      <c r="D2003" s="117"/>
      <c r="E2003" s="118"/>
      <c r="F2003" s="118"/>
      <c r="G2003" s="119"/>
      <c r="H2003" s="120"/>
      <c r="I2003" s="120"/>
      <c r="J2003" s="121"/>
      <c r="K2003" s="5"/>
      <c r="L2003" s="133" t="str">
        <f t="shared" si="279"/>
        <v/>
      </c>
      <c r="M2003" s="5"/>
      <c r="N2003" s="23" t="str">
        <f>IF($L2003="", "", COUNTIF($L$11:$L$2510, "&gt;"&amp;$L2003)+1+COUNTIF($L$11:$L2003, $L2003)-1)</f>
        <v/>
      </c>
      <c r="O2003" s="5"/>
      <c r="R2003" s="23" t="str">
        <f t="shared" si="280"/>
        <v/>
      </c>
      <c r="T2003" s="20" t="str">
        <f t="shared" si="281"/>
        <v/>
      </c>
      <c r="X2003" s="23" t="str">
        <f t="shared" si="282"/>
        <v/>
      </c>
      <c r="Z2003" s="59" t="str">
        <f t="shared" si="283"/>
        <v/>
      </c>
      <c r="AA2003" s="60" t="str">
        <f>IF($B2003="", "", IF(COUNTIF('Intro &amp; Setup'!$AY$23:$AY$38, $B2003)&gt;0, "BH", TEXT($B2003, "ddd")))</f>
        <v/>
      </c>
      <c r="AB2003" s="61" t="str">
        <f t="shared" si="284"/>
        <v/>
      </c>
      <c r="AD2003" s="23" t="str">
        <f t="shared" si="285"/>
        <v/>
      </c>
      <c r="AE2003" s="23" t="str">
        <f t="shared" si="286"/>
        <v/>
      </c>
      <c r="AG2003" s="23" t="str">
        <f t="shared" si="287"/>
        <v/>
      </c>
    </row>
    <row r="2004" spans="1:33" x14ac:dyDescent="0.25">
      <c r="A2004" s="5"/>
      <c r="B2004" s="115"/>
      <c r="C2004" s="116"/>
      <c r="D2004" s="117"/>
      <c r="E2004" s="118"/>
      <c r="F2004" s="118"/>
      <c r="G2004" s="119"/>
      <c r="H2004" s="120"/>
      <c r="I2004" s="120"/>
      <c r="J2004" s="121"/>
      <c r="K2004" s="5"/>
      <c r="L2004" s="133" t="str">
        <f t="shared" si="279"/>
        <v/>
      </c>
      <c r="M2004" s="5"/>
      <c r="N2004" s="23" t="str">
        <f>IF($L2004="", "", COUNTIF($L$11:$L$2510, "&gt;"&amp;$L2004)+1+COUNTIF($L$11:$L2004, $L2004)-1)</f>
        <v/>
      </c>
      <c r="O2004" s="5"/>
      <c r="R2004" s="23" t="str">
        <f t="shared" si="280"/>
        <v/>
      </c>
      <c r="T2004" s="20" t="str">
        <f t="shared" si="281"/>
        <v/>
      </c>
      <c r="X2004" s="23" t="str">
        <f t="shared" si="282"/>
        <v/>
      </c>
      <c r="Z2004" s="59" t="str">
        <f t="shared" si="283"/>
        <v/>
      </c>
      <c r="AA2004" s="60" t="str">
        <f>IF($B2004="", "", IF(COUNTIF('Intro &amp; Setup'!$AY$23:$AY$38, $B2004)&gt;0, "BH", TEXT($B2004, "ddd")))</f>
        <v/>
      </c>
      <c r="AB2004" s="61" t="str">
        <f t="shared" si="284"/>
        <v/>
      </c>
      <c r="AD2004" s="23" t="str">
        <f t="shared" si="285"/>
        <v/>
      </c>
      <c r="AE2004" s="23" t="str">
        <f t="shared" si="286"/>
        <v/>
      </c>
      <c r="AG2004" s="23" t="str">
        <f t="shared" si="287"/>
        <v/>
      </c>
    </row>
    <row r="2005" spans="1:33" x14ac:dyDescent="0.25">
      <c r="A2005" s="5"/>
      <c r="B2005" s="115"/>
      <c r="C2005" s="116"/>
      <c r="D2005" s="117"/>
      <c r="E2005" s="118"/>
      <c r="F2005" s="118"/>
      <c r="G2005" s="119"/>
      <c r="H2005" s="120"/>
      <c r="I2005" s="120"/>
      <c r="J2005" s="121"/>
      <c r="K2005" s="5"/>
      <c r="L2005" s="133" t="str">
        <f t="shared" si="279"/>
        <v/>
      </c>
      <c r="M2005" s="5"/>
      <c r="N2005" s="23" t="str">
        <f>IF($L2005="", "", COUNTIF($L$11:$L$2510, "&gt;"&amp;$L2005)+1+COUNTIF($L$11:$L2005, $L2005)-1)</f>
        <v/>
      </c>
      <c r="O2005" s="5"/>
      <c r="R2005" s="23" t="str">
        <f t="shared" si="280"/>
        <v/>
      </c>
      <c r="T2005" s="20" t="str">
        <f t="shared" si="281"/>
        <v/>
      </c>
      <c r="X2005" s="23" t="str">
        <f t="shared" si="282"/>
        <v/>
      </c>
      <c r="Z2005" s="59" t="str">
        <f t="shared" si="283"/>
        <v/>
      </c>
      <c r="AA2005" s="60" t="str">
        <f>IF($B2005="", "", IF(COUNTIF('Intro &amp; Setup'!$AY$23:$AY$38, $B2005)&gt;0, "BH", TEXT($B2005, "ddd")))</f>
        <v/>
      </c>
      <c r="AB2005" s="61" t="str">
        <f t="shared" si="284"/>
        <v/>
      </c>
      <c r="AD2005" s="23" t="str">
        <f t="shared" si="285"/>
        <v/>
      </c>
      <c r="AE2005" s="23" t="str">
        <f t="shared" si="286"/>
        <v/>
      </c>
      <c r="AG2005" s="23" t="str">
        <f t="shared" si="287"/>
        <v/>
      </c>
    </row>
    <row r="2006" spans="1:33" x14ac:dyDescent="0.25">
      <c r="A2006" s="5"/>
      <c r="B2006" s="115"/>
      <c r="C2006" s="116"/>
      <c r="D2006" s="117"/>
      <c r="E2006" s="118"/>
      <c r="F2006" s="118"/>
      <c r="G2006" s="119"/>
      <c r="H2006" s="120"/>
      <c r="I2006" s="120"/>
      <c r="J2006" s="121"/>
      <c r="K2006" s="5"/>
      <c r="L2006" s="133" t="str">
        <f t="shared" si="279"/>
        <v/>
      </c>
      <c r="M2006" s="5"/>
      <c r="N2006" s="23" t="str">
        <f>IF($L2006="", "", COUNTIF($L$11:$L$2510, "&gt;"&amp;$L2006)+1+COUNTIF($L$11:$L2006, $L2006)-1)</f>
        <v/>
      </c>
      <c r="O2006" s="5"/>
      <c r="R2006" s="23" t="str">
        <f t="shared" si="280"/>
        <v/>
      </c>
      <c r="T2006" s="20" t="str">
        <f t="shared" si="281"/>
        <v/>
      </c>
      <c r="X2006" s="23" t="str">
        <f t="shared" si="282"/>
        <v/>
      </c>
      <c r="Z2006" s="59" t="str">
        <f t="shared" si="283"/>
        <v/>
      </c>
      <c r="AA2006" s="60" t="str">
        <f>IF($B2006="", "", IF(COUNTIF('Intro &amp; Setup'!$AY$23:$AY$38, $B2006)&gt;0, "BH", TEXT($B2006, "ddd")))</f>
        <v/>
      </c>
      <c r="AB2006" s="61" t="str">
        <f t="shared" si="284"/>
        <v/>
      </c>
      <c r="AD2006" s="23" t="str">
        <f t="shared" si="285"/>
        <v/>
      </c>
      <c r="AE2006" s="23" t="str">
        <f t="shared" si="286"/>
        <v/>
      </c>
      <c r="AG2006" s="23" t="str">
        <f t="shared" si="287"/>
        <v/>
      </c>
    </row>
    <row r="2007" spans="1:33" x14ac:dyDescent="0.25">
      <c r="A2007" s="5"/>
      <c r="B2007" s="115"/>
      <c r="C2007" s="116"/>
      <c r="D2007" s="117"/>
      <c r="E2007" s="118"/>
      <c r="F2007" s="118"/>
      <c r="G2007" s="119"/>
      <c r="H2007" s="120"/>
      <c r="I2007" s="120"/>
      <c r="J2007" s="121"/>
      <c r="K2007" s="5"/>
      <c r="L2007" s="133" t="str">
        <f t="shared" si="279"/>
        <v/>
      </c>
      <c r="M2007" s="5"/>
      <c r="N2007" s="23" t="str">
        <f>IF($L2007="", "", COUNTIF($L$11:$L$2510, "&gt;"&amp;$L2007)+1+COUNTIF($L$11:$L2007, $L2007)-1)</f>
        <v/>
      </c>
      <c r="O2007" s="5"/>
      <c r="R2007" s="23" t="str">
        <f t="shared" si="280"/>
        <v/>
      </c>
      <c r="T2007" s="20" t="str">
        <f t="shared" si="281"/>
        <v/>
      </c>
      <c r="X2007" s="23" t="str">
        <f t="shared" si="282"/>
        <v/>
      </c>
      <c r="Z2007" s="59" t="str">
        <f t="shared" si="283"/>
        <v/>
      </c>
      <c r="AA2007" s="60" t="str">
        <f>IF($B2007="", "", IF(COUNTIF('Intro &amp; Setup'!$AY$23:$AY$38, $B2007)&gt;0, "BH", TEXT($B2007, "ddd")))</f>
        <v/>
      </c>
      <c r="AB2007" s="61" t="str">
        <f t="shared" si="284"/>
        <v/>
      </c>
      <c r="AD2007" s="23" t="str">
        <f t="shared" si="285"/>
        <v/>
      </c>
      <c r="AE2007" s="23" t="str">
        <f t="shared" si="286"/>
        <v/>
      </c>
      <c r="AG2007" s="23" t="str">
        <f t="shared" si="287"/>
        <v/>
      </c>
    </row>
    <row r="2008" spans="1:33" x14ac:dyDescent="0.25">
      <c r="A2008" s="5"/>
      <c r="B2008" s="115"/>
      <c r="C2008" s="116"/>
      <c r="D2008" s="117"/>
      <c r="E2008" s="118"/>
      <c r="F2008" s="118"/>
      <c r="G2008" s="119"/>
      <c r="H2008" s="120"/>
      <c r="I2008" s="120"/>
      <c r="J2008" s="121"/>
      <c r="K2008" s="5"/>
      <c r="L2008" s="133" t="str">
        <f t="shared" si="279"/>
        <v/>
      </c>
      <c r="M2008" s="5"/>
      <c r="N2008" s="23" t="str">
        <f>IF($L2008="", "", COUNTIF($L$11:$L$2510, "&gt;"&amp;$L2008)+1+COUNTIF($L$11:$L2008, $L2008)-1)</f>
        <v/>
      </c>
      <c r="O2008" s="5"/>
      <c r="R2008" s="23" t="str">
        <f t="shared" si="280"/>
        <v/>
      </c>
      <c r="T2008" s="20" t="str">
        <f t="shared" si="281"/>
        <v/>
      </c>
      <c r="X2008" s="23" t="str">
        <f t="shared" si="282"/>
        <v/>
      </c>
      <c r="Z2008" s="59" t="str">
        <f t="shared" si="283"/>
        <v/>
      </c>
      <c r="AA2008" s="60" t="str">
        <f>IF($B2008="", "", IF(COUNTIF('Intro &amp; Setup'!$AY$23:$AY$38, $B2008)&gt;0, "BH", TEXT($B2008, "ddd")))</f>
        <v/>
      </c>
      <c r="AB2008" s="61" t="str">
        <f t="shared" si="284"/>
        <v/>
      </c>
      <c r="AD2008" s="23" t="str">
        <f t="shared" si="285"/>
        <v/>
      </c>
      <c r="AE2008" s="23" t="str">
        <f t="shared" si="286"/>
        <v/>
      </c>
      <c r="AG2008" s="23" t="str">
        <f t="shared" si="287"/>
        <v/>
      </c>
    </row>
    <row r="2009" spans="1:33" x14ac:dyDescent="0.25">
      <c r="A2009" s="5"/>
      <c r="B2009" s="115"/>
      <c r="C2009" s="116"/>
      <c r="D2009" s="117"/>
      <c r="E2009" s="118"/>
      <c r="F2009" s="118"/>
      <c r="G2009" s="119"/>
      <c r="H2009" s="120"/>
      <c r="I2009" s="120"/>
      <c r="J2009" s="121"/>
      <c r="K2009" s="5"/>
      <c r="L2009" s="133" t="str">
        <f t="shared" si="279"/>
        <v/>
      </c>
      <c r="M2009" s="5"/>
      <c r="N2009" s="23" t="str">
        <f>IF($L2009="", "", COUNTIF($L$11:$L$2510, "&gt;"&amp;$L2009)+1+COUNTIF($L$11:$L2009, $L2009)-1)</f>
        <v/>
      </c>
      <c r="O2009" s="5"/>
      <c r="R2009" s="23" t="str">
        <f t="shared" si="280"/>
        <v/>
      </c>
      <c r="T2009" s="20" t="str">
        <f t="shared" si="281"/>
        <v/>
      </c>
      <c r="X2009" s="23" t="str">
        <f t="shared" si="282"/>
        <v/>
      </c>
      <c r="Z2009" s="59" t="str">
        <f t="shared" si="283"/>
        <v/>
      </c>
      <c r="AA2009" s="60" t="str">
        <f>IF($B2009="", "", IF(COUNTIF('Intro &amp; Setup'!$AY$23:$AY$38, $B2009)&gt;0, "BH", TEXT($B2009, "ddd")))</f>
        <v/>
      </c>
      <c r="AB2009" s="61" t="str">
        <f t="shared" si="284"/>
        <v/>
      </c>
      <c r="AD2009" s="23" t="str">
        <f t="shared" si="285"/>
        <v/>
      </c>
      <c r="AE2009" s="23" t="str">
        <f t="shared" si="286"/>
        <v/>
      </c>
      <c r="AG2009" s="23" t="str">
        <f t="shared" si="287"/>
        <v/>
      </c>
    </row>
    <row r="2010" spans="1:33" x14ac:dyDescent="0.25">
      <c r="A2010" s="5"/>
      <c r="B2010" s="115"/>
      <c r="C2010" s="116"/>
      <c r="D2010" s="117"/>
      <c r="E2010" s="118"/>
      <c r="F2010" s="118"/>
      <c r="G2010" s="119"/>
      <c r="H2010" s="120"/>
      <c r="I2010" s="120"/>
      <c r="J2010" s="121"/>
      <c r="K2010" s="5"/>
      <c r="L2010" s="133" t="str">
        <f t="shared" si="279"/>
        <v/>
      </c>
      <c r="M2010" s="5"/>
      <c r="N2010" s="23" t="str">
        <f>IF($L2010="", "", COUNTIF($L$11:$L$2510, "&gt;"&amp;$L2010)+1+COUNTIF($L$11:$L2010, $L2010)-1)</f>
        <v/>
      </c>
      <c r="O2010" s="5"/>
      <c r="R2010" s="23" t="str">
        <f t="shared" si="280"/>
        <v/>
      </c>
      <c r="T2010" s="20" t="str">
        <f t="shared" si="281"/>
        <v/>
      </c>
      <c r="X2010" s="23" t="str">
        <f t="shared" si="282"/>
        <v/>
      </c>
      <c r="Z2010" s="59" t="str">
        <f t="shared" si="283"/>
        <v/>
      </c>
      <c r="AA2010" s="60" t="str">
        <f>IF($B2010="", "", IF(COUNTIF('Intro &amp; Setup'!$AY$23:$AY$38, $B2010)&gt;0, "BH", TEXT($B2010, "ddd")))</f>
        <v/>
      </c>
      <c r="AB2010" s="61" t="str">
        <f t="shared" si="284"/>
        <v/>
      </c>
      <c r="AD2010" s="23" t="str">
        <f t="shared" si="285"/>
        <v/>
      </c>
      <c r="AE2010" s="23" t="str">
        <f t="shared" si="286"/>
        <v/>
      </c>
      <c r="AG2010" s="23" t="str">
        <f t="shared" si="287"/>
        <v/>
      </c>
    </row>
    <row r="2011" spans="1:33" x14ac:dyDescent="0.25">
      <c r="A2011" s="5"/>
      <c r="B2011" s="115"/>
      <c r="C2011" s="116"/>
      <c r="D2011" s="117"/>
      <c r="E2011" s="118"/>
      <c r="F2011" s="118"/>
      <c r="G2011" s="119"/>
      <c r="H2011" s="120"/>
      <c r="I2011" s="120"/>
      <c r="J2011" s="121"/>
      <c r="K2011" s="5"/>
      <c r="L2011" s="133" t="str">
        <f t="shared" si="279"/>
        <v/>
      </c>
      <c r="M2011" s="5"/>
      <c r="N2011" s="23" t="str">
        <f>IF($L2011="", "", COUNTIF($L$11:$L$2510, "&gt;"&amp;$L2011)+1+COUNTIF($L$11:$L2011, $L2011)-1)</f>
        <v/>
      </c>
      <c r="O2011" s="5"/>
      <c r="R2011" s="23" t="str">
        <f t="shared" si="280"/>
        <v/>
      </c>
      <c r="T2011" s="20" t="str">
        <f t="shared" si="281"/>
        <v/>
      </c>
      <c r="X2011" s="23" t="str">
        <f t="shared" si="282"/>
        <v/>
      </c>
      <c r="Z2011" s="59" t="str">
        <f t="shared" si="283"/>
        <v/>
      </c>
      <c r="AA2011" s="60" t="str">
        <f>IF($B2011="", "", IF(COUNTIF('Intro &amp; Setup'!$AY$23:$AY$38, $B2011)&gt;0, "BH", TEXT($B2011, "ddd")))</f>
        <v/>
      </c>
      <c r="AB2011" s="61" t="str">
        <f t="shared" si="284"/>
        <v/>
      </c>
      <c r="AD2011" s="23" t="str">
        <f t="shared" si="285"/>
        <v/>
      </c>
      <c r="AE2011" s="23" t="str">
        <f t="shared" si="286"/>
        <v/>
      </c>
      <c r="AG2011" s="23" t="str">
        <f t="shared" si="287"/>
        <v/>
      </c>
    </row>
    <row r="2012" spans="1:33" x14ac:dyDescent="0.25">
      <c r="A2012" s="5"/>
      <c r="B2012" s="115"/>
      <c r="C2012" s="116"/>
      <c r="D2012" s="117"/>
      <c r="E2012" s="118"/>
      <c r="F2012" s="118"/>
      <c r="G2012" s="119"/>
      <c r="H2012" s="120"/>
      <c r="I2012" s="120"/>
      <c r="J2012" s="121"/>
      <c r="K2012" s="5"/>
      <c r="L2012" s="133" t="str">
        <f t="shared" si="279"/>
        <v/>
      </c>
      <c r="M2012" s="5"/>
      <c r="N2012" s="23" t="str">
        <f>IF($L2012="", "", COUNTIF($L$11:$L$2510, "&gt;"&amp;$L2012)+1+COUNTIF($L$11:$L2012, $L2012)-1)</f>
        <v/>
      </c>
      <c r="O2012" s="5"/>
      <c r="R2012" s="23" t="str">
        <f t="shared" si="280"/>
        <v/>
      </c>
      <c r="T2012" s="20" t="str">
        <f t="shared" si="281"/>
        <v/>
      </c>
      <c r="X2012" s="23" t="str">
        <f t="shared" si="282"/>
        <v/>
      </c>
      <c r="Z2012" s="59" t="str">
        <f t="shared" si="283"/>
        <v/>
      </c>
      <c r="AA2012" s="60" t="str">
        <f>IF($B2012="", "", IF(COUNTIF('Intro &amp; Setup'!$AY$23:$AY$38, $B2012)&gt;0, "BH", TEXT($B2012, "ddd")))</f>
        <v/>
      </c>
      <c r="AB2012" s="61" t="str">
        <f t="shared" si="284"/>
        <v/>
      </c>
      <c r="AD2012" s="23" t="str">
        <f t="shared" si="285"/>
        <v/>
      </c>
      <c r="AE2012" s="23" t="str">
        <f t="shared" si="286"/>
        <v/>
      </c>
      <c r="AG2012" s="23" t="str">
        <f t="shared" si="287"/>
        <v/>
      </c>
    </row>
    <row r="2013" spans="1:33" x14ac:dyDescent="0.25">
      <c r="A2013" s="5"/>
      <c r="B2013" s="115"/>
      <c r="C2013" s="116"/>
      <c r="D2013" s="117"/>
      <c r="E2013" s="118"/>
      <c r="F2013" s="118"/>
      <c r="G2013" s="119"/>
      <c r="H2013" s="120"/>
      <c r="I2013" s="120"/>
      <c r="J2013" s="121"/>
      <c r="K2013" s="5"/>
      <c r="L2013" s="133" t="str">
        <f t="shared" si="279"/>
        <v/>
      </c>
      <c r="M2013" s="5"/>
      <c r="N2013" s="23" t="str">
        <f>IF($L2013="", "", COUNTIF($L$11:$L$2510, "&gt;"&amp;$L2013)+1+COUNTIF($L$11:$L2013, $L2013)-1)</f>
        <v/>
      </c>
      <c r="O2013" s="5"/>
      <c r="R2013" s="23" t="str">
        <f t="shared" si="280"/>
        <v/>
      </c>
      <c r="T2013" s="20" t="str">
        <f t="shared" si="281"/>
        <v/>
      </c>
      <c r="X2013" s="23" t="str">
        <f t="shared" si="282"/>
        <v/>
      </c>
      <c r="Z2013" s="59" t="str">
        <f t="shared" si="283"/>
        <v/>
      </c>
      <c r="AA2013" s="60" t="str">
        <f>IF($B2013="", "", IF(COUNTIF('Intro &amp; Setup'!$AY$23:$AY$38, $B2013)&gt;0, "BH", TEXT($B2013, "ddd")))</f>
        <v/>
      </c>
      <c r="AB2013" s="61" t="str">
        <f t="shared" si="284"/>
        <v/>
      </c>
      <c r="AD2013" s="23" t="str">
        <f t="shared" si="285"/>
        <v/>
      </c>
      <c r="AE2013" s="23" t="str">
        <f t="shared" si="286"/>
        <v/>
      </c>
      <c r="AG2013" s="23" t="str">
        <f t="shared" si="287"/>
        <v/>
      </c>
    </row>
    <row r="2014" spans="1:33" x14ac:dyDescent="0.25">
      <c r="A2014" s="5"/>
      <c r="B2014" s="115"/>
      <c r="C2014" s="116"/>
      <c r="D2014" s="117"/>
      <c r="E2014" s="118"/>
      <c r="F2014" s="118"/>
      <c r="G2014" s="119"/>
      <c r="H2014" s="120"/>
      <c r="I2014" s="120"/>
      <c r="J2014" s="121"/>
      <c r="K2014" s="5"/>
      <c r="L2014" s="133" t="str">
        <f t="shared" si="279"/>
        <v/>
      </c>
      <c r="M2014" s="5"/>
      <c r="N2014" s="23" t="str">
        <f>IF($L2014="", "", COUNTIF($L$11:$L$2510, "&gt;"&amp;$L2014)+1+COUNTIF($L$11:$L2014, $L2014)-1)</f>
        <v/>
      </c>
      <c r="O2014" s="5"/>
      <c r="R2014" s="23" t="str">
        <f t="shared" si="280"/>
        <v/>
      </c>
      <c r="T2014" s="20" t="str">
        <f t="shared" si="281"/>
        <v/>
      </c>
      <c r="X2014" s="23" t="str">
        <f t="shared" si="282"/>
        <v/>
      </c>
      <c r="Z2014" s="59" t="str">
        <f t="shared" si="283"/>
        <v/>
      </c>
      <c r="AA2014" s="60" t="str">
        <f>IF($B2014="", "", IF(COUNTIF('Intro &amp; Setup'!$AY$23:$AY$38, $B2014)&gt;0, "BH", TEXT($B2014, "ddd")))</f>
        <v/>
      </c>
      <c r="AB2014" s="61" t="str">
        <f t="shared" si="284"/>
        <v/>
      </c>
      <c r="AD2014" s="23" t="str">
        <f t="shared" si="285"/>
        <v/>
      </c>
      <c r="AE2014" s="23" t="str">
        <f t="shared" si="286"/>
        <v/>
      </c>
      <c r="AG2014" s="23" t="str">
        <f t="shared" si="287"/>
        <v/>
      </c>
    </row>
    <row r="2015" spans="1:33" x14ac:dyDescent="0.25">
      <c r="A2015" s="5"/>
      <c r="B2015" s="115"/>
      <c r="C2015" s="116"/>
      <c r="D2015" s="117"/>
      <c r="E2015" s="118"/>
      <c r="F2015" s="118"/>
      <c r="G2015" s="119"/>
      <c r="H2015" s="120"/>
      <c r="I2015" s="120"/>
      <c r="J2015" s="121"/>
      <c r="K2015" s="5"/>
      <c r="L2015" s="133" t="str">
        <f t="shared" si="279"/>
        <v/>
      </c>
      <c r="M2015" s="5"/>
      <c r="N2015" s="23" t="str">
        <f>IF($L2015="", "", COUNTIF($L$11:$L$2510, "&gt;"&amp;$L2015)+1+COUNTIF($L$11:$L2015, $L2015)-1)</f>
        <v/>
      </c>
      <c r="O2015" s="5"/>
      <c r="R2015" s="23" t="str">
        <f t="shared" si="280"/>
        <v/>
      </c>
      <c r="T2015" s="20" t="str">
        <f t="shared" si="281"/>
        <v/>
      </c>
      <c r="X2015" s="23" t="str">
        <f t="shared" si="282"/>
        <v/>
      </c>
      <c r="Z2015" s="59" t="str">
        <f t="shared" si="283"/>
        <v/>
      </c>
      <c r="AA2015" s="60" t="str">
        <f>IF($B2015="", "", IF(COUNTIF('Intro &amp; Setup'!$AY$23:$AY$38, $B2015)&gt;0, "BH", TEXT($B2015, "ddd")))</f>
        <v/>
      </c>
      <c r="AB2015" s="61" t="str">
        <f t="shared" si="284"/>
        <v/>
      </c>
      <c r="AD2015" s="23" t="str">
        <f t="shared" si="285"/>
        <v/>
      </c>
      <c r="AE2015" s="23" t="str">
        <f t="shared" si="286"/>
        <v/>
      </c>
      <c r="AG2015" s="23" t="str">
        <f t="shared" si="287"/>
        <v/>
      </c>
    </row>
    <row r="2016" spans="1:33" x14ac:dyDescent="0.25">
      <c r="A2016" s="5"/>
      <c r="B2016" s="115"/>
      <c r="C2016" s="116"/>
      <c r="D2016" s="117"/>
      <c r="E2016" s="118"/>
      <c r="F2016" s="118"/>
      <c r="G2016" s="119"/>
      <c r="H2016" s="120"/>
      <c r="I2016" s="120"/>
      <c r="J2016" s="121"/>
      <c r="K2016" s="5"/>
      <c r="L2016" s="133" t="str">
        <f t="shared" si="279"/>
        <v/>
      </c>
      <c r="M2016" s="5"/>
      <c r="N2016" s="23" t="str">
        <f>IF($L2016="", "", COUNTIF($L$11:$L$2510, "&gt;"&amp;$L2016)+1+COUNTIF($L$11:$L2016, $L2016)-1)</f>
        <v/>
      </c>
      <c r="O2016" s="5"/>
      <c r="R2016" s="23" t="str">
        <f t="shared" si="280"/>
        <v/>
      </c>
      <c r="T2016" s="20" t="str">
        <f t="shared" si="281"/>
        <v/>
      </c>
      <c r="X2016" s="23" t="str">
        <f t="shared" si="282"/>
        <v/>
      </c>
      <c r="Z2016" s="59" t="str">
        <f t="shared" si="283"/>
        <v/>
      </c>
      <c r="AA2016" s="60" t="str">
        <f>IF($B2016="", "", IF(COUNTIF('Intro &amp; Setup'!$AY$23:$AY$38, $B2016)&gt;0, "BH", TEXT($B2016, "ddd")))</f>
        <v/>
      </c>
      <c r="AB2016" s="61" t="str">
        <f t="shared" si="284"/>
        <v/>
      </c>
      <c r="AD2016" s="23" t="str">
        <f t="shared" si="285"/>
        <v/>
      </c>
      <c r="AE2016" s="23" t="str">
        <f t="shared" si="286"/>
        <v/>
      </c>
      <c r="AG2016" s="23" t="str">
        <f t="shared" si="287"/>
        <v/>
      </c>
    </row>
    <row r="2017" spans="1:33" x14ac:dyDescent="0.25">
      <c r="A2017" s="5"/>
      <c r="B2017" s="115"/>
      <c r="C2017" s="116"/>
      <c r="D2017" s="117"/>
      <c r="E2017" s="118"/>
      <c r="F2017" s="118"/>
      <c r="G2017" s="119"/>
      <c r="H2017" s="120"/>
      <c r="I2017" s="120"/>
      <c r="J2017" s="121"/>
      <c r="K2017" s="5"/>
      <c r="L2017" s="133" t="str">
        <f t="shared" si="279"/>
        <v/>
      </c>
      <c r="M2017" s="5"/>
      <c r="N2017" s="23" t="str">
        <f>IF($L2017="", "", COUNTIF($L$11:$L$2510, "&gt;"&amp;$L2017)+1+COUNTIF($L$11:$L2017, $L2017)-1)</f>
        <v/>
      </c>
      <c r="O2017" s="5"/>
      <c r="R2017" s="23" t="str">
        <f t="shared" si="280"/>
        <v/>
      </c>
      <c r="T2017" s="20" t="str">
        <f t="shared" si="281"/>
        <v/>
      </c>
      <c r="X2017" s="23" t="str">
        <f t="shared" si="282"/>
        <v/>
      </c>
      <c r="Z2017" s="59" t="str">
        <f t="shared" si="283"/>
        <v/>
      </c>
      <c r="AA2017" s="60" t="str">
        <f>IF($B2017="", "", IF(COUNTIF('Intro &amp; Setup'!$AY$23:$AY$38, $B2017)&gt;0, "BH", TEXT($B2017, "ddd")))</f>
        <v/>
      </c>
      <c r="AB2017" s="61" t="str">
        <f t="shared" si="284"/>
        <v/>
      </c>
      <c r="AD2017" s="23" t="str">
        <f t="shared" si="285"/>
        <v/>
      </c>
      <c r="AE2017" s="23" t="str">
        <f t="shared" si="286"/>
        <v/>
      </c>
      <c r="AG2017" s="23" t="str">
        <f t="shared" si="287"/>
        <v/>
      </c>
    </row>
    <row r="2018" spans="1:33" x14ac:dyDescent="0.25">
      <c r="A2018" s="5"/>
      <c r="B2018" s="115"/>
      <c r="C2018" s="116"/>
      <c r="D2018" s="117"/>
      <c r="E2018" s="118"/>
      <c r="F2018" s="118"/>
      <c r="G2018" s="119"/>
      <c r="H2018" s="120"/>
      <c r="I2018" s="120"/>
      <c r="J2018" s="121"/>
      <c r="K2018" s="5"/>
      <c r="L2018" s="133" t="str">
        <f t="shared" si="279"/>
        <v/>
      </c>
      <c r="M2018" s="5"/>
      <c r="N2018" s="23" t="str">
        <f>IF($L2018="", "", COUNTIF($L$11:$L$2510, "&gt;"&amp;$L2018)+1+COUNTIF($L$11:$L2018, $L2018)-1)</f>
        <v/>
      </c>
      <c r="O2018" s="5"/>
      <c r="R2018" s="23" t="str">
        <f t="shared" si="280"/>
        <v/>
      </c>
      <c r="T2018" s="20" t="str">
        <f t="shared" si="281"/>
        <v/>
      </c>
      <c r="X2018" s="23" t="str">
        <f t="shared" si="282"/>
        <v/>
      </c>
      <c r="Z2018" s="59" t="str">
        <f t="shared" si="283"/>
        <v/>
      </c>
      <c r="AA2018" s="60" t="str">
        <f>IF($B2018="", "", IF(COUNTIF('Intro &amp; Setup'!$AY$23:$AY$38, $B2018)&gt;0, "BH", TEXT($B2018, "ddd")))</f>
        <v/>
      </c>
      <c r="AB2018" s="61" t="str">
        <f t="shared" si="284"/>
        <v/>
      </c>
      <c r="AD2018" s="23" t="str">
        <f t="shared" si="285"/>
        <v/>
      </c>
      <c r="AE2018" s="23" t="str">
        <f t="shared" si="286"/>
        <v/>
      </c>
      <c r="AG2018" s="23" t="str">
        <f t="shared" si="287"/>
        <v/>
      </c>
    </row>
    <row r="2019" spans="1:33" x14ac:dyDescent="0.25">
      <c r="A2019" s="5"/>
      <c r="B2019" s="115"/>
      <c r="C2019" s="116"/>
      <c r="D2019" s="117"/>
      <c r="E2019" s="118"/>
      <c r="F2019" s="118"/>
      <c r="G2019" s="119"/>
      <c r="H2019" s="120"/>
      <c r="I2019" s="120"/>
      <c r="J2019" s="121"/>
      <c r="K2019" s="5"/>
      <c r="L2019" s="133" t="str">
        <f t="shared" si="279"/>
        <v/>
      </c>
      <c r="M2019" s="5"/>
      <c r="N2019" s="23" t="str">
        <f>IF($L2019="", "", COUNTIF($L$11:$L$2510, "&gt;"&amp;$L2019)+1+COUNTIF($L$11:$L2019, $L2019)-1)</f>
        <v/>
      </c>
      <c r="O2019" s="5"/>
      <c r="R2019" s="23" t="str">
        <f t="shared" si="280"/>
        <v/>
      </c>
      <c r="T2019" s="20" t="str">
        <f t="shared" si="281"/>
        <v/>
      </c>
      <c r="X2019" s="23" t="str">
        <f t="shared" si="282"/>
        <v/>
      </c>
      <c r="Z2019" s="59" t="str">
        <f t="shared" si="283"/>
        <v/>
      </c>
      <c r="AA2019" s="60" t="str">
        <f>IF($B2019="", "", IF(COUNTIF('Intro &amp; Setup'!$AY$23:$AY$38, $B2019)&gt;0, "BH", TEXT($B2019, "ddd")))</f>
        <v/>
      </c>
      <c r="AB2019" s="61" t="str">
        <f t="shared" si="284"/>
        <v/>
      </c>
      <c r="AD2019" s="23" t="str">
        <f t="shared" si="285"/>
        <v/>
      </c>
      <c r="AE2019" s="23" t="str">
        <f t="shared" si="286"/>
        <v/>
      </c>
      <c r="AG2019" s="23" t="str">
        <f t="shared" si="287"/>
        <v/>
      </c>
    </row>
    <row r="2020" spans="1:33" x14ac:dyDescent="0.25">
      <c r="A2020" s="5"/>
      <c r="B2020" s="115"/>
      <c r="C2020" s="116"/>
      <c r="D2020" s="117"/>
      <c r="E2020" s="118"/>
      <c r="F2020" s="118"/>
      <c r="G2020" s="119"/>
      <c r="H2020" s="120"/>
      <c r="I2020" s="120"/>
      <c r="J2020" s="121"/>
      <c r="K2020" s="5"/>
      <c r="L2020" s="133" t="str">
        <f t="shared" si="279"/>
        <v/>
      </c>
      <c r="M2020" s="5"/>
      <c r="N2020" s="23" t="str">
        <f>IF($L2020="", "", COUNTIF($L$11:$L$2510, "&gt;"&amp;$L2020)+1+COUNTIF($L$11:$L2020, $L2020)-1)</f>
        <v/>
      </c>
      <c r="O2020" s="5"/>
      <c r="R2020" s="23" t="str">
        <f t="shared" si="280"/>
        <v/>
      </c>
      <c r="T2020" s="20" t="str">
        <f t="shared" si="281"/>
        <v/>
      </c>
      <c r="X2020" s="23" t="str">
        <f t="shared" si="282"/>
        <v/>
      </c>
      <c r="Z2020" s="59" t="str">
        <f t="shared" si="283"/>
        <v/>
      </c>
      <c r="AA2020" s="60" t="str">
        <f>IF($B2020="", "", IF(COUNTIF('Intro &amp; Setup'!$AY$23:$AY$38, $B2020)&gt;0, "BH", TEXT($B2020, "ddd")))</f>
        <v/>
      </c>
      <c r="AB2020" s="61" t="str">
        <f t="shared" si="284"/>
        <v/>
      </c>
      <c r="AD2020" s="23" t="str">
        <f t="shared" si="285"/>
        <v/>
      </c>
      <c r="AE2020" s="23" t="str">
        <f t="shared" si="286"/>
        <v/>
      </c>
      <c r="AG2020" s="23" t="str">
        <f t="shared" si="287"/>
        <v/>
      </c>
    </row>
    <row r="2021" spans="1:33" x14ac:dyDescent="0.25">
      <c r="A2021" s="5"/>
      <c r="B2021" s="115"/>
      <c r="C2021" s="116"/>
      <c r="D2021" s="117"/>
      <c r="E2021" s="118"/>
      <c r="F2021" s="118"/>
      <c r="G2021" s="119"/>
      <c r="H2021" s="120"/>
      <c r="I2021" s="120"/>
      <c r="J2021" s="121"/>
      <c r="K2021" s="5"/>
      <c r="L2021" s="133" t="str">
        <f t="shared" si="279"/>
        <v/>
      </c>
      <c r="M2021" s="5"/>
      <c r="N2021" s="23" t="str">
        <f>IF($L2021="", "", COUNTIF($L$11:$L$2510, "&gt;"&amp;$L2021)+1+COUNTIF($L$11:$L2021, $L2021)-1)</f>
        <v/>
      </c>
      <c r="O2021" s="5"/>
      <c r="R2021" s="23" t="str">
        <f t="shared" si="280"/>
        <v/>
      </c>
      <c r="T2021" s="20" t="str">
        <f t="shared" si="281"/>
        <v/>
      </c>
      <c r="X2021" s="23" t="str">
        <f t="shared" si="282"/>
        <v/>
      </c>
      <c r="Z2021" s="59" t="str">
        <f t="shared" si="283"/>
        <v/>
      </c>
      <c r="AA2021" s="60" t="str">
        <f>IF($B2021="", "", IF(COUNTIF('Intro &amp; Setup'!$AY$23:$AY$38, $B2021)&gt;0, "BH", TEXT($B2021, "ddd")))</f>
        <v/>
      </c>
      <c r="AB2021" s="61" t="str">
        <f t="shared" si="284"/>
        <v/>
      </c>
      <c r="AD2021" s="23" t="str">
        <f t="shared" si="285"/>
        <v/>
      </c>
      <c r="AE2021" s="23" t="str">
        <f t="shared" si="286"/>
        <v/>
      </c>
      <c r="AG2021" s="23" t="str">
        <f t="shared" si="287"/>
        <v/>
      </c>
    </row>
    <row r="2022" spans="1:33" x14ac:dyDescent="0.25">
      <c r="A2022" s="5"/>
      <c r="B2022" s="115"/>
      <c r="C2022" s="116"/>
      <c r="D2022" s="117"/>
      <c r="E2022" s="118"/>
      <c r="F2022" s="118"/>
      <c r="G2022" s="119"/>
      <c r="H2022" s="120"/>
      <c r="I2022" s="120"/>
      <c r="J2022" s="121"/>
      <c r="K2022" s="5"/>
      <c r="L2022" s="133" t="str">
        <f t="shared" si="279"/>
        <v/>
      </c>
      <c r="M2022" s="5"/>
      <c r="N2022" s="23" t="str">
        <f>IF($L2022="", "", COUNTIF($L$11:$L$2510, "&gt;"&amp;$L2022)+1+COUNTIF($L$11:$L2022, $L2022)-1)</f>
        <v/>
      </c>
      <c r="O2022" s="5"/>
      <c r="R2022" s="23" t="str">
        <f t="shared" si="280"/>
        <v/>
      </c>
      <c r="T2022" s="20" t="str">
        <f t="shared" si="281"/>
        <v/>
      </c>
      <c r="X2022" s="23" t="str">
        <f t="shared" si="282"/>
        <v/>
      </c>
      <c r="Z2022" s="59" t="str">
        <f t="shared" si="283"/>
        <v/>
      </c>
      <c r="AA2022" s="60" t="str">
        <f>IF($B2022="", "", IF(COUNTIF('Intro &amp; Setup'!$AY$23:$AY$38, $B2022)&gt;0, "BH", TEXT($B2022, "ddd")))</f>
        <v/>
      </c>
      <c r="AB2022" s="61" t="str">
        <f t="shared" si="284"/>
        <v/>
      </c>
      <c r="AD2022" s="23" t="str">
        <f t="shared" si="285"/>
        <v/>
      </c>
      <c r="AE2022" s="23" t="str">
        <f t="shared" si="286"/>
        <v/>
      </c>
      <c r="AG2022" s="23" t="str">
        <f t="shared" si="287"/>
        <v/>
      </c>
    </row>
    <row r="2023" spans="1:33" x14ac:dyDescent="0.25">
      <c r="A2023" s="5"/>
      <c r="B2023" s="115"/>
      <c r="C2023" s="116"/>
      <c r="D2023" s="117"/>
      <c r="E2023" s="118"/>
      <c r="F2023" s="118"/>
      <c r="G2023" s="119"/>
      <c r="H2023" s="120"/>
      <c r="I2023" s="120"/>
      <c r="J2023" s="121"/>
      <c r="K2023" s="5"/>
      <c r="L2023" s="133" t="str">
        <f t="shared" si="279"/>
        <v/>
      </c>
      <c r="M2023" s="5"/>
      <c r="N2023" s="23" t="str">
        <f>IF($L2023="", "", COUNTIF($L$11:$L$2510, "&gt;"&amp;$L2023)+1+COUNTIF($L$11:$L2023, $L2023)-1)</f>
        <v/>
      </c>
      <c r="O2023" s="5"/>
      <c r="R2023" s="23" t="str">
        <f t="shared" si="280"/>
        <v/>
      </c>
      <c r="T2023" s="20" t="str">
        <f t="shared" si="281"/>
        <v/>
      </c>
      <c r="X2023" s="23" t="str">
        <f t="shared" si="282"/>
        <v/>
      </c>
      <c r="Z2023" s="59" t="str">
        <f t="shared" si="283"/>
        <v/>
      </c>
      <c r="AA2023" s="60" t="str">
        <f>IF($B2023="", "", IF(COUNTIF('Intro &amp; Setup'!$AY$23:$AY$38, $B2023)&gt;0, "BH", TEXT($B2023, "ddd")))</f>
        <v/>
      </c>
      <c r="AB2023" s="61" t="str">
        <f t="shared" si="284"/>
        <v/>
      </c>
      <c r="AD2023" s="23" t="str">
        <f t="shared" si="285"/>
        <v/>
      </c>
      <c r="AE2023" s="23" t="str">
        <f t="shared" si="286"/>
        <v/>
      </c>
      <c r="AG2023" s="23" t="str">
        <f t="shared" si="287"/>
        <v/>
      </c>
    </row>
    <row r="2024" spans="1:33" x14ac:dyDescent="0.25">
      <c r="A2024" s="5"/>
      <c r="B2024" s="115"/>
      <c r="C2024" s="116"/>
      <c r="D2024" s="117"/>
      <c r="E2024" s="118"/>
      <c r="F2024" s="118"/>
      <c r="G2024" s="119"/>
      <c r="H2024" s="120"/>
      <c r="I2024" s="120"/>
      <c r="J2024" s="121"/>
      <c r="K2024" s="5"/>
      <c r="L2024" s="133" t="str">
        <f t="shared" si="279"/>
        <v/>
      </c>
      <c r="M2024" s="5"/>
      <c r="N2024" s="23" t="str">
        <f>IF($L2024="", "", COUNTIF($L$11:$L$2510, "&gt;"&amp;$L2024)+1+COUNTIF($L$11:$L2024, $L2024)-1)</f>
        <v/>
      </c>
      <c r="O2024" s="5"/>
      <c r="R2024" s="23" t="str">
        <f t="shared" si="280"/>
        <v/>
      </c>
      <c r="T2024" s="20" t="str">
        <f t="shared" si="281"/>
        <v/>
      </c>
      <c r="X2024" s="23" t="str">
        <f t="shared" si="282"/>
        <v/>
      </c>
      <c r="Z2024" s="59" t="str">
        <f t="shared" si="283"/>
        <v/>
      </c>
      <c r="AA2024" s="60" t="str">
        <f>IF($B2024="", "", IF(COUNTIF('Intro &amp; Setup'!$AY$23:$AY$38, $B2024)&gt;0, "BH", TEXT($B2024, "ddd")))</f>
        <v/>
      </c>
      <c r="AB2024" s="61" t="str">
        <f t="shared" si="284"/>
        <v/>
      </c>
      <c r="AD2024" s="23" t="str">
        <f t="shared" si="285"/>
        <v/>
      </c>
      <c r="AE2024" s="23" t="str">
        <f t="shared" si="286"/>
        <v/>
      </c>
      <c r="AG2024" s="23" t="str">
        <f t="shared" si="287"/>
        <v/>
      </c>
    </row>
    <row r="2025" spans="1:33" x14ac:dyDescent="0.25">
      <c r="A2025" s="5"/>
      <c r="B2025" s="115"/>
      <c r="C2025" s="116"/>
      <c r="D2025" s="117"/>
      <c r="E2025" s="118"/>
      <c r="F2025" s="118"/>
      <c r="G2025" s="119"/>
      <c r="H2025" s="120"/>
      <c r="I2025" s="120"/>
      <c r="J2025" s="121"/>
      <c r="K2025" s="5"/>
      <c r="L2025" s="133" t="str">
        <f t="shared" si="279"/>
        <v/>
      </c>
      <c r="M2025" s="5"/>
      <c r="N2025" s="23" t="str">
        <f>IF($L2025="", "", COUNTIF($L$11:$L$2510, "&gt;"&amp;$L2025)+1+COUNTIF($L$11:$L2025, $L2025)-1)</f>
        <v/>
      </c>
      <c r="O2025" s="5"/>
      <c r="R2025" s="23" t="str">
        <f t="shared" si="280"/>
        <v/>
      </c>
      <c r="T2025" s="20" t="str">
        <f t="shared" si="281"/>
        <v/>
      </c>
      <c r="X2025" s="23" t="str">
        <f t="shared" si="282"/>
        <v/>
      </c>
      <c r="Z2025" s="59" t="str">
        <f t="shared" si="283"/>
        <v/>
      </c>
      <c r="AA2025" s="60" t="str">
        <f>IF($B2025="", "", IF(COUNTIF('Intro &amp; Setup'!$AY$23:$AY$38, $B2025)&gt;0, "BH", TEXT($B2025, "ddd")))</f>
        <v/>
      </c>
      <c r="AB2025" s="61" t="str">
        <f t="shared" si="284"/>
        <v/>
      </c>
      <c r="AD2025" s="23" t="str">
        <f t="shared" si="285"/>
        <v/>
      </c>
      <c r="AE2025" s="23" t="str">
        <f t="shared" si="286"/>
        <v/>
      </c>
      <c r="AG2025" s="23" t="str">
        <f t="shared" si="287"/>
        <v/>
      </c>
    </row>
    <row r="2026" spans="1:33" x14ac:dyDescent="0.25">
      <c r="A2026" s="5"/>
      <c r="B2026" s="115"/>
      <c r="C2026" s="116"/>
      <c r="D2026" s="117"/>
      <c r="E2026" s="118"/>
      <c r="F2026" s="118"/>
      <c r="G2026" s="119"/>
      <c r="H2026" s="120"/>
      <c r="I2026" s="120"/>
      <c r="J2026" s="121"/>
      <c r="K2026" s="5"/>
      <c r="L2026" s="133" t="str">
        <f t="shared" si="279"/>
        <v/>
      </c>
      <c r="M2026" s="5"/>
      <c r="N2026" s="23" t="str">
        <f>IF($L2026="", "", COUNTIF($L$11:$L$2510, "&gt;"&amp;$L2026)+1+COUNTIF($L$11:$L2026, $L2026)-1)</f>
        <v/>
      </c>
      <c r="O2026" s="5"/>
      <c r="R2026" s="23" t="str">
        <f t="shared" si="280"/>
        <v/>
      </c>
      <c r="T2026" s="20" t="str">
        <f t="shared" si="281"/>
        <v/>
      </c>
      <c r="X2026" s="23" t="str">
        <f t="shared" si="282"/>
        <v/>
      </c>
      <c r="Z2026" s="59" t="str">
        <f t="shared" si="283"/>
        <v/>
      </c>
      <c r="AA2026" s="60" t="str">
        <f>IF($B2026="", "", IF(COUNTIF('Intro &amp; Setup'!$AY$23:$AY$38, $B2026)&gt;0, "BH", TEXT($B2026, "ddd")))</f>
        <v/>
      </c>
      <c r="AB2026" s="61" t="str">
        <f t="shared" si="284"/>
        <v/>
      </c>
      <c r="AD2026" s="23" t="str">
        <f t="shared" si="285"/>
        <v/>
      </c>
      <c r="AE2026" s="23" t="str">
        <f t="shared" si="286"/>
        <v/>
      </c>
      <c r="AG2026" s="23" t="str">
        <f t="shared" si="287"/>
        <v/>
      </c>
    </row>
    <row r="2027" spans="1:33" x14ac:dyDescent="0.25">
      <c r="A2027" s="5"/>
      <c r="B2027" s="115"/>
      <c r="C2027" s="116"/>
      <c r="D2027" s="117"/>
      <c r="E2027" s="118"/>
      <c r="F2027" s="118"/>
      <c r="G2027" s="119"/>
      <c r="H2027" s="120"/>
      <c r="I2027" s="120"/>
      <c r="J2027" s="121"/>
      <c r="K2027" s="5"/>
      <c r="L2027" s="133" t="str">
        <f t="shared" si="279"/>
        <v/>
      </c>
      <c r="M2027" s="5"/>
      <c r="N2027" s="23" t="str">
        <f>IF($L2027="", "", COUNTIF($L$11:$L$2510, "&gt;"&amp;$L2027)+1+COUNTIF($L$11:$L2027, $L2027)-1)</f>
        <v/>
      </c>
      <c r="O2027" s="5"/>
      <c r="R2027" s="23" t="str">
        <f t="shared" si="280"/>
        <v/>
      </c>
      <c r="T2027" s="20" t="str">
        <f t="shared" si="281"/>
        <v/>
      </c>
      <c r="X2027" s="23" t="str">
        <f t="shared" si="282"/>
        <v/>
      </c>
      <c r="Z2027" s="59" t="str">
        <f t="shared" si="283"/>
        <v/>
      </c>
      <c r="AA2027" s="60" t="str">
        <f>IF($B2027="", "", IF(COUNTIF('Intro &amp; Setup'!$AY$23:$AY$38, $B2027)&gt;0, "BH", TEXT($B2027, "ddd")))</f>
        <v/>
      </c>
      <c r="AB2027" s="61" t="str">
        <f t="shared" si="284"/>
        <v/>
      </c>
      <c r="AD2027" s="23" t="str">
        <f t="shared" si="285"/>
        <v/>
      </c>
      <c r="AE2027" s="23" t="str">
        <f t="shared" si="286"/>
        <v/>
      </c>
      <c r="AG2027" s="23" t="str">
        <f t="shared" si="287"/>
        <v/>
      </c>
    </row>
    <row r="2028" spans="1:33" x14ac:dyDescent="0.25">
      <c r="A2028" s="5"/>
      <c r="B2028" s="115"/>
      <c r="C2028" s="116"/>
      <c r="D2028" s="117"/>
      <c r="E2028" s="118"/>
      <c r="F2028" s="118"/>
      <c r="G2028" s="119"/>
      <c r="H2028" s="120"/>
      <c r="I2028" s="120"/>
      <c r="J2028" s="121"/>
      <c r="K2028" s="5"/>
      <c r="L2028" s="133" t="str">
        <f t="shared" si="279"/>
        <v/>
      </c>
      <c r="M2028" s="5"/>
      <c r="N2028" s="23" t="str">
        <f>IF($L2028="", "", COUNTIF($L$11:$L$2510, "&gt;"&amp;$L2028)+1+COUNTIF($L$11:$L2028, $L2028)-1)</f>
        <v/>
      </c>
      <c r="O2028" s="5"/>
      <c r="R2028" s="23" t="str">
        <f t="shared" si="280"/>
        <v/>
      </c>
      <c r="T2028" s="20" t="str">
        <f t="shared" si="281"/>
        <v/>
      </c>
      <c r="X2028" s="23" t="str">
        <f t="shared" si="282"/>
        <v/>
      </c>
      <c r="Z2028" s="59" t="str">
        <f t="shared" si="283"/>
        <v/>
      </c>
      <c r="AA2028" s="60" t="str">
        <f>IF($B2028="", "", IF(COUNTIF('Intro &amp; Setup'!$AY$23:$AY$38, $B2028)&gt;0, "BH", TEXT($B2028, "ddd")))</f>
        <v/>
      </c>
      <c r="AB2028" s="61" t="str">
        <f t="shared" si="284"/>
        <v/>
      </c>
      <c r="AD2028" s="23" t="str">
        <f t="shared" si="285"/>
        <v/>
      </c>
      <c r="AE2028" s="23" t="str">
        <f t="shared" si="286"/>
        <v/>
      </c>
      <c r="AG2028" s="23" t="str">
        <f t="shared" si="287"/>
        <v/>
      </c>
    </row>
    <row r="2029" spans="1:33" x14ac:dyDescent="0.25">
      <c r="A2029" s="5"/>
      <c r="B2029" s="115"/>
      <c r="C2029" s="116"/>
      <c r="D2029" s="117"/>
      <c r="E2029" s="118"/>
      <c r="F2029" s="118"/>
      <c r="G2029" s="119"/>
      <c r="H2029" s="120"/>
      <c r="I2029" s="120"/>
      <c r="J2029" s="121"/>
      <c r="K2029" s="5"/>
      <c r="L2029" s="133" t="str">
        <f t="shared" si="279"/>
        <v/>
      </c>
      <c r="M2029" s="5"/>
      <c r="N2029" s="23" t="str">
        <f>IF($L2029="", "", COUNTIF($L$11:$L$2510, "&gt;"&amp;$L2029)+1+COUNTIF($L$11:$L2029, $L2029)-1)</f>
        <v/>
      </c>
      <c r="O2029" s="5"/>
      <c r="R2029" s="23" t="str">
        <f t="shared" si="280"/>
        <v/>
      </c>
      <c r="T2029" s="20" t="str">
        <f t="shared" si="281"/>
        <v/>
      </c>
      <c r="X2029" s="23" t="str">
        <f t="shared" si="282"/>
        <v/>
      </c>
      <c r="Z2029" s="59" t="str">
        <f t="shared" si="283"/>
        <v/>
      </c>
      <c r="AA2029" s="60" t="str">
        <f>IF($B2029="", "", IF(COUNTIF('Intro &amp; Setup'!$AY$23:$AY$38, $B2029)&gt;0, "BH", TEXT($B2029, "ddd")))</f>
        <v/>
      </c>
      <c r="AB2029" s="61" t="str">
        <f t="shared" si="284"/>
        <v/>
      </c>
      <c r="AD2029" s="23" t="str">
        <f t="shared" si="285"/>
        <v/>
      </c>
      <c r="AE2029" s="23" t="str">
        <f t="shared" si="286"/>
        <v/>
      </c>
      <c r="AG2029" s="23" t="str">
        <f t="shared" si="287"/>
        <v/>
      </c>
    </row>
    <row r="2030" spans="1:33" x14ac:dyDescent="0.25">
      <c r="A2030" s="5"/>
      <c r="B2030" s="115"/>
      <c r="C2030" s="116"/>
      <c r="D2030" s="117"/>
      <c r="E2030" s="118"/>
      <c r="F2030" s="118"/>
      <c r="G2030" s="119"/>
      <c r="H2030" s="120"/>
      <c r="I2030" s="120"/>
      <c r="J2030" s="121"/>
      <c r="K2030" s="5"/>
      <c r="L2030" s="133" t="str">
        <f t="shared" si="279"/>
        <v/>
      </c>
      <c r="M2030" s="5"/>
      <c r="N2030" s="23" t="str">
        <f>IF($L2030="", "", COUNTIF($L$11:$L$2510, "&gt;"&amp;$L2030)+1+COUNTIF($L$11:$L2030, $L2030)-1)</f>
        <v/>
      </c>
      <c r="O2030" s="5"/>
      <c r="R2030" s="23" t="str">
        <f t="shared" si="280"/>
        <v/>
      </c>
      <c r="T2030" s="20" t="str">
        <f t="shared" si="281"/>
        <v/>
      </c>
      <c r="X2030" s="23" t="str">
        <f t="shared" si="282"/>
        <v/>
      </c>
      <c r="Z2030" s="59" t="str">
        <f t="shared" si="283"/>
        <v/>
      </c>
      <c r="AA2030" s="60" t="str">
        <f>IF($B2030="", "", IF(COUNTIF('Intro &amp; Setup'!$AY$23:$AY$38, $B2030)&gt;0, "BH", TEXT($B2030, "ddd")))</f>
        <v/>
      </c>
      <c r="AB2030" s="61" t="str">
        <f t="shared" si="284"/>
        <v/>
      </c>
      <c r="AD2030" s="23" t="str">
        <f t="shared" si="285"/>
        <v/>
      </c>
      <c r="AE2030" s="23" t="str">
        <f t="shared" si="286"/>
        <v/>
      </c>
      <c r="AG2030" s="23" t="str">
        <f t="shared" si="287"/>
        <v/>
      </c>
    </row>
    <row r="2031" spans="1:33" x14ac:dyDescent="0.25">
      <c r="A2031" s="5"/>
      <c r="B2031" s="115"/>
      <c r="C2031" s="116"/>
      <c r="D2031" s="117"/>
      <c r="E2031" s="118"/>
      <c r="F2031" s="118"/>
      <c r="G2031" s="119"/>
      <c r="H2031" s="120"/>
      <c r="I2031" s="120"/>
      <c r="J2031" s="121"/>
      <c r="K2031" s="5"/>
      <c r="L2031" s="133" t="str">
        <f t="shared" si="279"/>
        <v/>
      </c>
      <c r="M2031" s="5"/>
      <c r="N2031" s="23" t="str">
        <f>IF($L2031="", "", COUNTIF($L$11:$L$2510, "&gt;"&amp;$L2031)+1+COUNTIF($L$11:$L2031, $L2031)-1)</f>
        <v/>
      </c>
      <c r="O2031" s="5"/>
      <c r="R2031" s="23" t="str">
        <f t="shared" si="280"/>
        <v/>
      </c>
      <c r="T2031" s="20" t="str">
        <f t="shared" si="281"/>
        <v/>
      </c>
      <c r="X2031" s="23" t="str">
        <f t="shared" si="282"/>
        <v/>
      </c>
      <c r="Z2031" s="59" t="str">
        <f t="shared" si="283"/>
        <v/>
      </c>
      <c r="AA2031" s="60" t="str">
        <f>IF($B2031="", "", IF(COUNTIF('Intro &amp; Setup'!$AY$23:$AY$38, $B2031)&gt;0, "BH", TEXT($B2031, "ddd")))</f>
        <v/>
      </c>
      <c r="AB2031" s="61" t="str">
        <f t="shared" si="284"/>
        <v/>
      </c>
      <c r="AD2031" s="23" t="str">
        <f t="shared" si="285"/>
        <v/>
      </c>
      <c r="AE2031" s="23" t="str">
        <f t="shared" si="286"/>
        <v/>
      </c>
      <c r="AG2031" s="23" t="str">
        <f t="shared" si="287"/>
        <v/>
      </c>
    </row>
    <row r="2032" spans="1:33" x14ac:dyDescent="0.25">
      <c r="A2032" s="5"/>
      <c r="B2032" s="115"/>
      <c r="C2032" s="116"/>
      <c r="D2032" s="117"/>
      <c r="E2032" s="118"/>
      <c r="F2032" s="118"/>
      <c r="G2032" s="119"/>
      <c r="H2032" s="120"/>
      <c r="I2032" s="120"/>
      <c r="J2032" s="121"/>
      <c r="K2032" s="5"/>
      <c r="L2032" s="133" t="str">
        <f t="shared" si="279"/>
        <v/>
      </c>
      <c r="M2032" s="5"/>
      <c r="N2032" s="23" t="str">
        <f>IF($L2032="", "", COUNTIF($L$11:$L$2510, "&gt;"&amp;$L2032)+1+COUNTIF($L$11:$L2032, $L2032)-1)</f>
        <v/>
      </c>
      <c r="O2032" s="5"/>
      <c r="R2032" s="23" t="str">
        <f t="shared" si="280"/>
        <v/>
      </c>
      <c r="T2032" s="20" t="str">
        <f t="shared" si="281"/>
        <v/>
      </c>
      <c r="X2032" s="23" t="str">
        <f t="shared" si="282"/>
        <v/>
      </c>
      <c r="Z2032" s="59" t="str">
        <f t="shared" si="283"/>
        <v/>
      </c>
      <c r="AA2032" s="60" t="str">
        <f>IF($B2032="", "", IF(COUNTIF('Intro &amp; Setup'!$AY$23:$AY$38, $B2032)&gt;0, "BH", TEXT($B2032, "ddd")))</f>
        <v/>
      </c>
      <c r="AB2032" s="61" t="str">
        <f t="shared" si="284"/>
        <v/>
      </c>
      <c r="AD2032" s="23" t="str">
        <f t="shared" si="285"/>
        <v/>
      </c>
      <c r="AE2032" s="23" t="str">
        <f t="shared" si="286"/>
        <v/>
      </c>
      <c r="AG2032" s="23" t="str">
        <f t="shared" si="287"/>
        <v/>
      </c>
    </row>
    <row r="2033" spans="1:33" x14ac:dyDescent="0.25">
      <c r="A2033" s="5"/>
      <c r="B2033" s="115"/>
      <c r="C2033" s="116"/>
      <c r="D2033" s="117"/>
      <c r="E2033" s="118"/>
      <c r="F2033" s="118"/>
      <c r="G2033" s="119"/>
      <c r="H2033" s="120"/>
      <c r="I2033" s="120"/>
      <c r="J2033" s="121"/>
      <c r="K2033" s="5"/>
      <c r="L2033" s="133" t="str">
        <f t="shared" si="279"/>
        <v/>
      </c>
      <c r="M2033" s="5"/>
      <c r="N2033" s="23" t="str">
        <f>IF($L2033="", "", COUNTIF($L$11:$L$2510, "&gt;"&amp;$L2033)+1+COUNTIF($L$11:$L2033, $L2033)-1)</f>
        <v/>
      </c>
      <c r="O2033" s="5"/>
      <c r="R2033" s="23" t="str">
        <f t="shared" si="280"/>
        <v/>
      </c>
      <c r="T2033" s="20" t="str">
        <f t="shared" si="281"/>
        <v/>
      </c>
      <c r="X2033" s="23" t="str">
        <f t="shared" si="282"/>
        <v/>
      </c>
      <c r="Z2033" s="59" t="str">
        <f t="shared" si="283"/>
        <v/>
      </c>
      <c r="AA2033" s="60" t="str">
        <f>IF($B2033="", "", IF(COUNTIF('Intro &amp; Setup'!$AY$23:$AY$38, $B2033)&gt;0, "BH", TEXT($B2033, "ddd")))</f>
        <v/>
      </c>
      <c r="AB2033" s="61" t="str">
        <f t="shared" si="284"/>
        <v/>
      </c>
      <c r="AD2033" s="23" t="str">
        <f t="shared" si="285"/>
        <v/>
      </c>
      <c r="AE2033" s="23" t="str">
        <f t="shared" si="286"/>
        <v/>
      </c>
      <c r="AG2033" s="23" t="str">
        <f t="shared" si="287"/>
        <v/>
      </c>
    </row>
    <row r="2034" spans="1:33" x14ac:dyDescent="0.25">
      <c r="A2034" s="5"/>
      <c r="B2034" s="115"/>
      <c r="C2034" s="116"/>
      <c r="D2034" s="117"/>
      <c r="E2034" s="118"/>
      <c r="F2034" s="118"/>
      <c r="G2034" s="119"/>
      <c r="H2034" s="120"/>
      <c r="I2034" s="120"/>
      <c r="J2034" s="121"/>
      <c r="K2034" s="5"/>
      <c r="L2034" s="133" t="str">
        <f t="shared" si="279"/>
        <v/>
      </c>
      <c r="M2034" s="5"/>
      <c r="N2034" s="23" t="str">
        <f>IF($L2034="", "", COUNTIF($L$11:$L$2510, "&gt;"&amp;$L2034)+1+COUNTIF($L$11:$L2034, $L2034)-1)</f>
        <v/>
      </c>
      <c r="O2034" s="5"/>
      <c r="R2034" s="23" t="str">
        <f t="shared" si="280"/>
        <v/>
      </c>
      <c r="T2034" s="20" t="str">
        <f t="shared" si="281"/>
        <v/>
      </c>
      <c r="X2034" s="23" t="str">
        <f t="shared" si="282"/>
        <v/>
      </c>
      <c r="Z2034" s="59" t="str">
        <f t="shared" si="283"/>
        <v/>
      </c>
      <c r="AA2034" s="60" t="str">
        <f>IF($B2034="", "", IF(COUNTIF('Intro &amp; Setup'!$AY$23:$AY$38, $B2034)&gt;0, "BH", TEXT($B2034, "ddd")))</f>
        <v/>
      </c>
      <c r="AB2034" s="61" t="str">
        <f t="shared" si="284"/>
        <v/>
      </c>
      <c r="AD2034" s="23" t="str">
        <f t="shared" si="285"/>
        <v/>
      </c>
      <c r="AE2034" s="23" t="str">
        <f t="shared" si="286"/>
        <v/>
      </c>
      <c r="AG2034" s="23" t="str">
        <f t="shared" si="287"/>
        <v/>
      </c>
    </row>
    <row r="2035" spans="1:33" x14ac:dyDescent="0.25">
      <c r="A2035" s="5"/>
      <c r="B2035" s="115"/>
      <c r="C2035" s="116"/>
      <c r="D2035" s="117"/>
      <c r="E2035" s="118"/>
      <c r="F2035" s="118"/>
      <c r="G2035" s="119"/>
      <c r="H2035" s="120"/>
      <c r="I2035" s="120"/>
      <c r="J2035" s="121"/>
      <c r="K2035" s="5"/>
      <c r="L2035" s="133" t="str">
        <f t="shared" si="279"/>
        <v/>
      </c>
      <c r="M2035" s="5"/>
      <c r="N2035" s="23" t="str">
        <f>IF($L2035="", "", COUNTIF($L$11:$L$2510, "&gt;"&amp;$L2035)+1+COUNTIF($L$11:$L2035, $L2035)-1)</f>
        <v/>
      </c>
      <c r="O2035" s="5"/>
      <c r="R2035" s="23" t="str">
        <f t="shared" si="280"/>
        <v/>
      </c>
      <c r="T2035" s="20" t="str">
        <f t="shared" si="281"/>
        <v/>
      </c>
      <c r="X2035" s="23" t="str">
        <f t="shared" si="282"/>
        <v/>
      </c>
      <c r="Z2035" s="59" t="str">
        <f t="shared" si="283"/>
        <v/>
      </c>
      <c r="AA2035" s="60" t="str">
        <f>IF($B2035="", "", IF(COUNTIF('Intro &amp; Setup'!$AY$23:$AY$38, $B2035)&gt;0, "BH", TEXT($B2035, "ddd")))</f>
        <v/>
      </c>
      <c r="AB2035" s="61" t="str">
        <f t="shared" si="284"/>
        <v/>
      </c>
      <c r="AD2035" s="23" t="str">
        <f t="shared" si="285"/>
        <v/>
      </c>
      <c r="AE2035" s="23" t="str">
        <f t="shared" si="286"/>
        <v/>
      </c>
      <c r="AG2035" s="23" t="str">
        <f t="shared" si="287"/>
        <v/>
      </c>
    </row>
    <row r="2036" spans="1:33" x14ac:dyDescent="0.25">
      <c r="A2036" s="5"/>
      <c r="B2036" s="115"/>
      <c r="C2036" s="116"/>
      <c r="D2036" s="117"/>
      <c r="E2036" s="118"/>
      <c r="F2036" s="118"/>
      <c r="G2036" s="119"/>
      <c r="H2036" s="120"/>
      <c r="I2036" s="120"/>
      <c r="J2036" s="121"/>
      <c r="K2036" s="5"/>
      <c r="L2036" s="133" t="str">
        <f t="shared" si="279"/>
        <v/>
      </c>
      <c r="M2036" s="5"/>
      <c r="N2036" s="23" t="str">
        <f>IF($L2036="", "", COUNTIF($L$11:$L$2510, "&gt;"&amp;$L2036)+1+COUNTIF($L$11:$L2036, $L2036)-1)</f>
        <v/>
      </c>
      <c r="O2036" s="5"/>
      <c r="R2036" s="23" t="str">
        <f t="shared" si="280"/>
        <v/>
      </c>
      <c r="T2036" s="20" t="str">
        <f t="shared" si="281"/>
        <v/>
      </c>
      <c r="X2036" s="23" t="str">
        <f t="shared" si="282"/>
        <v/>
      </c>
      <c r="Z2036" s="59" t="str">
        <f t="shared" si="283"/>
        <v/>
      </c>
      <c r="AA2036" s="60" t="str">
        <f>IF($B2036="", "", IF(COUNTIF('Intro &amp; Setup'!$AY$23:$AY$38, $B2036)&gt;0, "BH", TEXT($B2036, "ddd")))</f>
        <v/>
      </c>
      <c r="AB2036" s="61" t="str">
        <f t="shared" si="284"/>
        <v/>
      </c>
      <c r="AD2036" s="23" t="str">
        <f t="shared" si="285"/>
        <v/>
      </c>
      <c r="AE2036" s="23" t="str">
        <f t="shared" si="286"/>
        <v/>
      </c>
      <c r="AG2036" s="23" t="str">
        <f t="shared" si="287"/>
        <v/>
      </c>
    </row>
    <row r="2037" spans="1:33" x14ac:dyDescent="0.25">
      <c r="A2037" s="5"/>
      <c r="B2037" s="115"/>
      <c r="C2037" s="116"/>
      <c r="D2037" s="117"/>
      <c r="E2037" s="118"/>
      <c r="F2037" s="118"/>
      <c r="G2037" s="119"/>
      <c r="H2037" s="120"/>
      <c r="I2037" s="120"/>
      <c r="J2037" s="121"/>
      <c r="K2037" s="5"/>
      <c r="L2037" s="133" t="str">
        <f t="shared" si="279"/>
        <v/>
      </c>
      <c r="M2037" s="5"/>
      <c r="N2037" s="23" t="str">
        <f>IF($L2037="", "", COUNTIF($L$11:$L$2510, "&gt;"&amp;$L2037)+1+COUNTIF($L$11:$L2037, $L2037)-1)</f>
        <v/>
      </c>
      <c r="O2037" s="5"/>
      <c r="R2037" s="23" t="str">
        <f t="shared" si="280"/>
        <v/>
      </c>
      <c r="T2037" s="20" t="str">
        <f t="shared" si="281"/>
        <v/>
      </c>
      <c r="X2037" s="23" t="str">
        <f t="shared" si="282"/>
        <v/>
      </c>
      <c r="Z2037" s="59" t="str">
        <f t="shared" si="283"/>
        <v/>
      </c>
      <c r="AA2037" s="60" t="str">
        <f>IF($B2037="", "", IF(COUNTIF('Intro &amp; Setup'!$AY$23:$AY$38, $B2037)&gt;0, "BH", TEXT($B2037, "ddd")))</f>
        <v/>
      </c>
      <c r="AB2037" s="61" t="str">
        <f t="shared" si="284"/>
        <v/>
      </c>
      <c r="AD2037" s="23" t="str">
        <f t="shared" si="285"/>
        <v/>
      </c>
      <c r="AE2037" s="23" t="str">
        <f t="shared" si="286"/>
        <v/>
      </c>
      <c r="AG2037" s="23" t="str">
        <f t="shared" si="287"/>
        <v/>
      </c>
    </row>
    <row r="2038" spans="1:33" x14ac:dyDescent="0.25">
      <c r="A2038" s="5"/>
      <c r="B2038" s="115"/>
      <c r="C2038" s="116"/>
      <c r="D2038" s="117"/>
      <c r="E2038" s="118"/>
      <c r="F2038" s="118"/>
      <c r="G2038" s="119"/>
      <c r="H2038" s="120"/>
      <c r="I2038" s="120"/>
      <c r="J2038" s="121"/>
      <c r="K2038" s="5"/>
      <c r="L2038" s="133" t="str">
        <f t="shared" si="279"/>
        <v/>
      </c>
      <c r="M2038" s="5"/>
      <c r="N2038" s="23" t="str">
        <f>IF($L2038="", "", COUNTIF($L$11:$L$2510, "&gt;"&amp;$L2038)+1+COUNTIF($L$11:$L2038, $L2038)-1)</f>
        <v/>
      </c>
      <c r="O2038" s="5"/>
      <c r="R2038" s="23" t="str">
        <f t="shared" si="280"/>
        <v/>
      </c>
      <c r="T2038" s="20" t="str">
        <f t="shared" si="281"/>
        <v/>
      </c>
      <c r="X2038" s="23" t="str">
        <f t="shared" si="282"/>
        <v/>
      </c>
      <c r="Z2038" s="59" t="str">
        <f t="shared" si="283"/>
        <v/>
      </c>
      <c r="AA2038" s="60" t="str">
        <f>IF($B2038="", "", IF(COUNTIF('Intro &amp; Setup'!$AY$23:$AY$38, $B2038)&gt;0, "BH", TEXT($B2038, "ddd")))</f>
        <v/>
      </c>
      <c r="AB2038" s="61" t="str">
        <f t="shared" si="284"/>
        <v/>
      </c>
      <c r="AD2038" s="23" t="str">
        <f t="shared" si="285"/>
        <v/>
      </c>
      <c r="AE2038" s="23" t="str">
        <f t="shared" si="286"/>
        <v/>
      </c>
      <c r="AG2038" s="23" t="str">
        <f t="shared" si="287"/>
        <v/>
      </c>
    </row>
    <row r="2039" spans="1:33" x14ac:dyDescent="0.25">
      <c r="A2039" s="5"/>
      <c r="B2039" s="115"/>
      <c r="C2039" s="116"/>
      <c r="D2039" s="117"/>
      <c r="E2039" s="118"/>
      <c r="F2039" s="118"/>
      <c r="G2039" s="119"/>
      <c r="H2039" s="120"/>
      <c r="I2039" s="120"/>
      <c r="J2039" s="121"/>
      <c r="K2039" s="5"/>
      <c r="L2039" s="133" t="str">
        <f t="shared" si="279"/>
        <v/>
      </c>
      <c r="M2039" s="5"/>
      <c r="N2039" s="23" t="str">
        <f>IF($L2039="", "", COUNTIF($L$11:$L$2510, "&gt;"&amp;$L2039)+1+COUNTIF($L$11:$L2039, $L2039)-1)</f>
        <v/>
      </c>
      <c r="O2039" s="5"/>
      <c r="R2039" s="23" t="str">
        <f t="shared" si="280"/>
        <v/>
      </c>
      <c r="T2039" s="20" t="str">
        <f t="shared" si="281"/>
        <v/>
      </c>
      <c r="X2039" s="23" t="str">
        <f t="shared" si="282"/>
        <v/>
      </c>
      <c r="Z2039" s="59" t="str">
        <f t="shared" si="283"/>
        <v/>
      </c>
      <c r="AA2039" s="60" t="str">
        <f>IF($B2039="", "", IF(COUNTIF('Intro &amp; Setup'!$AY$23:$AY$38, $B2039)&gt;0, "BH", TEXT($B2039, "ddd")))</f>
        <v/>
      </c>
      <c r="AB2039" s="61" t="str">
        <f t="shared" si="284"/>
        <v/>
      </c>
      <c r="AD2039" s="23" t="str">
        <f t="shared" si="285"/>
        <v/>
      </c>
      <c r="AE2039" s="23" t="str">
        <f t="shared" si="286"/>
        <v/>
      </c>
      <c r="AG2039" s="23" t="str">
        <f t="shared" si="287"/>
        <v/>
      </c>
    </row>
    <row r="2040" spans="1:33" x14ac:dyDescent="0.25">
      <c r="A2040" s="5"/>
      <c r="B2040" s="115"/>
      <c r="C2040" s="116"/>
      <c r="D2040" s="117"/>
      <c r="E2040" s="118"/>
      <c r="F2040" s="118"/>
      <c r="G2040" s="119"/>
      <c r="H2040" s="120"/>
      <c r="I2040" s="120"/>
      <c r="J2040" s="121"/>
      <c r="K2040" s="5"/>
      <c r="L2040" s="133" t="str">
        <f t="shared" si="279"/>
        <v/>
      </c>
      <c r="M2040" s="5"/>
      <c r="N2040" s="23" t="str">
        <f>IF($L2040="", "", COUNTIF($L$11:$L$2510, "&gt;"&amp;$L2040)+1+COUNTIF($L$11:$L2040, $L2040)-1)</f>
        <v/>
      </c>
      <c r="O2040" s="5"/>
      <c r="R2040" s="23" t="str">
        <f t="shared" si="280"/>
        <v/>
      </c>
      <c r="T2040" s="20" t="str">
        <f t="shared" si="281"/>
        <v/>
      </c>
      <c r="X2040" s="23" t="str">
        <f t="shared" si="282"/>
        <v/>
      </c>
      <c r="Z2040" s="59" t="str">
        <f t="shared" si="283"/>
        <v/>
      </c>
      <c r="AA2040" s="60" t="str">
        <f>IF($B2040="", "", IF(COUNTIF('Intro &amp; Setup'!$AY$23:$AY$38, $B2040)&gt;0, "BH", TEXT($B2040, "ddd")))</f>
        <v/>
      </c>
      <c r="AB2040" s="61" t="str">
        <f t="shared" si="284"/>
        <v/>
      </c>
      <c r="AD2040" s="23" t="str">
        <f t="shared" si="285"/>
        <v/>
      </c>
      <c r="AE2040" s="23" t="str">
        <f t="shared" si="286"/>
        <v/>
      </c>
      <c r="AG2040" s="23" t="str">
        <f t="shared" si="287"/>
        <v/>
      </c>
    </row>
    <row r="2041" spans="1:33" x14ac:dyDescent="0.25">
      <c r="A2041" s="5"/>
      <c r="B2041" s="115"/>
      <c r="C2041" s="116"/>
      <c r="D2041" s="117"/>
      <c r="E2041" s="118"/>
      <c r="F2041" s="118"/>
      <c r="G2041" s="119"/>
      <c r="H2041" s="120"/>
      <c r="I2041" s="120"/>
      <c r="J2041" s="121"/>
      <c r="K2041" s="5"/>
      <c r="L2041" s="133" t="str">
        <f t="shared" si="279"/>
        <v/>
      </c>
      <c r="M2041" s="5"/>
      <c r="N2041" s="23" t="str">
        <f>IF($L2041="", "", COUNTIF($L$11:$L$2510, "&gt;"&amp;$L2041)+1+COUNTIF($L$11:$L2041, $L2041)-1)</f>
        <v/>
      </c>
      <c r="O2041" s="5"/>
      <c r="R2041" s="23" t="str">
        <f t="shared" si="280"/>
        <v/>
      </c>
      <c r="T2041" s="20" t="str">
        <f t="shared" si="281"/>
        <v/>
      </c>
      <c r="X2041" s="23" t="str">
        <f t="shared" si="282"/>
        <v/>
      </c>
      <c r="Z2041" s="59" t="str">
        <f t="shared" si="283"/>
        <v/>
      </c>
      <c r="AA2041" s="60" t="str">
        <f>IF($B2041="", "", IF(COUNTIF('Intro &amp; Setup'!$AY$23:$AY$38, $B2041)&gt;0, "BH", TEXT($B2041, "ddd")))</f>
        <v/>
      </c>
      <c r="AB2041" s="61" t="str">
        <f t="shared" si="284"/>
        <v/>
      </c>
      <c r="AD2041" s="23" t="str">
        <f t="shared" si="285"/>
        <v/>
      </c>
      <c r="AE2041" s="23" t="str">
        <f t="shared" si="286"/>
        <v/>
      </c>
      <c r="AG2041" s="23" t="str">
        <f t="shared" si="287"/>
        <v/>
      </c>
    </row>
    <row r="2042" spans="1:33" x14ac:dyDescent="0.25">
      <c r="A2042" s="5"/>
      <c r="B2042" s="115"/>
      <c r="C2042" s="116"/>
      <c r="D2042" s="117"/>
      <c r="E2042" s="118"/>
      <c r="F2042" s="118"/>
      <c r="G2042" s="119"/>
      <c r="H2042" s="120"/>
      <c r="I2042" s="120"/>
      <c r="J2042" s="121"/>
      <c r="K2042" s="5"/>
      <c r="L2042" s="133" t="str">
        <f t="shared" si="279"/>
        <v/>
      </c>
      <c r="M2042" s="5"/>
      <c r="N2042" s="23" t="str">
        <f>IF($L2042="", "", COUNTIF($L$11:$L$2510, "&gt;"&amp;$L2042)+1+COUNTIF($L$11:$L2042, $L2042)-1)</f>
        <v/>
      </c>
      <c r="O2042" s="5"/>
      <c r="R2042" s="23" t="str">
        <f t="shared" si="280"/>
        <v/>
      </c>
      <c r="T2042" s="20" t="str">
        <f t="shared" si="281"/>
        <v/>
      </c>
      <c r="X2042" s="23" t="str">
        <f t="shared" si="282"/>
        <v/>
      </c>
      <c r="Z2042" s="59" t="str">
        <f t="shared" si="283"/>
        <v/>
      </c>
      <c r="AA2042" s="60" t="str">
        <f>IF($B2042="", "", IF(COUNTIF('Intro &amp; Setup'!$AY$23:$AY$38, $B2042)&gt;0, "BH", TEXT($B2042, "ddd")))</f>
        <v/>
      </c>
      <c r="AB2042" s="61" t="str">
        <f t="shared" si="284"/>
        <v/>
      </c>
      <c r="AD2042" s="23" t="str">
        <f t="shared" si="285"/>
        <v/>
      </c>
      <c r="AE2042" s="23" t="str">
        <f t="shared" si="286"/>
        <v/>
      </c>
      <c r="AG2042" s="23" t="str">
        <f t="shared" si="287"/>
        <v/>
      </c>
    </row>
    <row r="2043" spans="1:33" x14ac:dyDescent="0.25">
      <c r="A2043" s="5"/>
      <c r="B2043" s="115"/>
      <c r="C2043" s="116"/>
      <c r="D2043" s="117"/>
      <c r="E2043" s="118"/>
      <c r="F2043" s="118"/>
      <c r="G2043" s="119"/>
      <c r="H2043" s="120"/>
      <c r="I2043" s="120"/>
      <c r="J2043" s="121"/>
      <c r="K2043" s="5"/>
      <c r="L2043" s="133" t="str">
        <f t="shared" si="279"/>
        <v/>
      </c>
      <c r="M2043" s="5"/>
      <c r="N2043" s="23" t="str">
        <f>IF($L2043="", "", COUNTIF($L$11:$L$2510, "&gt;"&amp;$L2043)+1+COUNTIF($L$11:$L2043, $L2043)-1)</f>
        <v/>
      </c>
      <c r="O2043" s="5"/>
      <c r="R2043" s="23" t="str">
        <f t="shared" si="280"/>
        <v/>
      </c>
      <c r="T2043" s="20" t="str">
        <f t="shared" si="281"/>
        <v/>
      </c>
      <c r="X2043" s="23" t="str">
        <f t="shared" si="282"/>
        <v/>
      </c>
      <c r="Z2043" s="59" t="str">
        <f t="shared" si="283"/>
        <v/>
      </c>
      <c r="AA2043" s="60" t="str">
        <f>IF($B2043="", "", IF(COUNTIF('Intro &amp; Setup'!$AY$23:$AY$38, $B2043)&gt;0, "BH", TEXT($B2043, "ddd")))</f>
        <v/>
      </c>
      <c r="AB2043" s="61" t="str">
        <f t="shared" si="284"/>
        <v/>
      </c>
      <c r="AD2043" s="23" t="str">
        <f t="shared" si="285"/>
        <v/>
      </c>
      <c r="AE2043" s="23" t="str">
        <f t="shared" si="286"/>
        <v/>
      </c>
      <c r="AG2043" s="23" t="str">
        <f t="shared" si="287"/>
        <v/>
      </c>
    </row>
    <row r="2044" spans="1:33" x14ac:dyDescent="0.25">
      <c r="A2044" s="5"/>
      <c r="B2044" s="115"/>
      <c r="C2044" s="116"/>
      <c r="D2044" s="117"/>
      <c r="E2044" s="118"/>
      <c r="F2044" s="118"/>
      <c r="G2044" s="119"/>
      <c r="H2044" s="120"/>
      <c r="I2044" s="120"/>
      <c r="J2044" s="121"/>
      <c r="K2044" s="5"/>
      <c r="L2044" s="133" t="str">
        <f t="shared" si="279"/>
        <v/>
      </c>
      <c r="M2044" s="5"/>
      <c r="N2044" s="23" t="str">
        <f>IF($L2044="", "", COUNTIF($L$11:$L$2510, "&gt;"&amp;$L2044)+1+COUNTIF($L$11:$L2044, $L2044)-1)</f>
        <v/>
      </c>
      <c r="O2044" s="5"/>
      <c r="R2044" s="23" t="str">
        <f t="shared" si="280"/>
        <v/>
      </c>
      <c r="T2044" s="20" t="str">
        <f t="shared" si="281"/>
        <v/>
      </c>
      <c r="X2044" s="23" t="str">
        <f t="shared" si="282"/>
        <v/>
      </c>
      <c r="Z2044" s="59" t="str">
        <f t="shared" si="283"/>
        <v/>
      </c>
      <c r="AA2044" s="60" t="str">
        <f>IF($B2044="", "", IF(COUNTIF('Intro &amp; Setup'!$AY$23:$AY$38, $B2044)&gt;0, "BH", TEXT($B2044, "ddd")))</f>
        <v/>
      </c>
      <c r="AB2044" s="61" t="str">
        <f t="shared" si="284"/>
        <v/>
      </c>
      <c r="AD2044" s="23" t="str">
        <f t="shared" si="285"/>
        <v/>
      </c>
      <c r="AE2044" s="23" t="str">
        <f t="shared" si="286"/>
        <v/>
      </c>
      <c r="AG2044" s="23" t="str">
        <f t="shared" si="287"/>
        <v/>
      </c>
    </row>
    <row r="2045" spans="1:33" x14ac:dyDescent="0.25">
      <c r="A2045" s="5"/>
      <c r="B2045" s="115"/>
      <c r="C2045" s="116"/>
      <c r="D2045" s="117"/>
      <c r="E2045" s="118"/>
      <c r="F2045" s="118"/>
      <c r="G2045" s="119"/>
      <c r="H2045" s="120"/>
      <c r="I2045" s="120"/>
      <c r="J2045" s="121"/>
      <c r="K2045" s="5"/>
      <c r="L2045" s="133" t="str">
        <f t="shared" si="279"/>
        <v/>
      </c>
      <c r="M2045" s="5"/>
      <c r="N2045" s="23" t="str">
        <f>IF($L2045="", "", COUNTIF($L$11:$L$2510, "&gt;"&amp;$L2045)+1+COUNTIF($L$11:$L2045, $L2045)-1)</f>
        <v/>
      </c>
      <c r="O2045" s="5"/>
      <c r="R2045" s="23" t="str">
        <f t="shared" si="280"/>
        <v/>
      </c>
      <c r="T2045" s="20" t="str">
        <f t="shared" si="281"/>
        <v/>
      </c>
      <c r="X2045" s="23" t="str">
        <f t="shared" si="282"/>
        <v/>
      </c>
      <c r="Z2045" s="59" t="str">
        <f t="shared" si="283"/>
        <v/>
      </c>
      <c r="AA2045" s="60" t="str">
        <f>IF($B2045="", "", IF(COUNTIF('Intro &amp; Setup'!$AY$23:$AY$38, $B2045)&gt;0, "BH", TEXT($B2045, "ddd")))</f>
        <v/>
      </c>
      <c r="AB2045" s="61" t="str">
        <f t="shared" si="284"/>
        <v/>
      </c>
      <c r="AD2045" s="23" t="str">
        <f t="shared" si="285"/>
        <v/>
      </c>
      <c r="AE2045" s="23" t="str">
        <f t="shared" si="286"/>
        <v/>
      </c>
      <c r="AG2045" s="23" t="str">
        <f t="shared" si="287"/>
        <v/>
      </c>
    </row>
    <row r="2046" spans="1:33" x14ac:dyDescent="0.25">
      <c r="A2046" s="5"/>
      <c r="B2046" s="115"/>
      <c r="C2046" s="116"/>
      <c r="D2046" s="117"/>
      <c r="E2046" s="118"/>
      <c r="F2046" s="118"/>
      <c r="G2046" s="119"/>
      <c r="H2046" s="120"/>
      <c r="I2046" s="120"/>
      <c r="J2046" s="121"/>
      <c r="K2046" s="5"/>
      <c r="L2046" s="133" t="str">
        <f t="shared" si="279"/>
        <v/>
      </c>
      <c r="M2046" s="5"/>
      <c r="N2046" s="23" t="str">
        <f>IF($L2046="", "", COUNTIF($L$11:$L$2510, "&gt;"&amp;$L2046)+1+COUNTIF($L$11:$L2046, $L2046)-1)</f>
        <v/>
      </c>
      <c r="O2046" s="5"/>
      <c r="R2046" s="23" t="str">
        <f t="shared" si="280"/>
        <v/>
      </c>
      <c r="T2046" s="20" t="str">
        <f t="shared" si="281"/>
        <v/>
      </c>
      <c r="X2046" s="23" t="str">
        <f t="shared" si="282"/>
        <v/>
      </c>
      <c r="Z2046" s="59" t="str">
        <f t="shared" si="283"/>
        <v/>
      </c>
      <c r="AA2046" s="60" t="str">
        <f>IF($B2046="", "", IF(COUNTIF('Intro &amp; Setup'!$AY$23:$AY$38, $B2046)&gt;0, "BH", TEXT($B2046, "ddd")))</f>
        <v/>
      </c>
      <c r="AB2046" s="61" t="str">
        <f t="shared" si="284"/>
        <v/>
      </c>
      <c r="AD2046" s="23" t="str">
        <f t="shared" si="285"/>
        <v/>
      </c>
      <c r="AE2046" s="23" t="str">
        <f t="shared" si="286"/>
        <v/>
      </c>
      <c r="AG2046" s="23" t="str">
        <f t="shared" si="287"/>
        <v/>
      </c>
    </row>
    <row r="2047" spans="1:33" x14ac:dyDescent="0.25">
      <c r="A2047" s="5"/>
      <c r="B2047" s="115"/>
      <c r="C2047" s="116"/>
      <c r="D2047" s="117"/>
      <c r="E2047" s="118"/>
      <c r="F2047" s="118"/>
      <c r="G2047" s="119"/>
      <c r="H2047" s="120"/>
      <c r="I2047" s="120"/>
      <c r="J2047" s="121"/>
      <c r="K2047" s="5"/>
      <c r="L2047" s="133" t="str">
        <f t="shared" si="279"/>
        <v/>
      </c>
      <c r="M2047" s="5"/>
      <c r="N2047" s="23" t="str">
        <f>IF($L2047="", "", COUNTIF($L$11:$L$2510, "&gt;"&amp;$L2047)+1+COUNTIF($L$11:$L2047, $L2047)-1)</f>
        <v/>
      </c>
      <c r="O2047" s="5"/>
      <c r="R2047" s="23" t="str">
        <f t="shared" si="280"/>
        <v/>
      </c>
      <c r="T2047" s="20" t="str">
        <f t="shared" si="281"/>
        <v/>
      </c>
      <c r="X2047" s="23" t="str">
        <f t="shared" si="282"/>
        <v/>
      </c>
      <c r="Z2047" s="59" t="str">
        <f t="shared" si="283"/>
        <v/>
      </c>
      <c r="AA2047" s="60" t="str">
        <f>IF($B2047="", "", IF(COUNTIF('Intro &amp; Setup'!$AY$23:$AY$38, $B2047)&gt;0, "BH", TEXT($B2047, "ddd")))</f>
        <v/>
      </c>
      <c r="AB2047" s="61" t="str">
        <f t="shared" si="284"/>
        <v/>
      </c>
      <c r="AD2047" s="23" t="str">
        <f t="shared" si="285"/>
        <v/>
      </c>
      <c r="AE2047" s="23" t="str">
        <f t="shared" si="286"/>
        <v/>
      </c>
      <c r="AG2047" s="23" t="str">
        <f t="shared" si="287"/>
        <v/>
      </c>
    </row>
    <row r="2048" spans="1:33" x14ac:dyDescent="0.25">
      <c r="A2048" s="5"/>
      <c r="B2048" s="115"/>
      <c r="C2048" s="116"/>
      <c r="D2048" s="117"/>
      <c r="E2048" s="118"/>
      <c r="F2048" s="118"/>
      <c r="G2048" s="119"/>
      <c r="H2048" s="120"/>
      <c r="I2048" s="120"/>
      <c r="J2048" s="121"/>
      <c r="K2048" s="5"/>
      <c r="L2048" s="133" t="str">
        <f t="shared" si="279"/>
        <v/>
      </c>
      <c r="M2048" s="5"/>
      <c r="N2048" s="23" t="str">
        <f>IF($L2048="", "", COUNTIF($L$11:$L$2510, "&gt;"&amp;$L2048)+1+COUNTIF($L$11:$L2048, $L2048)-1)</f>
        <v/>
      </c>
      <c r="O2048" s="5"/>
      <c r="R2048" s="23" t="str">
        <f t="shared" si="280"/>
        <v/>
      </c>
      <c r="T2048" s="20" t="str">
        <f t="shared" si="281"/>
        <v/>
      </c>
      <c r="X2048" s="23" t="str">
        <f t="shared" si="282"/>
        <v/>
      </c>
      <c r="Z2048" s="59" t="str">
        <f t="shared" si="283"/>
        <v/>
      </c>
      <c r="AA2048" s="60" t="str">
        <f>IF($B2048="", "", IF(COUNTIF('Intro &amp; Setup'!$AY$23:$AY$38, $B2048)&gt;0, "BH", TEXT($B2048, "ddd")))</f>
        <v/>
      </c>
      <c r="AB2048" s="61" t="str">
        <f t="shared" si="284"/>
        <v/>
      </c>
      <c r="AD2048" s="23" t="str">
        <f t="shared" si="285"/>
        <v/>
      </c>
      <c r="AE2048" s="23" t="str">
        <f t="shared" si="286"/>
        <v/>
      </c>
      <c r="AG2048" s="23" t="str">
        <f t="shared" si="287"/>
        <v/>
      </c>
    </row>
    <row r="2049" spans="1:33" x14ac:dyDescent="0.25">
      <c r="A2049" s="5"/>
      <c r="B2049" s="115"/>
      <c r="C2049" s="116"/>
      <c r="D2049" s="117"/>
      <c r="E2049" s="118"/>
      <c r="F2049" s="118"/>
      <c r="G2049" s="119"/>
      <c r="H2049" s="120"/>
      <c r="I2049" s="120"/>
      <c r="J2049" s="121"/>
      <c r="K2049" s="5"/>
      <c r="L2049" s="133" t="str">
        <f t="shared" si="279"/>
        <v/>
      </c>
      <c r="M2049" s="5"/>
      <c r="N2049" s="23" t="str">
        <f>IF($L2049="", "", COUNTIF($L$11:$L$2510, "&gt;"&amp;$L2049)+1+COUNTIF($L$11:$L2049, $L2049)-1)</f>
        <v/>
      </c>
      <c r="O2049" s="5"/>
      <c r="R2049" s="23" t="str">
        <f t="shared" si="280"/>
        <v/>
      </c>
      <c r="T2049" s="20" t="str">
        <f t="shared" si="281"/>
        <v/>
      </c>
      <c r="X2049" s="23" t="str">
        <f t="shared" si="282"/>
        <v/>
      </c>
      <c r="Z2049" s="59" t="str">
        <f t="shared" si="283"/>
        <v/>
      </c>
      <c r="AA2049" s="60" t="str">
        <f>IF($B2049="", "", IF(COUNTIF('Intro &amp; Setup'!$AY$23:$AY$38, $B2049)&gt;0, "BH", TEXT($B2049, "ddd")))</f>
        <v/>
      </c>
      <c r="AB2049" s="61" t="str">
        <f t="shared" si="284"/>
        <v/>
      </c>
      <c r="AD2049" s="23" t="str">
        <f t="shared" si="285"/>
        <v/>
      </c>
      <c r="AE2049" s="23" t="str">
        <f t="shared" si="286"/>
        <v/>
      </c>
      <c r="AG2049" s="23" t="str">
        <f t="shared" si="287"/>
        <v/>
      </c>
    </row>
    <row r="2050" spans="1:33" x14ac:dyDescent="0.25">
      <c r="A2050" s="5"/>
      <c r="B2050" s="115"/>
      <c r="C2050" s="116"/>
      <c r="D2050" s="117"/>
      <c r="E2050" s="118"/>
      <c r="F2050" s="118"/>
      <c r="G2050" s="119"/>
      <c r="H2050" s="120"/>
      <c r="I2050" s="120"/>
      <c r="J2050" s="121"/>
      <c r="K2050" s="5"/>
      <c r="L2050" s="133" t="str">
        <f t="shared" si="279"/>
        <v/>
      </c>
      <c r="M2050" s="5"/>
      <c r="N2050" s="23" t="str">
        <f>IF($L2050="", "", COUNTIF($L$11:$L$2510, "&gt;"&amp;$L2050)+1+COUNTIF($L$11:$L2050, $L2050)-1)</f>
        <v/>
      </c>
      <c r="O2050" s="5"/>
      <c r="R2050" s="23" t="str">
        <f t="shared" si="280"/>
        <v/>
      </c>
      <c r="T2050" s="20" t="str">
        <f t="shared" si="281"/>
        <v/>
      </c>
      <c r="X2050" s="23" t="str">
        <f t="shared" si="282"/>
        <v/>
      </c>
      <c r="Z2050" s="59" t="str">
        <f t="shared" si="283"/>
        <v/>
      </c>
      <c r="AA2050" s="60" t="str">
        <f>IF($B2050="", "", IF(COUNTIF('Intro &amp; Setup'!$AY$23:$AY$38, $B2050)&gt;0, "BH", TEXT($B2050, "ddd")))</f>
        <v/>
      </c>
      <c r="AB2050" s="61" t="str">
        <f t="shared" si="284"/>
        <v/>
      </c>
      <c r="AD2050" s="23" t="str">
        <f t="shared" si="285"/>
        <v/>
      </c>
      <c r="AE2050" s="23" t="str">
        <f t="shared" si="286"/>
        <v/>
      </c>
      <c r="AG2050" s="23" t="str">
        <f t="shared" si="287"/>
        <v/>
      </c>
    </row>
    <row r="2051" spans="1:33" x14ac:dyDescent="0.25">
      <c r="A2051" s="5"/>
      <c r="B2051" s="115"/>
      <c r="C2051" s="116"/>
      <c r="D2051" s="117"/>
      <c r="E2051" s="118"/>
      <c r="F2051" s="118"/>
      <c r="G2051" s="119"/>
      <c r="H2051" s="120"/>
      <c r="I2051" s="120"/>
      <c r="J2051" s="121"/>
      <c r="K2051" s="5"/>
      <c r="L2051" s="133" t="str">
        <f t="shared" si="279"/>
        <v/>
      </c>
      <c r="M2051" s="5"/>
      <c r="N2051" s="23" t="str">
        <f>IF($L2051="", "", COUNTIF($L$11:$L$2510, "&gt;"&amp;$L2051)+1+COUNTIF($L$11:$L2051, $L2051)-1)</f>
        <v/>
      </c>
      <c r="O2051" s="5"/>
      <c r="R2051" s="23" t="str">
        <f t="shared" si="280"/>
        <v/>
      </c>
      <c r="T2051" s="20" t="str">
        <f t="shared" si="281"/>
        <v/>
      </c>
      <c r="X2051" s="23" t="str">
        <f t="shared" si="282"/>
        <v/>
      </c>
      <c r="Z2051" s="59" t="str">
        <f t="shared" si="283"/>
        <v/>
      </c>
      <c r="AA2051" s="60" t="str">
        <f>IF($B2051="", "", IF(COUNTIF('Intro &amp; Setup'!$AY$23:$AY$38, $B2051)&gt;0, "BH", TEXT($B2051, "ddd")))</f>
        <v/>
      </c>
      <c r="AB2051" s="61" t="str">
        <f t="shared" si="284"/>
        <v/>
      </c>
      <c r="AD2051" s="23" t="str">
        <f t="shared" si="285"/>
        <v/>
      </c>
      <c r="AE2051" s="23" t="str">
        <f t="shared" si="286"/>
        <v/>
      </c>
      <c r="AG2051" s="23" t="str">
        <f t="shared" si="287"/>
        <v/>
      </c>
    </row>
    <row r="2052" spans="1:33" x14ac:dyDescent="0.25">
      <c r="A2052" s="5"/>
      <c r="B2052" s="115"/>
      <c r="C2052" s="116"/>
      <c r="D2052" s="117"/>
      <c r="E2052" s="118"/>
      <c r="F2052" s="118"/>
      <c r="G2052" s="119"/>
      <c r="H2052" s="120"/>
      <c r="I2052" s="120"/>
      <c r="J2052" s="121"/>
      <c r="K2052" s="5"/>
      <c r="L2052" s="133" t="str">
        <f t="shared" si="279"/>
        <v/>
      </c>
      <c r="M2052" s="5"/>
      <c r="N2052" s="23" t="str">
        <f>IF($L2052="", "", COUNTIF($L$11:$L$2510, "&gt;"&amp;$L2052)+1+COUNTIF($L$11:$L2052, $L2052)-1)</f>
        <v/>
      </c>
      <c r="O2052" s="5"/>
      <c r="R2052" s="23" t="str">
        <f t="shared" si="280"/>
        <v/>
      </c>
      <c r="T2052" s="20" t="str">
        <f t="shared" si="281"/>
        <v/>
      </c>
      <c r="X2052" s="23" t="str">
        <f t="shared" si="282"/>
        <v/>
      </c>
      <c r="Z2052" s="59" t="str">
        <f t="shared" si="283"/>
        <v/>
      </c>
      <c r="AA2052" s="60" t="str">
        <f>IF($B2052="", "", IF(COUNTIF('Intro &amp; Setup'!$AY$23:$AY$38, $B2052)&gt;0, "BH", TEXT($B2052, "ddd")))</f>
        <v/>
      </c>
      <c r="AB2052" s="61" t="str">
        <f t="shared" si="284"/>
        <v/>
      </c>
      <c r="AD2052" s="23" t="str">
        <f t="shared" si="285"/>
        <v/>
      </c>
      <c r="AE2052" s="23" t="str">
        <f t="shared" si="286"/>
        <v/>
      </c>
      <c r="AG2052" s="23" t="str">
        <f t="shared" si="287"/>
        <v/>
      </c>
    </row>
    <row r="2053" spans="1:33" x14ac:dyDescent="0.25">
      <c r="A2053" s="5"/>
      <c r="B2053" s="115"/>
      <c r="C2053" s="116"/>
      <c r="D2053" s="117"/>
      <c r="E2053" s="118"/>
      <c r="F2053" s="118"/>
      <c r="G2053" s="119"/>
      <c r="H2053" s="120"/>
      <c r="I2053" s="120"/>
      <c r="J2053" s="121"/>
      <c r="K2053" s="5"/>
      <c r="L2053" s="133" t="str">
        <f t="shared" si="279"/>
        <v/>
      </c>
      <c r="M2053" s="5"/>
      <c r="N2053" s="23" t="str">
        <f>IF($L2053="", "", COUNTIF($L$11:$L$2510, "&gt;"&amp;$L2053)+1+COUNTIF($L$11:$L2053, $L2053)-1)</f>
        <v/>
      </c>
      <c r="O2053" s="5"/>
      <c r="R2053" s="23" t="str">
        <f t="shared" si="280"/>
        <v/>
      </c>
      <c r="T2053" s="20" t="str">
        <f t="shared" si="281"/>
        <v/>
      </c>
      <c r="X2053" s="23" t="str">
        <f t="shared" si="282"/>
        <v/>
      </c>
      <c r="Z2053" s="59" t="str">
        <f t="shared" si="283"/>
        <v/>
      </c>
      <c r="AA2053" s="60" t="str">
        <f>IF($B2053="", "", IF(COUNTIF('Intro &amp; Setup'!$AY$23:$AY$38, $B2053)&gt;0, "BH", TEXT($B2053, "ddd")))</f>
        <v/>
      </c>
      <c r="AB2053" s="61" t="str">
        <f t="shared" si="284"/>
        <v/>
      </c>
      <c r="AD2053" s="23" t="str">
        <f t="shared" si="285"/>
        <v/>
      </c>
      <c r="AE2053" s="23" t="str">
        <f t="shared" si="286"/>
        <v/>
      </c>
      <c r="AG2053" s="23" t="str">
        <f t="shared" si="287"/>
        <v/>
      </c>
    </row>
    <row r="2054" spans="1:33" x14ac:dyDescent="0.25">
      <c r="A2054" s="5"/>
      <c r="B2054" s="115"/>
      <c r="C2054" s="116"/>
      <c r="D2054" s="117"/>
      <c r="E2054" s="118"/>
      <c r="F2054" s="118"/>
      <c r="G2054" s="119"/>
      <c r="H2054" s="120"/>
      <c r="I2054" s="120"/>
      <c r="J2054" s="121"/>
      <c r="K2054" s="5"/>
      <c r="L2054" s="133" t="str">
        <f t="shared" si="279"/>
        <v/>
      </c>
      <c r="M2054" s="5"/>
      <c r="N2054" s="23" t="str">
        <f>IF($L2054="", "", COUNTIF($L$11:$L$2510, "&gt;"&amp;$L2054)+1+COUNTIF($L$11:$L2054, $L2054)-1)</f>
        <v/>
      </c>
      <c r="O2054" s="5"/>
      <c r="R2054" s="23" t="str">
        <f t="shared" si="280"/>
        <v/>
      </c>
      <c r="T2054" s="20" t="str">
        <f t="shared" si="281"/>
        <v/>
      </c>
      <c r="X2054" s="23" t="str">
        <f t="shared" si="282"/>
        <v/>
      </c>
      <c r="Z2054" s="59" t="str">
        <f t="shared" si="283"/>
        <v/>
      </c>
      <c r="AA2054" s="60" t="str">
        <f>IF($B2054="", "", IF(COUNTIF('Intro &amp; Setup'!$AY$23:$AY$38, $B2054)&gt;0, "BH", TEXT($B2054, "ddd")))</f>
        <v/>
      </c>
      <c r="AB2054" s="61" t="str">
        <f t="shared" si="284"/>
        <v/>
      </c>
      <c r="AD2054" s="23" t="str">
        <f t="shared" si="285"/>
        <v/>
      </c>
      <c r="AE2054" s="23" t="str">
        <f t="shared" si="286"/>
        <v/>
      </c>
      <c r="AG2054" s="23" t="str">
        <f t="shared" si="287"/>
        <v/>
      </c>
    </row>
    <row r="2055" spans="1:33" x14ac:dyDescent="0.25">
      <c r="A2055" s="5"/>
      <c r="B2055" s="115"/>
      <c r="C2055" s="116"/>
      <c r="D2055" s="117"/>
      <c r="E2055" s="118"/>
      <c r="F2055" s="118"/>
      <c r="G2055" s="119"/>
      <c r="H2055" s="120"/>
      <c r="I2055" s="120"/>
      <c r="J2055" s="121"/>
      <c r="K2055" s="5"/>
      <c r="L2055" s="133" t="str">
        <f t="shared" si="279"/>
        <v/>
      </c>
      <c r="M2055" s="5"/>
      <c r="N2055" s="23" t="str">
        <f>IF($L2055="", "", COUNTIF($L$11:$L$2510, "&gt;"&amp;$L2055)+1+COUNTIF($L$11:$L2055, $L2055)-1)</f>
        <v/>
      </c>
      <c r="O2055" s="5"/>
      <c r="R2055" s="23" t="str">
        <f t="shared" si="280"/>
        <v/>
      </c>
      <c r="T2055" s="20" t="str">
        <f t="shared" si="281"/>
        <v/>
      </c>
      <c r="X2055" s="23" t="str">
        <f t="shared" si="282"/>
        <v/>
      </c>
      <c r="Z2055" s="59" t="str">
        <f t="shared" si="283"/>
        <v/>
      </c>
      <c r="AA2055" s="60" t="str">
        <f>IF($B2055="", "", IF(COUNTIF('Intro &amp; Setup'!$AY$23:$AY$38, $B2055)&gt;0, "BH", TEXT($B2055, "ddd")))</f>
        <v/>
      </c>
      <c r="AB2055" s="61" t="str">
        <f t="shared" si="284"/>
        <v/>
      </c>
      <c r="AD2055" s="23" t="str">
        <f t="shared" si="285"/>
        <v/>
      </c>
      <c r="AE2055" s="23" t="str">
        <f t="shared" si="286"/>
        <v/>
      </c>
      <c r="AG2055" s="23" t="str">
        <f t="shared" si="287"/>
        <v/>
      </c>
    </row>
    <row r="2056" spans="1:33" x14ac:dyDescent="0.25">
      <c r="A2056" s="5"/>
      <c r="B2056" s="115"/>
      <c r="C2056" s="116"/>
      <c r="D2056" s="117"/>
      <c r="E2056" s="118"/>
      <c r="F2056" s="118"/>
      <c r="G2056" s="119"/>
      <c r="H2056" s="120"/>
      <c r="I2056" s="120"/>
      <c r="J2056" s="121"/>
      <c r="K2056" s="5"/>
      <c r="L2056" s="133" t="str">
        <f t="shared" si="279"/>
        <v/>
      </c>
      <c r="M2056" s="5"/>
      <c r="N2056" s="23" t="str">
        <f>IF($L2056="", "", COUNTIF($L$11:$L$2510, "&gt;"&amp;$L2056)+1+COUNTIF($L$11:$L2056, $L2056)-1)</f>
        <v/>
      </c>
      <c r="O2056" s="5"/>
      <c r="R2056" s="23" t="str">
        <f t="shared" si="280"/>
        <v/>
      </c>
      <c r="T2056" s="20" t="str">
        <f t="shared" si="281"/>
        <v/>
      </c>
      <c r="X2056" s="23" t="str">
        <f t="shared" si="282"/>
        <v/>
      </c>
      <c r="Z2056" s="59" t="str">
        <f t="shared" si="283"/>
        <v/>
      </c>
      <c r="AA2056" s="60" t="str">
        <f>IF($B2056="", "", IF(COUNTIF('Intro &amp; Setup'!$AY$23:$AY$38, $B2056)&gt;0, "BH", TEXT($B2056, "ddd")))</f>
        <v/>
      </c>
      <c r="AB2056" s="61" t="str">
        <f t="shared" si="284"/>
        <v/>
      </c>
      <c r="AD2056" s="23" t="str">
        <f t="shared" si="285"/>
        <v/>
      </c>
      <c r="AE2056" s="23" t="str">
        <f t="shared" si="286"/>
        <v/>
      </c>
      <c r="AG2056" s="23" t="str">
        <f t="shared" si="287"/>
        <v/>
      </c>
    </row>
    <row r="2057" spans="1:33" x14ac:dyDescent="0.25">
      <c r="A2057" s="5"/>
      <c r="B2057" s="115"/>
      <c r="C2057" s="116"/>
      <c r="D2057" s="117"/>
      <c r="E2057" s="118"/>
      <c r="F2057" s="118"/>
      <c r="G2057" s="119"/>
      <c r="H2057" s="120"/>
      <c r="I2057" s="120"/>
      <c r="J2057" s="121"/>
      <c r="K2057" s="5"/>
      <c r="L2057" s="133" t="str">
        <f t="shared" si="279"/>
        <v/>
      </c>
      <c r="M2057" s="5"/>
      <c r="N2057" s="23" t="str">
        <f>IF($L2057="", "", COUNTIF($L$11:$L$2510, "&gt;"&amp;$L2057)+1+COUNTIF($L$11:$L2057, $L2057)-1)</f>
        <v/>
      </c>
      <c r="O2057" s="5"/>
      <c r="R2057" s="23" t="str">
        <f t="shared" si="280"/>
        <v/>
      </c>
      <c r="T2057" s="20" t="str">
        <f t="shared" si="281"/>
        <v/>
      </c>
      <c r="X2057" s="23" t="str">
        <f t="shared" si="282"/>
        <v/>
      </c>
      <c r="Z2057" s="59" t="str">
        <f t="shared" si="283"/>
        <v/>
      </c>
      <c r="AA2057" s="60" t="str">
        <f>IF($B2057="", "", IF(COUNTIF('Intro &amp; Setup'!$AY$23:$AY$38, $B2057)&gt;0, "BH", TEXT($B2057, "ddd")))</f>
        <v/>
      </c>
      <c r="AB2057" s="61" t="str">
        <f t="shared" si="284"/>
        <v/>
      </c>
      <c r="AD2057" s="23" t="str">
        <f t="shared" si="285"/>
        <v/>
      </c>
      <c r="AE2057" s="23" t="str">
        <f t="shared" si="286"/>
        <v/>
      </c>
      <c r="AG2057" s="23" t="str">
        <f t="shared" si="287"/>
        <v/>
      </c>
    </row>
    <row r="2058" spans="1:33" x14ac:dyDescent="0.25">
      <c r="A2058" s="5"/>
      <c r="B2058" s="115"/>
      <c r="C2058" s="116"/>
      <c r="D2058" s="117"/>
      <c r="E2058" s="118"/>
      <c r="F2058" s="118"/>
      <c r="G2058" s="119"/>
      <c r="H2058" s="120"/>
      <c r="I2058" s="120"/>
      <c r="J2058" s="121"/>
      <c r="K2058" s="5"/>
      <c r="L2058" s="133" t="str">
        <f t="shared" si="279"/>
        <v/>
      </c>
      <c r="M2058" s="5"/>
      <c r="N2058" s="23" t="str">
        <f>IF($L2058="", "", COUNTIF($L$11:$L$2510, "&gt;"&amp;$L2058)+1+COUNTIF($L$11:$L2058, $L2058)-1)</f>
        <v/>
      </c>
      <c r="O2058" s="5"/>
      <c r="R2058" s="23" t="str">
        <f t="shared" si="280"/>
        <v/>
      </c>
      <c r="T2058" s="20" t="str">
        <f t="shared" si="281"/>
        <v/>
      </c>
      <c r="X2058" s="23" t="str">
        <f t="shared" si="282"/>
        <v/>
      </c>
      <c r="Z2058" s="59" t="str">
        <f t="shared" si="283"/>
        <v/>
      </c>
      <c r="AA2058" s="60" t="str">
        <f>IF($B2058="", "", IF(COUNTIF('Intro &amp; Setup'!$AY$23:$AY$38, $B2058)&gt;0, "BH", TEXT($B2058, "ddd")))</f>
        <v/>
      </c>
      <c r="AB2058" s="61" t="str">
        <f t="shared" si="284"/>
        <v/>
      </c>
      <c r="AD2058" s="23" t="str">
        <f t="shared" si="285"/>
        <v/>
      </c>
      <c r="AE2058" s="23" t="str">
        <f t="shared" si="286"/>
        <v/>
      </c>
      <c r="AG2058" s="23" t="str">
        <f t="shared" si="287"/>
        <v/>
      </c>
    </row>
    <row r="2059" spans="1:33" x14ac:dyDescent="0.25">
      <c r="A2059" s="5"/>
      <c r="B2059" s="115"/>
      <c r="C2059" s="116"/>
      <c r="D2059" s="117"/>
      <c r="E2059" s="118"/>
      <c r="F2059" s="118"/>
      <c r="G2059" s="119"/>
      <c r="H2059" s="120"/>
      <c r="I2059" s="120"/>
      <c r="J2059" s="121"/>
      <c r="K2059" s="5"/>
      <c r="L2059" s="133" t="str">
        <f t="shared" si="279"/>
        <v/>
      </c>
      <c r="M2059" s="5"/>
      <c r="N2059" s="23" t="str">
        <f>IF($L2059="", "", COUNTIF($L$11:$L$2510, "&gt;"&amp;$L2059)+1+COUNTIF($L$11:$L2059, $L2059)-1)</f>
        <v/>
      </c>
      <c r="O2059" s="5"/>
      <c r="R2059" s="23" t="str">
        <f t="shared" si="280"/>
        <v/>
      </c>
      <c r="T2059" s="20" t="str">
        <f t="shared" si="281"/>
        <v/>
      </c>
      <c r="X2059" s="23" t="str">
        <f t="shared" si="282"/>
        <v/>
      </c>
      <c r="Z2059" s="59" t="str">
        <f t="shared" si="283"/>
        <v/>
      </c>
      <c r="AA2059" s="60" t="str">
        <f>IF($B2059="", "", IF(COUNTIF('Intro &amp; Setup'!$AY$23:$AY$38, $B2059)&gt;0, "BH", TEXT($B2059, "ddd")))</f>
        <v/>
      </c>
      <c r="AB2059" s="61" t="str">
        <f t="shared" si="284"/>
        <v/>
      </c>
      <c r="AD2059" s="23" t="str">
        <f t="shared" si="285"/>
        <v/>
      </c>
      <c r="AE2059" s="23" t="str">
        <f t="shared" si="286"/>
        <v/>
      </c>
      <c r="AG2059" s="23" t="str">
        <f t="shared" si="287"/>
        <v/>
      </c>
    </row>
    <row r="2060" spans="1:33" x14ac:dyDescent="0.25">
      <c r="A2060" s="5"/>
      <c r="B2060" s="115"/>
      <c r="C2060" s="116"/>
      <c r="D2060" s="117"/>
      <c r="E2060" s="118"/>
      <c r="F2060" s="118"/>
      <c r="G2060" s="119"/>
      <c r="H2060" s="120"/>
      <c r="I2060" s="120"/>
      <c r="J2060" s="121"/>
      <c r="K2060" s="5"/>
      <c r="L2060" s="133" t="str">
        <f t="shared" ref="L2060:L2123" si="288">IFERROR(($I2060+$J2060)/$H2060, "")</f>
        <v/>
      </c>
      <c r="M2060" s="5"/>
      <c r="N2060" s="23" t="str">
        <f>IF($L2060="", "", COUNTIF($L$11:$L$2510, "&gt;"&amp;$L2060)+1+COUNTIF($L$11:$L2060, $L2060)-1)</f>
        <v/>
      </c>
      <c r="O2060" s="5"/>
      <c r="R2060" s="23" t="str">
        <f t="shared" ref="R2060:R2123" si="289">IF($T2060="", "", IF(COUNTIF($T$11:$T$2510, $T2060)&gt;1, "X", ""))</f>
        <v/>
      </c>
      <c r="T2060" s="20" t="str">
        <f t="shared" ref="T2060:T2123" si="290">IF(AND($B2060="", $C2060="", $D2060=""), "", CONCATENATE(TEXT($B2060, "dd mmm yyyy"), " - ", TEXT($C2060, "hh:mm"), " - ", $D2060))</f>
        <v/>
      </c>
      <c r="X2060" s="23" t="str">
        <f t="shared" ref="X2060:X2123" si="291">IF($E2060="", "", IF(COUNTIF($V$11:$V$20, $E2060)=0, "X", ""))</f>
        <v/>
      </c>
      <c r="Z2060" s="59" t="str">
        <f t="shared" ref="Z2060:Z2123" si="292">IF($B2060="", "", TEXT($B2060, "mmm yyyy"))</f>
        <v/>
      </c>
      <c r="AA2060" s="60" t="str">
        <f>IF($B2060="", "", IF(COUNTIF('Intro &amp; Setup'!$AY$23:$AY$38, $B2060)&gt;0, "BH", TEXT($B2060, "ddd")))</f>
        <v/>
      </c>
      <c r="AB2060" s="61" t="str">
        <f t="shared" ref="AB2060:AB2123" si="293">IF($C2060="", "", REPLACE(TEXT($C2060, "hh:mm"), 4, 2, "00"))</f>
        <v/>
      </c>
      <c r="AD2060" s="23" t="str">
        <f t="shared" ref="AD2060:AD2123" si="294">IF(OR($AB2060="", $E2060=""), "", CONCATENATE($AB2060, " - ", $E2060))</f>
        <v/>
      </c>
      <c r="AE2060" s="23" t="str">
        <f t="shared" ref="AE2060:AE2123" si="295">IF(OR($AA2060="", $E2060=""), "", CONCATENATE($AA2060, " - ", $E2060))</f>
        <v/>
      </c>
      <c r="AG2060" s="23" t="str">
        <f t="shared" ref="AG2060:AG2123" si="296">IF($B2060="", "", IF(OR($B2060&lt;$Z$2, $B2060&gt;$Z$3), "X", ""))</f>
        <v/>
      </c>
    </row>
    <row r="2061" spans="1:33" x14ac:dyDescent="0.25">
      <c r="A2061" s="5"/>
      <c r="B2061" s="115"/>
      <c r="C2061" s="116"/>
      <c r="D2061" s="117"/>
      <c r="E2061" s="118"/>
      <c r="F2061" s="118"/>
      <c r="G2061" s="119"/>
      <c r="H2061" s="120"/>
      <c r="I2061" s="120"/>
      <c r="J2061" s="121"/>
      <c r="K2061" s="5"/>
      <c r="L2061" s="133" t="str">
        <f t="shared" si="288"/>
        <v/>
      </c>
      <c r="M2061" s="5"/>
      <c r="N2061" s="23" t="str">
        <f>IF($L2061="", "", COUNTIF($L$11:$L$2510, "&gt;"&amp;$L2061)+1+COUNTIF($L$11:$L2061, $L2061)-1)</f>
        <v/>
      </c>
      <c r="O2061" s="5"/>
      <c r="R2061" s="23" t="str">
        <f t="shared" si="289"/>
        <v/>
      </c>
      <c r="T2061" s="20" t="str">
        <f t="shared" si="290"/>
        <v/>
      </c>
      <c r="X2061" s="23" t="str">
        <f t="shared" si="291"/>
        <v/>
      </c>
      <c r="Z2061" s="59" t="str">
        <f t="shared" si="292"/>
        <v/>
      </c>
      <c r="AA2061" s="60" t="str">
        <f>IF($B2061="", "", IF(COUNTIF('Intro &amp; Setup'!$AY$23:$AY$38, $B2061)&gt;0, "BH", TEXT($B2061, "ddd")))</f>
        <v/>
      </c>
      <c r="AB2061" s="61" t="str">
        <f t="shared" si="293"/>
        <v/>
      </c>
      <c r="AD2061" s="23" t="str">
        <f t="shared" si="294"/>
        <v/>
      </c>
      <c r="AE2061" s="23" t="str">
        <f t="shared" si="295"/>
        <v/>
      </c>
      <c r="AG2061" s="23" t="str">
        <f t="shared" si="296"/>
        <v/>
      </c>
    </row>
    <row r="2062" spans="1:33" x14ac:dyDescent="0.25">
      <c r="A2062" s="5"/>
      <c r="B2062" s="115"/>
      <c r="C2062" s="116"/>
      <c r="D2062" s="117"/>
      <c r="E2062" s="118"/>
      <c r="F2062" s="118"/>
      <c r="G2062" s="119"/>
      <c r="H2062" s="120"/>
      <c r="I2062" s="120"/>
      <c r="J2062" s="121"/>
      <c r="K2062" s="5"/>
      <c r="L2062" s="133" t="str">
        <f t="shared" si="288"/>
        <v/>
      </c>
      <c r="M2062" s="5"/>
      <c r="N2062" s="23" t="str">
        <f>IF($L2062="", "", COUNTIF($L$11:$L$2510, "&gt;"&amp;$L2062)+1+COUNTIF($L$11:$L2062, $L2062)-1)</f>
        <v/>
      </c>
      <c r="O2062" s="5"/>
      <c r="R2062" s="23" t="str">
        <f t="shared" si="289"/>
        <v/>
      </c>
      <c r="T2062" s="20" t="str">
        <f t="shared" si="290"/>
        <v/>
      </c>
      <c r="X2062" s="23" t="str">
        <f t="shared" si="291"/>
        <v/>
      </c>
      <c r="Z2062" s="59" t="str">
        <f t="shared" si="292"/>
        <v/>
      </c>
      <c r="AA2062" s="60" t="str">
        <f>IF($B2062="", "", IF(COUNTIF('Intro &amp; Setup'!$AY$23:$AY$38, $B2062)&gt;0, "BH", TEXT($B2062, "ddd")))</f>
        <v/>
      </c>
      <c r="AB2062" s="61" t="str">
        <f t="shared" si="293"/>
        <v/>
      </c>
      <c r="AD2062" s="23" t="str">
        <f t="shared" si="294"/>
        <v/>
      </c>
      <c r="AE2062" s="23" t="str">
        <f t="shared" si="295"/>
        <v/>
      </c>
      <c r="AG2062" s="23" t="str">
        <f t="shared" si="296"/>
        <v/>
      </c>
    </row>
    <row r="2063" spans="1:33" x14ac:dyDescent="0.25">
      <c r="A2063" s="5"/>
      <c r="B2063" s="115"/>
      <c r="C2063" s="116"/>
      <c r="D2063" s="117"/>
      <c r="E2063" s="118"/>
      <c r="F2063" s="118"/>
      <c r="G2063" s="119"/>
      <c r="H2063" s="120"/>
      <c r="I2063" s="120"/>
      <c r="J2063" s="121"/>
      <c r="K2063" s="5"/>
      <c r="L2063" s="133" t="str">
        <f t="shared" si="288"/>
        <v/>
      </c>
      <c r="M2063" s="5"/>
      <c r="N2063" s="23" t="str">
        <f>IF($L2063="", "", COUNTIF($L$11:$L$2510, "&gt;"&amp;$L2063)+1+COUNTIF($L$11:$L2063, $L2063)-1)</f>
        <v/>
      </c>
      <c r="O2063" s="5"/>
      <c r="R2063" s="23" t="str">
        <f t="shared" si="289"/>
        <v/>
      </c>
      <c r="T2063" s="20" t="str">
        <f t="shared" si="290"/>
        <v/>
      </c>
      <c r="X2063" s="23" t="str">
        <f t="shared" si="291"/>
        <v/>
      </c>
      <c r="Z2063" s="59" t="str">
        <f t="shared" si="292"/>
        <v/>
      </c>
      <c r="AA2063" s="60" t="str">
        <f>IF($B2063="", "", IF(COUNTIF('Intro &amp; Setup'!$AY$23:$AY$38, $B2063)&gt;0, "BH", TEXT($B2063, "ddd")))</f>
        <v/>
      </c>
      <c r="AB2063" s="61" t="str">
        <f t="shared" si="293"/>
        <v/>
      </c>
      <c r="AD2063" s="23" t="str">
        <f t="shared" si="294"/>
        <v/>
      </c>
      <c r="AE2063" s="23" t="str">
        <f t="shared" si="295"/>
        <v/>
      </c>
      <c r="AG2063" s="23" t="str">
        <f t="shared" si="296"/>
        <v/>
      </c>
    </row>
    <row r="2064" spans="1:33" x14ac:dyDescent="0.25">
      <c r="A2064" s="5"/>
      <c r="B2064" s="115"/>
      <c r="C2064" s="116"/>
      <c r="D2064" s="117"/>
      <c r="E2064" s="118"/>
      <c r="F2064" s="118"/>
      <c r="G2064" s="119"/>
      <c r="H2064" s="120"/>
      <c r="I2064" s="120"/>
      <c r="J2064" s="121"/>
      <c r="K2064" s="5"/>
      <c r="L2064" s="133" t="str">
        <f t="shared" si="288"/>
        <v/>
      </c>
      <c r="M2064" s="5"/>
      <c r="N2064" s="23" t="str">
        <f>IF($L2064="", "", COUNTIF($L$11:$L$2510, "&gt;"&amp;$L2064)+1+COUNTIF($L$11:$L2064, $L2064)-1)</f>
        <v/>
      </c>
      <c r="O2064" s="5"/>
      <c r="R2064" s="23" t="str">
        <f t="shared" si="289"/>
        <v/>
      </c>
      <c r="T2064" s="20" t="str">
        <f t="shared" si="290"/>
        <v/>
      </c>
      <c r="X2064" s="23" t="str">
        <f t="shared" si="291"/>
        <v/>
      </c>
      <c r="Z2064" s="59" t="str">
        <f t="shared" si="292"/>
        <v/>
      </c>
      <c r="AA2064" s="60" t="str">
        <f>IF($B2064="", "", IF(COUNTIF('Intro &amp; Setup'!$AY$23:$AY$38, $B2064)&gt;0, "BH", TEXT($B2064, "ddd")))</f>
        <v/>
      </c>
      <c r="AB2064" s="61" t="str">
        <f t="shared" si="293"/>
        <v/>
      </c>
      <c r="AD2064" s="23" t="str">
        <f t="shared" si="294"/>
        <v/>
      </c>
      <c r="AE2064" s="23" t="str">
        <f t="shared" si="295"/>
        <v/>
      </c>
      <c r="AG2064" s="23" t="str">
        <f t="shared" si="296"/>
        <v/>
      </c>
    </row>
    <row r="2065" spans="1:33" x14ac:dyDescent="0.25">
      <c r="A2065" s="5"/>
      <c r="B2065" s="115"/>
      <c r="C2065" s="116"/>
      <c r="D2065" s="117"/>
      <c r="E2065" s="118"/>
      <c r="F2065" s="118"/>
      <c r="G2065" s="119"/>
      <c r="H2065" s="120"/>
      <c r="I2065" s="120"/>
      <c r="J2065" s="121"/>
      <c r="K2065" s="5"/>
      <c r="L2065" s="133" t="str">
        <f t="shared" si="288"/>
        <v/>
      </c>
      <c r="M2065" s="5"/>
      <c r="N2065" s="23" t="str">
        <f>IF($L2065="", "", COUNTIF($L$11:$L$2510, "&gt;"&amp;$L2065)+1+COUNTIF($L$11:$L2065, $L2065)-1)</f>
        <v/>
      </c>
      <c r="O2065" s="5"/>
      <c r="R2065" s="23" t="str">
        <f t="shared" si="289"/>
        <v/>
      </c>
      <c r="T2065" s="20" t="str">
        <f t="shared" si="290"/>
        <v/>
      </c>
      <c r="X2065" s="23" t="str">
        <f t="shared" si="291"/>
        <v/>
      </c>
      <c r="Z2065" s="59" t="str">
        <f t="shared" si="292"/>
        <v/>
      </c>
      <c r="AA2065" s="60" t="str">
        <f>IF($B2065="", "", IF(COUNTIF('Intro &amp; Setup'!$AY$23:$AY$38, $B2065)&gt;0, "BH", TEXT($B2065, "ddd")))</f>
        <v/>
      </c>
      <c r="AB2065" s="61" t="str">
        <f t="shared" si="293"/>
        <v/>
      </c>
      <c r="AD2065" s="23" t="str">
        <f t="shared" si="294"/>
        <v/>
      </c>
      <c r="AE2065" s="23" t="str">
        <f t="shared" si="295"/>
        <v/>
      </c>
      <c r="AG2065" s="23" t="str">
        <f t="shared" si="296"/>
        <v/>
      </c>
    </row>
    <row r="2066" spans="1:33" x14ac:dyDescent="0.25">
      <c r="A2066" s="5"/>
      <c r="B2066" s="115"/>
      <c r="C2066" s="116"/>
      <c r="D2066" s="117"/>
      <c r="E2066" s="118"/>
      <c r="F2066" s="118"/>
      <c r="G2066" s="119"/>
      <c r="H2066" s="120"/>
      <c r="I2066" s="120"/>
      <c r="J2066" s="121"/>
      <c r="K2066" s="5"/>
      <c r="L2066" s="133" t="str">
        <f t="shared" si="288"/>
        <v/>
      </c>
      <c r="M2066" s="5"/>
      <c r="N2066" s="23" t="str">
        <f>IF($L2066="", "", COUNTIF($L$11:$L$2510, "&gt;"&amp;$L2066)+1+COUNTIF($L$11:$L2066, $L2066)-1)</f>
        <v/>
      </c>
      <c r="O2066" s="5"/>
      <c r="R2066" s="23" t="str">
        <f t="shared" si="289"/>
        <v/>
      </c>
      <c r="T2066" s="20" t="str">
        <f t="shared" si="290"/>
        <v/>
      </c>
      <c r="X2066" s="23" t="str">
        <f t="shared" si="291"/>
        <v/>
      </c>
      <c r="Z2066" s="59" t="str">
        <f t="shared" si="292"/>
        <v/>
      </c>
      <c r="AA2066" s="60" t="str">
        <f>IF($B2066="", "", IF(COUNTIF('Intro &amp; Setup'!$AY$23:$AY$38, $B2066)&gt;0, "BH", TEXT($B2066, "ddd")))</f>
        <v/>
      </c>
      <c r="AB2066" s="61" t="str">
        <f t="shared" si="293"/>
        <v/>
      </c>
      <c r="AD2066" s="23" t="str">
        <f t="shared" si="294"/>
        <v/>
      </c>
      <c r="AE2066" s="23" t="str">
        <f t="shared" si="295"/>
        <v/>
      </c>
      <c r="AG2066" s="23" t="str">
        <f t="shared" si="296"/>
        <v/>
      </c>
    </row>
    <row r="2067" spans="1:33" x14ac:dyDescent="0.25">
      <c r="A2067" s="5"/>
      <c r="B2067" s="115"/>
      <c r="C2067" s="116"/>
      <c r="D2067" s="117"/>
      <c r="E2067" s="118"/>
      <c r="F2067" s="118"/>
      <c r="G2067" s="119"/>
      <c r="H2067" s="120"/>
      <c r="I2067" s="120"/>
      <c r="J2067" s="121"/>
      <c r="K2067" s="5"/>
      <c r="L2067" s="133" t="str">
        <f t="shared" si="288"/>
        <v/>
      </c>
      <c r="M2067" s="5"/>
      <c r="N2067" s="23" t="str">
        <f>IF($L2067="", "", COUNTIF($L$11:$L$2510, "&gt;"&amp;$L2067)+1+COUNTIF($L$11:$L2067, $L2067)-1)</f>
        <v/>
      </c>
      <c r="O2067" s="5"/>
      <c r="R2067" s="23" t="str">
        <f t="shared" si="289"/>
        <v/>
      </c>
      <c r="T2067" s="20" t="str">
        <f t="shared" si="290"/>
        <v/>
      </c>
      <c r="X2067" s="23" t="str">
        <f t="shared" si="291"/>
        <v/>
      </c>
      <c r="Z2067" s="59" t="str">
        <f t="shared" si="292"/>
        <v/>
      </c>
      <c r="AA2067" s="60" t="str">
        <f>IF($B2067="", "", IF(COUNTIF('Intro &amp; Setup'!$AY$23:$AY$38, $B2067)&gt;0, "BH", TEXT($B2067, "ddd")))</f>
        <v/>
      </c>
      <c r="AB2067" s="61" t="str">
        <f t="shared" si="293"/>
        <v/>
      </c>
      <c r="AD2067" s="23" t="str">
        <f t="shared" si="294"/>
        <v/>
      </c>
      <c r="AE2067" s="23" t="str">
        <f t="shared" si="295"/>
        <v/>
      </c>
      <c r="AG2067" s="23" t="str">
        <f t="shared" si="296"/>
        <v/>
      </c>
    </row>
    <row r="2068" spans="1:33" x14ac:dyDescent="0.25">
      <c r="A2068" s="5"/>
      <c r="B2068" s="115"/>
      <c r="C2068" s="116"/>
      <c r="D2068" s="117"/>
      <c r="E2068" s="118"/>
      <c r="F2068" s="118"/>
      <c r="G2068" s="119"/>
      <c r="H2068" s="120"/>
      <c r="I2068" s="120"/>
      <c r="J2068" s="121"/>
      <c r="K2068" s="5"/>
      <c r="L2068" s="133" t="str">
        <f t="shared" si="288"/>
        <v/>
      </c>
      <c r="M2068" s="5"/>
      <c r="N2068" s="23" t="str">
        <f>IF($L2068="", "", COUNTIF($L$11:$L$2510, "&gt;"&amp;$L2068)+1+COUNTIF($L$11:$L2068, $L2068)-1)</f>
        <v/>
      </c>
      <c r="O2068" s="5"/>
      <c r="R2068" s="23" t="str">
        <f t="shared" si="289"/>
        <v/>
      </c>
      <c r="T2068" s="20" t="str">
        <f t="shared" si="290"/>
        <v/>
      </c>
      <c r="X2068" s="23" t="str">
        <f t="shared" si="291"/>
        <v/>
      </c>
      <c r="Z2068" s="59" t="str">
        <f t="shared" si="292"/>
        <v/>
      </c>
      <c r="AA2068" s="60" t="str">
        <f>IF($B2068="", "", IF(COUNTIF('Intro &amp; Setup'!$AY$23:$AY$38, $B2068)&gt;0, "BH", TEXT($B2068, "ddd")))</f>
        <v/>
      </c>
      <c r="AB2068" s="61" t="str">
        <f t="shared" si="293"/>
        <v/>
      </c>
      <c r="AD2068" s="23" t="str">
        <f t="shared" si="294"/>
        <v/>
      </c>
      <c r="AE2068" s="23" t="str">
        <f t="shared" si="295"/>
        <v/>
      </c>
      <c r="AG2068" s="23" t="str">
        <f t="shared" si="296"/>
        <v/>
      </c>
    </row>
    <row r="2069" spans="1:33" x14ac:dyDescent="0.25">
      <c r="A2069" s="5"/>
      <c r="B2069" s="115"/>
      <c r="C2069" s="116"/>
      <c r="D2069" s="117"/>
      <c r="E2069" s="118"/>
      <c r="F2069" s="118"/>
      <c r="G2069" s="119"/>
      <c r="H2069" s="120"/>
      <c r="I2069" s="120"/>
      <c r="J2069" s="121"/>
      <c r="K2069" s="5"/>
      <c r="L2069" s="133" t="str">
        <f t="shared" si="288"/>
        <v/>
      </c>
      <c r="M2069" s="5"/>
      <c r="N2069" s="23" t="str">
        <f>IF($L2069="", "", COUNTIF($L$11:$L$2510, "&gt;"&amp;$L2069)+1+COUNTIF($L$11:$L2069, $L2069)-1)</f>
        <v/>
      </c>
      <c r="O2069" s="5"/>
      <c r="R2069" s="23" t="str">
        <f t="shared" si="289"/>
        <v/>
      </c>
      <c r="T2069" s="20" t="str">
        <f t="shared" si="290"/>
        <v/>
      </c>
      <c r="X2069" s="23" t="str">
        <f t="shared" si="291"/>
        <v/>
      </c>
      <c r="Z2069" s="59" t="str">
        <f t="shared" si="292"/>
        <v/>
      </c>
      <c r="AA2069" s="60" t="str">
        <f>IF($B2069="", "", IF(COUNTIF('Intro &amp; Setup'!$AY$23:$AY$38, $B2069)&gt;0, "BH", TEXT($B2069, "ddd")))</f>
        <v/>
      </c>
      <c r="AB2069" s="61" t="str">
        <f t="shared" si="293"/>
        <v/>
      </c>
      <c r="AD2069" s="23" t="str">
        <f t="shared" si="294"/>
        <v/>
      </c>
      <c r="AE2069" s="23" t="str">
        <f t="shared" si="295"/>
        <v/>
      </c>
      <c r="AG2069" s="23" t="str">
        <f t="shared" si="296"/>
        <v/>
      </c>
    </row>
    <row r="2070" spans="1:33" x14ac:dyDescent="0.25">
      <c r="A2070" s="5"/>
      <c r="B2070" s="115"/>
      <c r="C2070" s="116"/>
      <c r="D2070" s="117"/>
      <c r="E2070" s="118"/>
      <c r="F2070" s="118"/>
      <c r="G2070" s="119"/>
      <c r="H2070" s="120"/>
      <c r="I2070" s="120"/>
      <c r="J2070" s="121"/>
      <c r="K2070" s="5"/>
      <c r="L2070" s="133" t="str">
        <f t="shared" si="288"/>
        <v/>
      </c>
      <c r="M2070" s="5"/>
      <c r="N2070" s="23" t="str">
        <f>IF($L2070="", "", COUNTIF($L$11:$L$2510, "&gt;"&amp;$L2070)+1+COUNTIF($L$11:$L2070, $L2070)-1)</f>
        <v/>
      </c>
      <c r="O2070" s="5"/>
      <c r="R2070" s="23" t="str">
        <f t="shared" si="289"/>
        <v/>
      </c>
      <c r="T2070" s="20" t="str">
        <f t="shared" si="290"/>
        <v/>
      </c>
      <c r="X2070" s="23" t="str">
        <f t="shared" si="291"/>
        <v/>
      </c>
      <c r="Z2070" s="59" t="str">
        <f t="shared" si="292"/>
        <v/>
      </c>
      <c r="AA2070" s="60" t="str">
        <f>IF($B2070="", "", IF(COUNTIF('Intro &amp; Setup'!$AY$23:$AY$38, $B2070)&gt;0, "BH", TEXT($B2070, "ddd")))</f>
        <v/>
      </c>
      <c r="AB2070" s="61" t="str">
        <f t="shared" si="293"/>
        <v/>
      </c>
      <c r="AD2070" s="23" t="str">
        <f t="shared" si="294"/>
        <v/>
      </c>
      <c r="AE2070" s="23" t="str">
        <f t="shared" si="295"/>
        <v/>
      </c>
      <c r="AG2070" s="23" t="str">
        <f t="shared" si="296"/>
        <v/>
      </c>
    </row>
    <row r="2071" spans="1:33" x14ac:dyDescent="0.25">
      <c r="A2071" s="5"/>
      <c r="B2071" s="115"/>
      <c r="C2071" s="116"/>
      <c r="D2071" s="117"/>
      <c r="E2071" s="118"/>
      <c r="F2071" s="118"/>
      <c r="G2071" s="119"/>
      <c r="H2071" s="120"/>
      <c r="I2071" s="120"/>
      <c r="J2071" s="121"/>
      <c r="K2071" s="5"/>
      <c r="L2071" s="133" t="str">
        <f t="shared" si="288"/>
        <v/>
      </c>
      <c r="M2071" s="5"/>
      <c r="N2071" s="23" t="str">
        <f>IF($L2071="", "", COUNTIF($L$11:$L$2510, "&gt;"&amp;$L2071)+1+COUNTIF($L$11:$L2071, $L2071)-1)</f>
        <v/>
      </c>
      <c r="O2071" s="5"/>
      <c r="R2071" s="23" t="str">
        <f t="shared" si="289"/>
        <v/>
      </c>
      <c r="T2071" s="20" t="str">
        <f t="shared" si="290"/>
        <v/>
      </c>
      <c r="X2071" s="23" t="str">
        <f t="shared" si="291"/>
        <v/>
      </c>
      <c r="Z2071" s="59" t="str">
        <f t="shared" si="292"/>
        <v/>
      </c>
      <c r="AA2071" s="60" t="str">
        <f>IF($B2071="", "", IF(COUNTIF('Intro &amp; Setup'!$AY$23:$AY$38, $B2071)&gt;0, "BH", TEXT($B2071, "ddd")))</f>
        <v/>
      </c>
      <c r="AB2071" s="61" t="str">
        <f t="shared" si="293"/>
        <v/>
      </c>
      <c r="AD2071" s="23" t="str">
        <f t="shared" si="294"/>
        <v/>
      </c>
      <c r="AE2071" s="23" t="str">
        <f t="shared" si="295"/>
        <v/>
      </c>
      <c r="AG2071" s="23" t="str">
        <f t="shared" si="296"/>
        <v/>
      </c>
    </row>
    <row r="2072" spans="1:33" x14ac:dyDescent="0.25">
      <c r="A2072" s="5"/>
      <c r="B2072" s="115"/>
      <c r="C2072" s="116"/>
      <c r="D2072" s="117"/>
      <c r="E2072" s="118"/>
      <c r="F2072" s="118"/>
      <c r="G2072" s="119"/>
      <c r="H2072" s="120"/>
      <c r="I2072" s="120"/>
      <c r="J2072" s="121"/>
      <c r="K2072" s="5"/>
      <c r="L2072" s="133" t="str">
        <f t="shared" si="288"/>
        <v/>
      </c>
      <c r="M2072" s="5"/>
      <c r="N2072" s="23" t="str">
        <f>IF($L2072="", "", COUNTIF($L$11:$L$2510, "&gt;"&amp;$L2072)+1+COUNTIF($L$11:$L2072, $L2072)-1)</f>
        <v/>
      </c>
      <c r="O2072" s="5"/>
      <c r="R2072" s="23" t="str">
        <f t="shared" si="289"/>
        <v/>
      </c>
      <c r="T2072" s="20" t="str">
        <f t="shared" si="290"/>
        <v/>
      </c>
      <c r="X2072" s="23" t="str">
        <f t="shared" si="291"/>
        <v/>
      </c>
      <c r="Z2072" s="59" t="str">
        <f t="shared" si="292"/>
        <v/>
      </c>
      <c r="AA2072" s="60" t="str">
        <f>IF($B2072="", "", IF(COUNTIF('Intro &amp; Setup'!$AY$23:$AY$38, $B2072)&gt;0, "BH", TEXT($B2072, "ddd")))</f>
        <v/>
      </c>
      <c r="AB2072" s="61" t="str">
        <f t="shared" si="293"/>
        <v/>
      </c>
      <c r="AD2072" s="23" t="str">
        <f t="shared" si="294"/>
        <v/>
      </c>
      <c r="AE2072" s="23" t="str">
        <f t="shared" si="295"/>
        <v/>
      </c>
      <c r="AG2072" s="23" t="str">
        <f t="shared" si="296"/>
        <v/>
      </c>
    </row>
    <row r="2073" spans="1:33" x14ac:dyDescent="0.25">
      <c r="A2073" s="5"/>
      <c r="B2073" s="115"/>
      <c r="C2073" s="116"/>
      <c r="D2073" s="117"/>
      <c r="E2073" s="118"/>
      <c r="F2073" s="118"/>
      <c r="G2073" s="119"/>
      <c r="H2073" s="120"/>
      <c r="I2073" s="120"/>
      <c r="J2073" s="121"/>
      <c r="K2073" s="5"/>
      <c r="L2073" s="133" t="str">
        <f t="shared" si="288"/>
        <v/>
      </c>
      <c r="M2073" s="5"/>
      <c r="N2073" s="23" t="str">
        <f>IF($L2073="", "", COUNTIF($L$11:$L$2510, "&gt;"&amp;$L2073)+1+COUNTIF($L$11:$L2073, $L2073)-1)</f>
        <v/>
      </c>
      <c r="O2073" s="5"/>
      <c r="R2073" s="23" t="str">
        <f t="shared" si="289"/>
        <v/>
      </c>
      <c r="T2073" s="20" t="str">
        <f t="shared" si="290"/>
        <v/>
      </c>
      <c r="X2073" s="23" t="str">
        <f t="shared" si="291"/>
        <v/>
      </c>
      <c r="Z2073" s="59" t="str">
        <f t="shared" si="292"/>
        <v/>
      </c>
      <c r="AA2073" s="60" t="str">
        <f>IF($B2073="", "", IF(COUNTIF('Intro &amp; Setup'!$AY$23:$AY$38, $B2073)&gt;0, "BH", TEXT($B2073, "ddd")))</f>
        <v/>
      </c>
      <c r="AB2073" s="61" t="str">
        <f t="shared" si="293"/>
        <v/>
      </c>
      <c r="AD2073" s="23" t="str">
        <f t="shared" si="294"/>
        <v/>
      </c>
      <c r="AE2073" s="23" t="str">
        <f t="shared" si="295"/>
        <v/>
      </c>
      <c r="AG2073" s="23" t="str">
        <f t="shared" si="296"/>
        <v/>
      </c>
    </row>
    <row r="2074" spans="1:33" x14ac:dyDescent="0.25">
      <c r="A2074" s="5"/>
      <c r="B2074" s="115"/>
      <c r="C2074" s="116"/>
      <c r="D2074" s="117"/>
      <c r="E2074" s="118"/>
      <c r="F2074" s="118"/>
      <c r="G2074" s="119"/>
      <c r="H2074" s="120"/>
      <c r="I2074" s="120"/>
      <c r="J2074" s="121"/>
      <c r="K2074" s="5"/>
      <c r="L2074" s="133" t="str">
        <f t="shared" si="288"/>
        <v/>
      </c>
      <c r="M2074" s="5"/>
      <c r="N2074" s="23" t="str">
        <f>IF($L2074="", "", COUNTIF($L$11:$L$2510, "&gt;"&amp;$L2074)+1+COUNTIF($L$11:$L2074, $L2074)-1)</f>
        <v/>
      </c>
      <c r="O2074" s="5"/>
      <c r="R2074" s="23" t="str">
        <f t="shared" si="289"/>
        <v/>
      </c>
      <c r="T2074" s="20" t="str">
        <f t="shared" si="290"/>
        <v/>
      </c>
      <c r="X2074" s="23" t="str">
        <f t="shared" si="291"/>
        <v/>
      </c>
      <c r="Z2074" s="59" t="str">
        <f t="shared" si="292"/>
        <v/>
      </c>
      <c r="AA2074" s="60" t="str">
        <f>IF($B2074="", "", IF(COUNTIF('Intro &amp; Setup'!$AY$23:$AY$38, $B2074)&gt;0, "BH", TEXT($B2074, "ddd")))</f>
        <v/>
      </c>
      <c r="AB2074" s="61" t="str">
        <f t="shared" si="293"/>
        <v/>
      </c>
      <c r="AD2074" s="23" t="str">
        <f t="shared" si="294"/>
        <v/>
      </c>
      <c r="AE2074" s="23" t="str">
        <f t="shared" si="295"/>
        <v/>
      </c>
      <c r="AG2074" s="23" t="str">
        <f t="shared" si="296"/>
        <v/>
      </c>
    </row>
    <row r="2075" spans="1:33" x14ac:dyDescent="0.25">
      <c r="A2075" s="5"/>
      <c r="B2075" s="115"/>
      <c r="C2075" s="116"/>
      <c r="D2075" s="117"/>
      <c r="E2075" s="118"/>
      <c r="F2075" s="118"/>
      <c r="G2075" s="119"/>
      <c r="H2075" s="120"/>
      <c r="I2075" s="120"/>
      <c r="J2075" s="121"/>
      <c r="K2075" s="5"/>
      <c r="L2075" s="133" t="str">
        <f t="shared" si="288"/>
        <v/>
      </c>
      <c r="M2075" s="5"/>
      <c r="N2075" s="23" t="str">
        <f>IF($L2075="", "", COUNTIF($L$11:$L$2510, "&gt;"&amp;$L2075)+1+COUNTIF($L$11:$L2075, $L2075)-1)</f>
        <v/>
      </c>
      <c r="O2075" s="5"/>
      <c r="R2075" s="23" t="str">
        <f t="shared" si="289"/>
        <v/>
      </c>
      <c r="T2075" s="20" t="str">
        <f t="shared" si="290"/>
        <v/>
      </c>
      <c r="X2075" s="23" t="str">
        <f t="shared" si="291"/>
        <v/>
      </c>
      <c r="Z2075" s="59" t="str">
        <f t="shared" si="292"/>
        <v/>
      </c>
      <c r="AA2075" s="60" t="str">
        <f>IF($B2075="", "", IF(COUNTIF('Intro &amp; Setup'!$AY$23:$AY$38, $B2075)&gt;0, "BH", TEXT($B2075, "ddd")))</f>
        <v/>
      </c>
      <c r="AB2075" s="61" t="str">
        <f t="shared" si="293"/>
        <v/>
      </c>
      <c r="AD2075" s="23" t="str">
        <f t="shared" si="294"/>
        <v/>
      </c>
      <c r="AE2075" s="23" t="str">
        <f t="shared" si="295"/>
        <v/>
      </c>
      <c r="AG2075" s="23" t="str">
        <f t="shared" si="296"/>
        <v/>
      </c>
    </row>
    <row r="2076" spans="1:33" x14ac:dyDescent="0.25">
      <c r="A2076" s="5"/>
      <c r="B2076" s="115"/>
      <c r="C2076" s="116"/>
      <c r="D2076" s="117"/>
      <c r="E2076" s="118"/>
      <c r="F2076" s="118"/>
      <c r="G2076" s="119"/>
      <c r="H2076" s="120"/>
      <c r="I2076" s="120"/>
      <c r="J2076" s="121"/>
      <c r="K2076" s="5"/>
      <c r="L2076" s="133" t="str">
        <f t="shared" si="288"/>
        <v/>
      </c>
      <c r="M2076" s="5"/>
      <c r="N2076" s="23" t="str">
        <f>IF($L2076="", "", COUNTIF($L$11:$L$2510, "&gt;"&amp;$L2076)+1+COUNTIF($L$11:$L2076, $L2076)-1)</f>
        <v/>
      </c>
      <c r="O2076" s="5"/>
      <c r="R2076" s="23" t="str">
        <f t="shared" si="289"/>
        <v/>
      </c>
      <c r="T2076" s="20" t="str">
        <f t="shared" si="290"/>
        <v/>
      </c>
      <c r="X2076" s="23" t="str">
        <f t="shared" si="291"/>
        <v/>
      </c>
      <c r="Z2076" s="59" t="str">
        <f t="shared" si="292"/>
        <v/>
      </c>
      <c r="AA2076" s="60" t="str">
        <f>IF($B2076="", "", IF(COUNTIF('Intro &amp; Setup'!$AY$23:$AY$38, $B2076)&gt;0, "BH", TEXT($B2076, "ddd")))</f>
        <v/>
      </c>
      <c r="AB2076" s="61" t="str">
        <f t="shared" si="293"/>
        <v/>
      </c>
      <c r="AD2076" s="23" t="str">
        <f t="shared" si="294"/>
        <v/>
      </c>
      <c r="AE2076" s="23" t="str">
        <f t="shared" si="295"/>
        <v/>
      </c>
      <c r="AG2076" s="23" t="str">
        <f t="shared" si="296"/>
        <v/>
      </c>
    </row>
    <row r="2077" spans="1:33" x14ac:dyDescent="0.25">
      <c r="A2077" s="5"/>
      <c r="B2077" s="115"/>
      <c r="C2077" s="116"/>
      <c r="D2077" s="117"/>
      <c r="E2077" s="118"/>
      <c r="F2077" s="118"/>
      <c r="G2077" s="119"/>
      <c r="H2077" s="120"/>
      <c r="I2077" s="120"/>
      <c r="J2077" s="121"/>
      <c r="K2077" s="5"/>
      <c r="L2077" s="133" t="str">
        <f t="shared" si="288"/>
        <v/>
      </c>
      <c r="M2077" s="5"/>
      <c r="N2077" s="23" t="str">
        <f>IF($L2077="", "", COUNTIF($L$11:$L$2510, "&gt;"&amp;$L2077)+1+COUNTIF($L$11:$L2077, $L2077)-1)</f>
        <v/>
      </c>
      <c r="O2077" s="5"/>
      <c r="R2077" s="23" t="str">
        <f t="shared" si="289"/>
        <v/>
      </c>
      <c r="T2077" s="20" t="str">
        <f t="shared" si="290"/>
        <v/>
      </c>
      <c r="X2077" s="23" t="str">
        <f t="shared" si="291"/>
        <v/>
      </c>
      <c r="Z2077" s="59" t="str">
        <f t="shared" si="292"/>
        <v/>
      </c>
      <c r="AA2077" s="60" t="str">
        <f>IF($B2077="", "", IF(COUNTIF('Intro &amp; Setup'!$AY$23:$AY$38, $B2077)&gt;0, "BH", TEXT($B2077, "ddd")))</f>
        <v/>
      </c>
      <c r="AB2077" s="61" t="str">
        <f t="shared" si="293"/>
        <v/>
      </c>
      <c r="AD2077" s="23" t="str">
        <f t="shared" si="294"/>
        <v/>
      </c>
      <c r="AE2077" s="23" t="str">
        <f t="shared" si="295"/>
        <v/>
      </c>
      <c r="AG2077" s="23" t="str">
        <f t="shared" si="296"/>
        <v/>
      </c>
    </row>
    <row r="2078" spans="1:33" x14ac:dyDescent="0.25">
      <c r="A2078" s="5"/>
      <c r="B2078" s="115"/>
      <c r="C2078" s="116"/>
      <c r="D2078" s="117"/>
      <c r="E2078" s="118"/>
      <c r="F2078" s="118"/>
      <c r="G2078" s="119"/>
      <c r="H2078" s="120"/>
      <c r="I2078" s="120"/>
      <c r="J2078" s="121"/>
      <c r="K2078" s="5"/>
      <c r="L2078" s="133" t="str">
        <f t="shared" si="288"/>
        <v/>
      </c>
      <c r="M2078" s="5"/>
      <c r="N2078" s="23" t="str">
        <f>IF($L2078="", "", COUNTIF($L$11:$L$2510, "&gt;"&amp;$L2078)+1+COUNTIF($L$11:$L2078, $L2078)-1)</f>
        <v/>
      </c>
      <c r="O2078" s="5"/>
      <c r="R2078" s="23" t="str">
        <f t="shared" si="289"/>
        <v/>
      </c>
      <c r="T2078" s="20" t="str">
        <f t="shared" si="290"/>
        <v/>
      </c>
      <c r="X2078" s="23" t="str">
        <f t="shared" si="291"/>
        <v/>
      </c>
      <c r="Z2078" s="59" t="str">
        <f t="shared" si="292"/>
        <v/>
      </c>
      <c r="AA2078" s="60" t="str">
        <f>IF($B2078="", "", IF(COUNTIF('Intro &amp; Setup'!$AY$23:$AY$38, $B2078)&gt;0, "BH", TEXT($B2078, "ddd")))</f>
        <v/>
      </c>
      <c r="AB2078" s="61" t="str">
        <f t="shared" si="293"/>
        <v/>
      </c>
      <c r="AD2078" s="23" t="str">
        <f t="shared" si="294"/>
        <v/>
      </c>
      <c r="AE2078" s="23" t="str">
        <f t="shared" si="295"/>
        <v/>
      </c>
      <c r="AG2078" s="23" t="str">
        <f t="shared" si="296"/>
        <v/>
      </c>
    </row>
    <row r="2079" spans="1:33" x14ac:dyDescent="0.25">
      <c r="A2079" s="5"/>
      <c r="B2079" s="115"/>
      <c r="C2079" s="116"/>
      <c r="D2079" s="117"/>
      <c r="E2079" s="118"/>
      <c r="F2079" s="118"/>
      <c r="G2079" s="119"/>
      <c r="H2079" s="120"/>
      <c r="I2079" s="120"/>
      <c r="J2079" s="121"/>
      <c r="K2079" s="5"/>
      <c r="L2079" s="133" t="str">
        <f t="shared" si="288"/>
        <v/>
      </c>
      <c r="M2079" s="5"/>
      <c r="N2079" s="23" t="str">
        <f>IF($L2079="", "", COUNTIF($L$11:$L$2510, "&gt;"&amp;$L2079)+1+COUNTIF($L$11:$L2079, $L2079)-1)</f>
        <v/>
      </c>
      <c r="O2079" s="5"/>
      <c r="R2079" s="23" t="str">
        <f t="shared" si="289"/>
        <v/>
      </c>
      <c r="T2079" s="20" t="str">
        <f t="shared" si="290"/>
        <v/>
      </c>
      <c r="X2079" s="23" t="str">
        <f t="shared" si="291"/>
        <v/>
      </c>
      <c r="Z2079" s="59" t="str">
        <f t="shared" si="292"/>
        <v/>
      </c>
      <c r="AA2079" s="60" t="str">
        <f>IF($B2079="", "", IF(COUNTIF('Intro &amp; Setup'!$AY$23:$AY$38, $B2079)&gt;0, "BH", TEXT($B2079, "ddd")))</f>
        <v/>
      </c>
      <c r="AB2079" s="61" t="str">
        <f t="shared" si="293"/>
        <v/>
      </c>
      <c r="AD2079" s="23" t="str">
        <f t="shared" si="294"/>
        <v/>
      </c>
      <c r="AE2079" s="23" t="str">
        <f t="shared" si="295"/>
        <v/>
      </c>
      <c r="AG2079" s="23" t="str">
        <f t="shared" si="296"/>
        <v/>
      </c>
    </row>
    <row r="2080" spans="1:33" x14ac:dyDescent="0.25">
      <c r="A2080" s="5"/>
      <c r="B2080" s="115"/>
      <c r="C2080" s="116"/>
      <c r="D2080" s="117"/>
      <c r="E2080" s="118"/>
      <c r="F2080" s="118"/>
      <c r="G2080" s="119"/>
      <c r="H2080" s="120"/>
      <c r="I2080" s="120"/>
      <c r="J2080" s="121"/>
      <c r="K2080" s="5"/>
      <c r="L2080" s="133" t="str">
        <f t="shared" si="288"/>
        <v/>
      </c>
      <c r="M2080" s="5"/>
      <c r="N2080" s="23" t="str">
        <f>IF($L2080="", "", COUNTIF($L$11:$L$2510, "&gt;"&amp;$L2080)+1+COUNTIF($L$11:$L2080, $L2080)-1)</f>
        <v/>
      </c>
      <c r="O2080" s="5"/>
      <c r="R2080" s="23" t="str">
        <f t="shared" si="289"/>
        <v/>
      </c>
      <c r="T2080" s="20" t="str">
        <f t="shared" si="290"/>
        <v/>
      </c>
      <c r="X2080" s="23" t="str">
        <f t="shared" si="291"/>
        <v/>
      </c>
      <c r="Z2080" s="59" t="str">
        <f t="shared" si="292"/>
        <v/>
      </c>
      <c r="AA2080" s="60" t="str">
        <f>IF($B2080="", "", IF(COUNTIF('Intro &amp; Setup'!$AY$23:$AY$38, $B2080)&gt;0, "BH", TEXT($B2080, "ddd")))</f>
        <v/>
      </c>
      <c r="AB2080" s="61" t="str">
        <f t="shared" si="293"/>
        <v/>
      </c>
      <c r="AD2080" s="23" t="str">
        <f t="shared" si="294"/>
        <v/>
      </c>
      <c r="AE2080" s="23" t="str">
        <f t="shared" si="295"/>
        <v/>
      </c>
      <c r="AG2080" s="23" t="str">
        <f t="shared" si="296"/>
        <v/>
      </c>
    </row>
    <row r="2081" spans="1:33" x14ac:dyDescent="0.25">
      <c r="A2081" s="5"/>
      <c r="B2081" s="115"/>
      <c r="C2081" s="116"/>
      <c r="D2081" s="117"/>
      <c r="E2081" s="118"/>
      <c r="F2081" s="118"/>
      <c r="G2081" s="119"/>
      <c r="H2081" s="120"/>
      <c r="I2081" s="120"/>
      <c r="J2081" s="121"/>
      <c r="K2081" s="5"/>
      <c r="L2081" s="133" t="str">
        <f t="shared" si="288"/>
        <v/>
      </c>
      <c r="M2081" s="5"/>
      <c r="N2081" s="23" t="str">
        <f>IF($L2081="", "", COUNTIF($L$11:$L$2510, "&gt;"&amp;$L2081)+1+COUNTIF($L$11:$L2081, $L2081)-1)</f>
        <v/>
      </c>
      <c r="O2081" s="5"/>
      <c r="R2081" s="23" t="str">
        <f t="shared" si="289"/>
        <v/>
      </c>
      <c r="T2081" s="20" t="str">
        <f t="shared" si="290"/>
        <v/>
      </c>
      <c r="X2081" s="23" t="str">
        <f t="shared" si="291"/>
        <v/>
      </c>
      <c r="Z2081" s="59" t="str">
        <f t="shared" si="292"/>
        <v/>
      </c>
      <c r="AA2081" s="60" t="str">
        <f>IF($B2081="", "", IF(COUNTIF('Intro &amp; Setup'!$AY$23:$AY$38, $B2081)&gt;0, "BH", TEXT($B2081, "ddd")))</f>
        <v/>
      </c>
      <c r="AB2081" s="61" t="str">
        <f t="shared" si="293"/>
        <v/>
      </c>
      <c r="AD2081" s="23" t="str">
        <f t="shared" si="294"/>
        <v/>
      </c>
      <c r="AE2081" s="23" t="str">
        <f t="shared" si="295"/>
        <v/>
      </c>
      <c r="AG2081" s="23" t="str">
        <f t="shared" si="296"/>
        <v/>
      </c>
    </row>
    <row r="2082" spans="1:33" x14ac:dyDescent="0.25">
      <c r="A2082" s="5"/>
      <c r="B2082" s="115"/>
      <c r="C2082" s="116"/>
      <c r="D2082" s="117"/>
      <c r="E2082" s="118"/>
      <c r="F2082" s="118"/>
      <c r="G2082" s="119"/>
      <c r="H2082" s="120"/>
      <c r="I2082" s="120"/>
      <c r="J2082" s="121"/>
      <c r="K2082" s="5"/>
      <c r="L2082" s="133" t="str">
        <f t="shared" si="288"/>
        <v/>
      </c>
      <c r="M2082" s="5"/>
      <c r="N2082" s="23" t="str">
        <f>IF($L2082="", "", COUNTIF($L$11:$L$2510, "&gt;"&amp;$L2082)+1+COUNTIF($L$11:$L2082, $L2082)-1)</f>
        <v/>
      </c>
      <c r="O2082" s="5"/>
      <c r="R2082" s="23" t="str">
        <f t="shared" si="289"/>
        <v/>
      </c>
      <c r="T2082" s="20" t="str">
        <f t="shared" si="290"/>
        <v/>
      </c>
      <c r="X2082" s="23" t="str">
        <f t="shared" si="291"/>
        <v/>
      </c>
      <c r="Z2082" s="59" t="str">
        <f t="shared" si="292"/>
        <v/>
      </c>
      <c r="AA2082" s="60" t="str">
        <f>IF($B2082="", "", IF(COUNTIF('Intro &amp; Setup'!$AY$23:$AY$38, $B2082)&gt;0, "BH", TEXT($B2082, "ddd")))</f>
        <v/>
      </c>
      <c r="AB2082" s="61" t="str">
        <f t="shared" si="293"/>
        <v/>
      </c>
      <c r="AD2082" s="23" t="str">
        <f t="shared" si="294"/>
        <v/>
      </c>
      <c r="AE2082" s="23" t="str">
        <f t="shared" si="295"/>
        <v/>
      </c>
      <c r="AG2082" s="23" t="str">
        <f t="shared" si="296"/>
        <v/>
      </c>
    </row>
    <row r="2083" spans="1:33" x14ac:dyDescent="0.25">
      <c r="A2083" s="5"/>
      <c r="B2083" s="115"/>
      <c r="C2083" s="116"/>
      <c r="D2083" s="117"/>
      <c r="E2083" s="118"/>
      <c r="F2083" s="118"/>
      <c r="G2083" s="119"/>
      <c r="H2083" s="120"/>
      <c r="I2083" s="120"/>
      <c r="J2083" s="121"/>
      <c r="K2083" s="5"/>
      <c r="L2083" s="133" t="str">
        <f t="shared" si="288"/>
        <v/>
      </c>
      <c r="M2083" s="5"/>
      <c r="N2083" s="23" t="str">
        <f>IF($L2083="", "", COUNTIF($L$11:$L$2510, "&gt;"&amp;$L2083)+1+COUNTIF($L$11:$L2083, $L2083)-1)</f>
        <v/>
      </c>
      <c r="O2083" s="5"/>
      <c r="R2083" s="23" t="str">
        <f t="shared" si="289"/>
        <v/>
      </c>
      <c r="T2083" s="20" t="str">
        <f t="shared" si="290"/>
        <v/>
      </c>
      <c r="X2083" s="23" t="str">
        <f t="shared" si="291"/>
        <v/>
      </c>
      <c r="Z2083" s="59" t="str">
        <f t="shared" si="292"/>
        <v/>
      </c>
      <c r="AA2083" s="60" t="str">
        <f>IF($B2083="", "", IF(COUNTIF('Intro &amp; Setup'!$AY$23:$AY$38, $B2083)&gt;0, "BH", TEXT($B2083, "ddd")))</f>
        <v/>
      </c>
      <c r="AB2083" s="61" t="str">
        <f t="shared" si="293"/>
        <v/>
      </c>
      <c r="AD2083" s="23" t="str">
        <f t="shared" si="294"/>
        <v/>
      </c>
      <c r="AE2083" s="23" t="str">
        <f t="shared" si="295"/>
        <v/>
      </c>
      <c r="AG2083" s="23" t="str">
        <f t="shared" si="296"/>
        <v/>
      </c>
    </row>
    <row r="2084" spans="1:33" x14ac:dyDescent="0.25">
      <c r="A2084" s="5"/>
      <c r="B2084" s="115"/>
      <c r="C2084" s="116"/>
      <c r="D2084" s="117"/>
      <c r="E2084" s="118"/>
      <c r="F2084" s="118"/>
      <c r="G2084" s="119"/>
      <c r="H2084" s="120"/>
      <c r="I2084" s="120"/>
      <c r="J2084" s="121"/>
      <c r="K2084" s="5"/>
      <c r="L2084" s="133" t="str">
        <f t="shared" si="288"/>
        <v/>
      </c>
      <c r="M2084" s="5"/>
      <c r="N2084" s="23" t="str">
        <f>IF($L2084="", "", COUNTIF($L$11:$L$2510, "&gt;"&amp;$L2084)+1+COUNTIF($L$11:$L2084, $L2084)-1)</f>
        <v/>
      </c>
      <c r="O2084" s="5"/>
      <c r="R2084" s="23" t="str">
        <f t="shared" si="289"/>
        <v/>
      </c>
      <c r="T2084" s="20" t="str">
        <f t="shared" si="290"/>
        <v/>
      </c>
      <c r="X2084" s="23" t="str">
        <f t="shared" si="291"/>
        <v/>
      </c>
      <c r="Z2084" s="59" t="str">
        <f t="shared" si="292"/>
        <v/>
      </c>
      <c r="AA2084" s="60" t="str">
        <f>IF($B2084="", "", IF(COUNTIF('Intro &amp; Setup'!$AY$23:$AY$38, $B2084)&gt;0, "BH", TEXT($B2084, "ddd")))</f>
        <v/>
      </c>
      <c r="AB2084" s="61" t="str">
        <f t="shared" si="293"/>
        <v/>
      </c>
      <c r="AD2084" s="23" t="str">
        <f t="shared" si="294"/>
        <v/>
      </c>
      <c r="AE2084" s="23" t="str">
        <f t="shared" si="295"/>
        <v/>
      </c>
      <c r="AG2084" s="23" t="str">
        <f t="shared" si="296"/>
        <v/>
      </c>
    </row>
    <row r="2085" spans="1:33" x14ac:dyDescent="0.25">
      <c r="A2085" s="5"/>
      <c r="B2085" s="115"/>
      <c r="C2085" s="116"/>
      <c r="D2085" s="117"/>
      <c r="E2085" s="118"/>
      <c r="F2085" s="118"/>
      <c r="G2085" s="119"/>
      <c r="H2085" s="120"/>
      <c r="I2085" s="120"/>
      <c r="J2085" s="121"/>
      <c r="K2085" s="5"/>
      <c r="L2085" s="133" t="str">
        <f t="shared" si="288"/>
        <v/>
      </c>
      <c r="M2085" s="5"/>
      <c r="N2085" s="23" t="str">
        <f>IF($L2085="", "", COUNTIF($L$11:$L$2510, "&gt;"&amp;$L2085)+1+COUNTIF($L$11:$L2085, $L2085)-1)</f>
        <v/>
      </c>
      <c r="O2085" s="5"/>
      <c r="R2085" s="23" t="str">
        <f t="shared" si="289"/>
        <v/>
      </c>
      <c r="T2085" s="20" t="str">
        <f t="shared" si="290"/>
        <v/>
      </c>
      <c r="X2085" s="23" t="str">
        <f t="shared" si="291"/>
        <v/>
      </c>
      <c r="Z2085" s="59" t="str">
        <f t="shared" si="292"/>
        <v/>
      </c>
      <c r="AA2085" s="60" t="str">
        <f>IF($B2085="", "", IF(COUNTIF('Intro &amp; Setup'!$AY$23:$AY$38, $B2085)&gt;0, "BH", TEXT($B2085, "ddd")))</f>
        <v/>
      </c>
      <c r="AB2085" s="61" t="str">
        <f t="shared" si="293"/>
        <v/>
      </c>
      <c r="AD2085" s="23" t="str">
        <f t="shared" si="294"/>
        <v/>
      </c>
      <c r="AE2085" s="23" t="str">
        <f t="shared" si="295"/>
        <v/>
      </c>
      <c r="AG2085" s="23" t="str">
        <f t="shared" si="296"/>
        <v/>
      </c>
    </row>
    <row r="2086" spans="1:33" x14ac:dyDescent="0.25">
      <c r="A2086" s="5"/>
      <c r="B2086" s="115"/>
      <c r="C2086" s="116"/>
      <c r="D2086" s="117"/>
      <c r="E2086" s="118"/>
      <c r="F2086" s="118"/>
      <c r="G2086" s="119"/>
      <c r="H2086" s="120"/>
      <c r="I2086" s="120"/>
      <c r="J2086" s="121"/>
      <c r="K2086" s="5"/>
      <c r="L2086" s="133" t="str">
        <f t="shared" si="288"/>
        <v/>
      </c>
      <c r="M2086" s="5"/>
      <c r="N2086" s="23" t="str">
        <f>IF($L2086="", "", COUNTIF($L$11:$L$2510, "&gt;"&amp;$L2086)+1+COUNTIF($L$11:$L2086, $L2086)-1)</f>
        <v/>
      </c>
      <c r="O2086" s="5"/>
      <c r="R2086" s="23" t="str">
        <f t="shared" si="289"/>
        <v/>
      </c>
      <c r="T2086" s="20" t="str">
        <f t="shared" si="290"/>
        <v/>
      </c>
      <c r="X2086" s="23" t="str">
        <f t="shared" si="291"/>
        <v/>
      </c>
      <c r="Z2086" s="59" t="str">
        <f t="shared" si="292"/>
        <v/>
      </c>
      <c r="AA2086" s="60" t="str">
        <f>IF($B2086="", "", IF(COUNTIF('Intro &amp; Setup'!$AY$23:$AY$38, $B2086)&gt;0, "BH", TEXT($B2086, "ddd")))</f>
        <v/>
      </c>
      <c r="AB2086" s="61" t="str">
        <f t="shared" si="293"/>
        <v/>
      </c>
      <c r="AD2086" s="23" t="str">
        <f t="shared" si="294"/>
        <v/>
      </c>
      <c r="AE2086" s="23" t="str">
        <f t="shared" si="295"/>
        <v/>
      </c>
      <c r="AG2086" s="23" t="str">
        <f t="shared" si="296"/>
        <v/>
      </c>
    </row>
    <row r="2087" spans="1:33" x14ac:dyDescent="0.25">
      <c r="A2087" s="5"/>
      <c r="B2087" s="115"/>
      <c r="C2087" s="116"/>
      <c r="D2087" s="117"/>
      <c r="E2087" s="118"/>
      <c r="F2087" s="118"/>
      <c r="G2087" s="119"/>
      <c r="H2087" s="120"/>
      <c r="I2087" s="120"/>
      <c r="J2087" s="121"/>
      <c r="K2087" s="5"/>
      <c r="L2087" s="133" t="str">
        <f t="shared" si="288"/>
        <v/>
      </c>
      <c r="M2087" s="5"/>
      <c r="N2087" s="23" t="str">
        <f>IF($L2087="", "", COUNTIF($L$11:$L$2510, "&gt;"&amp;$L2087)+1+COUNTIF($L$11:$L2087, $L2087)-1)</f>
        <v/>
      </c>
      <c r="O2087" s="5"/>
      <c r="R2087" s="23" t="str">
        <f t="shared" si="289"/>
        <v/>
      </c>
      <c r="T2087" s="20" t="str">
        <f t="shared" si="290"/>
        <v/>
      </c>
      <c r="X2087" s="23" t="str">
        <f t="shared" si="291"/>
        <v/>
      </c>
      <c r="Z2087" s="59" t="str">
        <f t="shared" si="292"/>
        <v/>
      </c>
      <c r="AA2087" s="60" t="str">
        <f>IF($B2087="", "", IF(COUNTIF('Intro &amp; Setup'!$AY$23:$AY$38, $B2087)&gt;0, "BH", TEXT($B2087, "ddd")))</f>
        <v/>
      </c>
      <c r="AB2087" s="61" t="str">
        <f t="shared" si="293"/>
        <v/>
      </c>
      <c r="AD2087" s="23" t="str">
        <f t="shared" si="294"/>
        <v/>
      </c>
      <c r="AE2087" s="23" t="str">
        <f t="shared" si="295"/>
        <v/>
      </c>
      <c r="AG2087" s="23" t="str">
        <f t="shared" si="296"/>
        <v/>
      </c>
    </row>
    <row r="2088" spans="1:33" x14ac:dyDescent="0.25">
      <c r="A2088" s="5"/>
      <c r="B2088" s="115"/>
      <c r="C2088" s="116"/>
      <c r="D2088" s="117"/>
      <c r="E2088" s="118"/>
      <c r="F2088" s="118"/>
      <c r="G2088" s="119"/>
      <c r="H2088" s="120"/>
      <c r="I2088" s="120"/>
      <c r="J2088" s="121"/>
      <c r="K2088" s="5"/>
      <c r="L2088" s="133" t="str">
        <f t="shared" si="288"/>
        <v/>
      </c>
      <c r="M2088" s="5"/>
      <c r="N2088" s="23" t="str">
        <f>IF($L2088="", "", COUNTIF($L$11:$L$2510, "&gt;"&amp;$L2088)+1+COUNTIF($L$11:$L2088, $L2088)-1)</f>
        <v/>
      </c>
      <c r="O2088" s="5"/>
      <c r="R2088" s="23" t="str">
        <f t="shared" si="289"/>
        <v/>
      </c>
      <c r="T2088" s="20" t="str">
        <f t="shared" si="290"/>
        <v/>
      </c>
      <c r="X2088" s="23" t="str">
        <f t="shared" si="291"/>
        <v/>
      </c>
      <c r="Z2088" s="59" t="str">
        <f t="shared" si="292"/>
        <v/>
      </c>
      <c r="AA2088" s="60" t="str">
        <f>IF($B2088="", "", IF(COUNTIF('Intro &amp; Setup'!$AY$23:$AY$38, $B2088)&gt;0, "BH", TEXT($B2088, "ddd")))</f>
        <v/>
      </c>
      <c r="AB2088" s="61" t="str">
        <f t="shared" si="293"/>
        <v/>
      </c>
      <c r="AD2088" s="23" t="str">
        <f t="shared" si="294"/>
        <v/>
      </c>
      <c r="AE2088" s="23" t="str">
        <f t="shared" si="295"/>
        <v/>
      </c>
      <c r="AG2088" s="23" t="str">
        <f t="shared" si="296"/>
        <v/>
      </c>
    </row>
    <row r="2089" spans="1:33" x14ac:dyDescent="0.25">
      <c r="A2089" s="5"/>
      <c r="B2089" s="115"/>
      <c r="C2089" s="116"/>
      <c r="D2089" s="117"/>
      <c r="E2089" s="118"/>
      <c r="F2089" s="118"/>
      <c r="G2089" s="119"/>
      <c r="H2089" s="120"/>
      <c r="I2089" s="120"/>
      <c r="J2089" s="121"/>
      <c r="K2089" s="5"/>
      <c r="L2089" s="133" t="str">
        <f t="shared" si="288"/>
        <v/>
      </c>
      <c r="M2089" s="5"/>
      <c r="N2089" s="23" t="str">
        <f>IF($L2089="", "", COUNTIF($L$11:$L$2510, "&gt;"&amp;$L2089)+1+COUNTIF($L$11:$L2089, $L2089)-1)</f>
        <v/>
      </c>
      <c r="O2089" s="5"/>
      <c r="R2089" s="23" t="str">
        <f t="shared" si="289"/>
        <v/>
      </c>
      <c r="T2089" s="20" t="str">
        <f t="shared" si="290"/>
        <v/>
      </c>
      <c r="X2089" s="23" t="str">
        <f t="shared" si="291"/>
        <v/>
      </c>
      <c r="Z2089" s="59" t="str">
        <f t="shared" si="292"/>
        <v/>
      </c>
      <c r="AA2089" s="60" t="str">
        <f>IF($B2089="", "", IF(COUNTIF('Intro &amp; Setup'!$AY$23:$AY$38, $B2089)&gt;0, "BH", TEXT($B2089, "ddd")))</f>
        <v/>
      </c>
      <c r="AB2089" s="61" t="str">
        <f t="shared" si="293"/>
        <v/>
      </c>
      <c r="AD2089" s="23" t="str">
        <f t="shared" si="294"/>
        <v/>
      </c>
      <c r="AE2089" s="23" t="str">
        <f t="shared" si="295"/>
        <v/>
      </c>
      <c r="AG2089" s="23" t="str">
        <f t="shared" si="296"/>
        <v/>
      </c>
    </row>
    <row r="2090" spans="1:33" x14ac:dyDescent="0.25">
      <c r="A2090" s="5"/>
      <c r="B2090" s="115"/>
      <c r="C2090" s="116"/>
      <c r="D2090" s="117"/>
      <c r="E2090" s="118"/>
      <c r="F2090" s="118"/>
      <c r="G2090" s="119"/>
      <c r="H2090" s="120"/>
      <c r="I2090" s="120"/>
      <c r="J2090" s="121"/>
      <c r="K2090" s="5"/>
      <c r="L2090" s="133" t="str">
        <f t="shared" si="288"/>
        <v/>
      </c>
      <c r="M2090" s="5"/>
      <c r="N2090" s="23" t="str">
        <f>IF($L2090="", "", COUNTIF($L$11:$L$2510, "&gt;"&amp;$L2090)+1+COUNTIF($L$11:$L2090, $L2090)-1)</f>
        <v/>
      </c>
      <c r="O2090" s="5"/>
      <c r="R2090" s="23" t="str">
        <f t="shared" si="289"/>
        <v/>
      </c>
      <c r="T2090" s="20" t="str">
        <f t="shared" si="290"/>
        <v/>
      </c>
      <c r="X2090" s="23" t="str">
        <f t="shared" si="291"/>
        <v/>
      </c>
      <c r="Z2090" s="59" t="str">
        <f t="shared" si="292"/>
        <v/>
      </c>
      <c r="AA2090" s="60" t="str">
        <f>IF($B2090="", "", IF(COUNTIF('Intro &amp; Setup'!$AY$23:$AY$38, $B2090)&gt;0, "BH", TEXT($B2090, "ddd")))</f>
        <v/>
      </c>
      <c r="AB2090" s="61" t="str">
        <f t="shared" si="293"/>
        <v/>
      </c>
      <c r="AD2090" s="23" t="str">
        <f t="shared" si="294"/>
        <v/>
      </c>
      <c r="AE2090" s="23" t="str">
        <f t="shared" si="295"/>
        <v/>
      </c>
      <c r="AG2090" s="23" t="str">
        <f t="shared" si="296"/>
        <v/>
      </c>
    </row>
    <row r="2091" spans="1:33" x14ac:dyDescent="0.25">
      <c r="A2091" s="5"/>
      <c r="B2091" s="115"/>
      <c r="C2091" s="116"/>
      <c r="D2091" s="117"/>
      <c r="E2091" s="118"/>
      <c r="F2091" s="118"/>
      <c r="G2091" s="119"/>
      <c r="H2091" s="120"/>
      <c r="I2091" s="120"/>
      <c r="J2091" s="121"/>
      <c r="K2091" s="5"/>
      <c r="L2091" s="133" t="str">
        <f t="shared" si="288"/>
        <v/>
      </c>
      <c r="M2091" s="5"/>
      <c r="N2091" s="23" t="str">
        <f>IF($L2091="", "", COUNTIF($L$11:$L$2510, "&gt;"&amp;$L2091)+1+COUNTIF($L$11:$L2091, $L2091)-1)</f>
        <v/>
      </c>
      <c r="O2091" s="5"/>
      <c r="R2091" s="23" t="str">
        <f t="shared" si="289"/>
        <v/>
      </c>
      <c r="T2091" s="20" t="str">
        <f t="shared" si="290"/>
        <v/>
      </c>
      <c r="X2091" s="23" t="str">
        <f t="shared" si="291"/>
        <v/>
      </c>
      <c r="Z2091" s="59" t="str">
        <f t="shared" si="292"/>
        <v/>
      </c>
      <c r="AA2091" s="60" t="str">
        <f>IF($B2091="", "", IF(COUNTIF('Intro &amp; Setup'!$AY$23:$AY$38, $B2091)&gt;0, "BH", TEXT($B2091, "ddd")))</f>
        <v/>
      </c>
      <c r="AB2091" s="61" t="str">
        <f t="shared" si="293"/>
        <v/>
      </c>
      <c r="AD2091" s="23" t="str">
        <f t="shared" si="294"/>
        <v/>
      </c>
      <c r="AE2091" s="23" t="str">
        <f t="shared" si="295"/>
        <v/>
      </c>
      <c r="AG2091" s="23" t="str">
        <f t="shared" si="296"/>
        <v/>
      </c>
    </row>
    <row r="2092" spans="1:33" x14ac:dyDescent="0.25">
      <c r="A2092" s="5"/>
      <c r="B2092" s="115"/>
      <c r="C2092" s="116"/>
      <c r="D2092" s="117"/>
      <c r="E2092" s="118"/>
      <c r="F2092" s="118"/>
      <c r="G2092" s="119"/>
      <c r="H2092" s="120"/>
      <c r="I2092" s="120"/>
      <c r="J2092" s="121"/>
      <c r="K2092" s="5"/>
      <c r="L2092" s="133" t="str">
        <f t="shared" si="288"/>
        <v/>
      </c>
      <c r="M2092" s="5"/>
      <c r="N2092" s="23" t="str">
        <f>IF($L2092="", "", COUNTIF($L$11:$L$2510, "&gt;"&amp;$L2092)+1+COUNTIF($L$11:$L2092, $L2092)-1)</f>
        <v/>
      </c>
      <c r="O2092" s="5"/>
      <c r="R2092" s="23" t="str">
        <f t="shared" si="289"/>
        <v/>
      </c>
      <c r="T2092" s="20" t="str">
        <f t="shared" si="290"/>
        <v/>
      </c>
      <c r="X2092" s="23" t="str">
        <f t="shared" si="291"/>
        <v/>
      </c>
      <c r="Z2092" s="59" t="str">
        <f t="shared" si="292"/>
        <v/>
      </c>
      <c r="AA2092" s="60" t="str">
        <f>IF($B2092="", "", IF(COUNTIF('Intro &amp; Setup'!$AY$23:$AY$38, $B2092)&gt;0, "BH", TEXT($B2092, "ddd")))</f>
        <v/>
      </c>
      <c r="AB2092" s="61" t="str">
        <f t="shared" si="293"/>
        <v/>
      </c>
      <c r="AD2092" s="23" t="str">
        <f t="shared" si="294"/>
        <v/>
      </c>
      <c r="AE2092" s="23" t="str">
        <f t="shared" si="295"/>
        <v/>
      </c>
      <c r="AG2092" s="23" t="str">
        <f t="shared" si="296"/>
        <v/>
      </c>
    </row>
    <row r="2093" spans="1:33" x14ac:dyDescent="0.25">
      <c r="A2093" s="5"/>
      <c r="B2093" s="115"/>
      <c r="C2093" s="116"/>
      <c r="D2093" s="117"/>
      <c r="E2093" s="118"/>
      <c r="F2093" s="118"/>
      <c r="G2093" s="119"/>
      <c r="H2093" s="120"/>
      <c r="I2093" s="120"/>
      <c r="J2093" s="121"/>
      <c r="K2093" s="5"/>
      <c r="L2093" s="133" t="str">
        <f t="shared" si="288"/>
        <v/>
      </c>
      <c r="M2093" s="5"/>
      <c r="N2093" s="23" t="str">
        <f>IF($L2093="", "", COUNTIF($L$11:$L$2510, "&gt;"&amp;$L2093)+1+COUNTIF($L$11:$L2093, $L2093)-1)</f>
        <v/>
      </c>
      <c r="O2093" s="5"/>
      <c r="R2093" s="23" t="str">
        <f t="shared" si="289"/>
        <v/>
      </c>
      <c r="T2093" s="20" t="str">
        <f t="shared" si="290"/>
        <v/>
      </c>
      <c r="X2093" s="23" t="str">
        <f t="shared" si="291"/>
        <v/>
      </c>
      <c r="Z2093" s="59" t="str">
        <f t="shared" si="292"/>
        <v/>
      </c>
      <c r="AA2093" s="60" t="str">
        <f>IF($B2093="", "", IF(COUNTIF('Intro &amp; Setup'!$AY$23:$AY$38, $B2093)&gt;0, "BH", TEXT($B2093, "ddd")))</f>
        <v/>
      </c>
      <c r="AB2093" s="61" t="str">
        <f t="shared" si="293"/>
        <v/>
      </c>
      <c r="AD2093" s="23" t="str">
        <f t="shared" si="294"/>
        <v/>
      </c>
      <c r="AE2093" s="23" t="str">
        <f t="shared" si="295"/>
        <v/>
      </c>
      <c r="AG2093" s="23" t="str">
        <f t="shared" si="296"/>
        <v/>
      </c>
    </row>
    <row r="2094" spans="1:33" x14ac:dyDescent="0.25">
      <c r="A2094" s="5"/>
      <c r="B2094" s="115"/>
      <c r="C2094" s="116"/>
      <c r="D2094" s="117"/>
      <c r="E2094" s="118"/>
      <c r="F2094" s="118"/>
      <c r="G2094" s="119"/>
      <c r="H2094" s="120"/>
      <c r="I2094" s="120"/>
      <c r="J2094" s="121"/>
      <c r="K2094" s="5"/>
      <c r="L2094" s="133" t="str">
        <f t="shared" si="288"/>
        <v/>
      </c>
      <c r="M2094" s="5"/>
      <c r="N2094" s="23" t="str">
        <f>IF($L2094="", "", COUNTIF($L$11:$L$2510, "&gt;"&amp;$L2094)+1+COUNTIF($L$11:$L2094, $L2094)-1)</f>
        <v/>
      </c>
      <c r="O2094" s="5"/>
      <c r="R2094" s="23" t="str">
        <f t="shared" si="289"/>
        <v/>
      </c>
      <c r="T2094" s="20" t="str">
        <f t="shared" si="290"/>
        <v/>
      </c>
      <c r="X2094" s="23" t="str">
        <f t="shared" si="291"/>
        <v/>
      </c>
      <c r="Z2094" s="59" t="str">
        <f t="shared" si="292"/>
        <v/>
      </c>
      <c r="AA2094" s="60" t="str">
        <f>IF($B2094="", "", IF(COUNTIF('Intro &amp; Setup'!$AY$23:$AY$38, $B2094)&gt;0, "BH", TEXT($B2094, "ddd")))</f>
        <v/>
      </c>
      <c r="AB2094" s="61" t="str">
        <f t="shared" si="293"/>
        <v/>
      </c>
      <c r="AD2094" s="23" t="str">
        <f t="shared" si="294"/>
        <v/>
      </c>
      <c r="AE2094" s="23" t="str">
        <f t="shared" si="295"/>
        <v/>
      </c>
      <c r="AG2094" s="23" t="str">
        <f t="shared" si="296"/>
        <v/>
      </c>
    </row>
    <row r="2095" spans="1:33" x14ac:dyDescent="0.25">
      <c r="A2095" s="5"/>
      <c r="B2095" s="115"/>
      <c r="C2095" s="116"/>
      <c r="D2095" s="117"/>
      <c r="E2095" s="118"/>
      <c r="F2095" s="118"/>
      <c r="G2095" s="119"/>
      <c r="H2095" s="120"/>
      <c r="I2095" s="120"/>
      <c r="J2095" s="121"/>
      <c r="K2095" s="5"/>
      <c r="L2095" s="133" t="str">
        <f t="shared" si="288"/>
        <v/>
      </c>
      <c r="M2095" s="5"/>
      <c r="N2095" s="23" t="str">
        <f>IF($L2095="", "", COUNTIF($L$11:$L$2510, "&gt;"&amp;$L2095)+1+COUNTIF($L$11:$L2095, $L2095)-1)</f>
        <v/>
      </c>
      <c r="O2095" s="5"/>
      <c r="R2095" s="23" t="str">
        <f t="shared" si="289"/>
        <v/>
      </c>
      <c r="T2095" s="20" t="str">
        <f t="shared" si="290"/>
        <v/>
      </c>
      <c r="X2095" s="23" t="str">
        <f t="shared" si="291"/>
        <v/>
      </c>
      <c r="Z2095" s="59" t="str">
        <f t="shared" si="292"/>
        <v/>
      </c>
      <c r="AA2095" s="60" t="str">
        <f>IF($B2095="", "", IF(COUNTIF('Intro &amp; Setup'!$AY$23:$AY$38, $B2095)&gt;0, "BH", TEXT($B2095, "ddd")))</f>
        <v/>
      </c>
      <c r="AB2095" s="61" t="str">
        <f t="shared" si="293"/>
        <v/>
      </c>
      <c r="AD2095" s="23" t="str">
        <f t="shared" si="294"/>
        <v/>
      </c>
      <c r="AE2095" s="23" t="str">
        <f t="shared" si="295"/>
        <v/>
      </c>
      <c r="AG2095" s="23" t="str">
        <f t="shared" si="296"/>
        <v/>
      </c>
    </row>
    <row r="2096" spans="1:33" x14ac:dyDescent="0.25">
      <c r="A2096" s="5"/>
      <c r="B2096" s="115"/>
      <c r="C2096" s="116"/>
      <c r="D2096" s="117"/>
      <c r="E2096" s="118"/>
      <c r="F2096" s="118"/>
      <c r="G2096" s="119"/>
      <c r="H2096" s="120"/>
      <c r="I2096" s="120"/>
      <c r="J2096" s="121"/>
      <c r="K2096" s="5"/>
      <c r="L2096" s="133" t="str">
        <f t="shared" si="288"/>
        <v/>
      </c>
      <c r="M2096" s="5"/>
      <c r="N2096" s="23" t="str">
        <f>IF($L2096="", "", COUNTIF($L$11:$L$2510, "&gt;"&amp;$L2096)+1+COUNTIF($L$11:$L2096, $L2096)-1)</f>
        <v/>
      </c>
      <c r="O2096" s="5"/>
      <c r="R2096" s="23" t="str">
        <f t="shared" si="289"/>
        <v/>
      </c>
      <c r="T2096" s="20" t="str">
        <f t="shared" si="290"/>
        <v/>
      </c>
      <c r="X2096" s="23" t="str">
        <f t="shared" si="291"/>
        <v/>
      </c>
      <c r="Z2096" s="59" t="str">
        <f t="shared" si="292"/>
        <v/>
      </c>
      <c r="AA2096" s="60" t="str">
        <f>IF($B2096="", "", IF(COUNTIF('Intro &amp; Setup'!$AY$23:$AY$38, $B2096)&gt;0, "BH", TEXT($B2096, "ddd")))</f>
        <v/>
      </c>
      <c r="AB2096" s="61" t="str">
        <f t="shared" si="293"/>
        <v/>
      </c>
      <c r="AD2096" s="23" t="str">
        <f t="shared" si="294"/>
        <v/>
      </c>
      <c r="AE2096" s="23" t="str">
        <f t="shared" si="295"/>
        <v/>
      </c>
      <c r="AG2096" s="23" t="str">
        <f t="shared" si="296"/>
        <v/>
      </c>
    </row>
    <row r="2097" spans="1:33" x14ac:dyDescent="0.25">
      <c r="A2097" s="5"/>
      <c r="B2097" s="115"/>
      <c r="C2097" s="116"/>
      <c r="D2097" s="117"/>
      <c r="E2097" s="118"/>
      <c r="F2097" s="118"/>
      <c r="G2097" s="119"/>
      <c r="H2097" s="120"/>
      <c r="I2097" s="120"/>
      <c r="J2097" s="121"/>
      <c r="K2097" s="5"/>
      <c r="L2097" s="133" t="str">
        <f t="shared" si="288"/>
        <v/>
      </c>
      <c r="M2097" s="5"/>
      <c r="N2097" s="23" t="str">
        <f>IF($L2097="", "", COUNTIF($L$11:$L$2510, "&gt;"&amp;$L2097)+1+COUNTIF($L$11:$L2097, $L2097)-1)</f>
        <v/>
      </c>
      <c r="O2097" s="5"/>
      <c r="R2097" s="23" t="str">
        <f t="shared" si="289"/>
        <v/>
      </c>
      <c r="T2097" s="20" t="str">
        <f t="shared" si="290"/>
        <v/>
      </c>
      <c r="X2097" s="23" t="str">
        <f t="shared" si="291"/>
        <v/>
      </c>
      <c r="Z2097" s="59" t="str">
        <f t="shared" si="292"/>
        <v/>
      </c>
      <c r="AA2097" s="60" t="str">
        <f>IF($B2097="", "", IF(COUNTIF('Intro &amp; Setup'!$AY$23:$AY$38, $B2097)&gt;0, "BH", TEXT($B2097, "ddd")))</f>
        <v/>
      </c>
      <c r="AB2097" s="61" t="str">
        <f t="shared" si="293"/>
        <v/>
      </c>
      <c r="AD2097" s="23" t="str">
        <f t="shared" si="294"/>
        <v/>
      </c>
      <c r="AE2097" s="23" t="str">
        <f t="shared" si="295"/>
        <v/>
      </c>
      <c r="AG2097" s="23" t="str">
        <f t="shared" si="296"/>
        <v/>
      </c>
    </row>
    <row r="2098" spans="1:33" x14ac:dyDescent="0.25">
      <c r="A2098" s="5"/>
      <c r="B2098" s="115"/>
      <c r="C2098" s="116"/>
      <c r="D2098" s="117"/>
      <c r="E2098" s="118"/>
      <c r="F2098" s="118"/>
      <c r="G2098" s="119"/>
      <c r="H2098" s="120"/>
      <c r="I2098" s="120"/>
      <c r="J2098" s="121"/>
      <c r="K2098" s="5"/>
      <c r="L2098" s="133" t="str">
        <f t="shared" si="288"/>
        <v/>
      </c>
      <c r="M2098" s="5"/>
      <c r="N2098" s="23" t="str">
        <f>IF($L2098="", "", COUNTIF($L$11:$L$2510, "&gt;"&amp;$L2098)+1+COUNTIF($L$11:$L2098, $L2098)-1)</f>
        <v/>
      </c>
      <c r="O2098" s="5"/>
      <c r="R2098" s="23" t="str">
        <f t="shared" si="289"/>
        <v/>
      </c>
      <c r="T2098" s="20" t="str">
        <f t="shared" si="290"/>
        <v/>
      </c>
      <c r="X2098" s="23" t="str">
        <f t="shared" si="291"/>
        <v/>
      </c>
      <c r="Z2098" s="59" t="str">
        <f t="shared" si="292"/>
        <v/>
      </c>
      <c r="AA2098" s="60" t="str">
        <f>IF($B2098="", "", IF(COUNTIF('Intro &amp; Setup'!$AY$23:$AY$38, $B2098)&gt;0, "BH", TEXT($B2098, "ddd")))</f>
        <v/>
      </c>
      <c r="AB2098" s="61" t="str">
        <f t="shared" si="293"/>
        <v/>
      </c>
      <c r="AD2098" s="23" t="str">
        <f t="shared" si="294"/>
        <v/>
      </c>
      <c r="AE2098" s="23" t="str">
        <f t="shared" si="295"/>
        <v/>
      </c>
      <c r="AG2098" s="23" t="str">
        <f t="shared" si="296"/>
        <v/>
      </c>
    </row>
    <row r="2099" spans="1:33" x14ac:dyDescent="0.25">
      <c r="A2099" s="5"/>
      <c r="B2099" s="115"/>
      <c r="C2099" s="116"/>
      <c r="D2099" s="117"/>
      <c r="E2099" s="118"/>
      <c r="F2099" s="118"/>
      <c r="G2099" s="119"/>
      <c r="H2099" s="120"/>
      <c r="I2099" s="120"/>
      <c r="J2099" s="121"/>
      <c r="K2099" s="5"/>
      <c r="L2099" s="133" t="str">
        <f t="shared" si="288"/>
        <v/>
      </c>
      <c r="M2099" s="5"/>
      <c r="N2099" s="23" t="str">
        <f>IF($L2099="", "", COUNTIF($L$11:$L$2510, "&gt;"&amp;$L2099)+1+COUNTIF($L$11:$L2099, $L2099)-1)</f>
        <v/>
      </c>
      <c r="O2099" s="5"/>
      <c r="R2099" s="23" t="str">
        <f t="shared" si="289"/>
        <v/>
      </c>
      <c r="T2099" s="20" t="str">
        <f t="shared" si="290"/>
        <v/>
      </c>
      <c r="X2099" s="23" t="str">
        <f t="shared" si="291"/>
        <v/>
      </c>
      <c r="Z2099" s="59" t="str">
        <f t="shared" si="292"/>
        <v/>
      </c>
      <c r="AA2099" s="60" t="str">
        <f>IF($B2099="", "", IF(COUNTIF('Intro &amp; Setup'!$AY$23:$AY$38, $B2099)&gt;0, "BH", TEXT($B2099, "ddd")))</f>
        <v/>
      </c>
      <c r="AB2099" s="61" t="str">
        <f t="shared" si="293"/>
        <v/>
      </c>
      <c r="AD2099" s="23" t="str">
        <f t="shared" si="294"/>
        <v/>
      </c>
      <c r="AE2099" s="23" t="str">
        <f t="shared" si="295"/>
        <v/>
      </c>
      <c r="AG2099" s="23" t="str">
        <f t="shared" si="296"/>
        <v/>
      </c>
    </row>
    <row r="2100" spans="1:33" x14ac:dyDescent="0.25">
      <c r="A2100" s="5"/>
      <c r="B2100" s="115"/>
      <c r="C2100" s="116"/>
      <c r="D2100" s="117"/>
      <c r="E2100" s="118"/>
      <c r="F2100" s="118"/>
      <c r="G2100" s="119"/>
      <c r="H2100" s="120"/>
      <c r="I2100" s="120"/>
      <c r="J2100" s="121"/>
      <c r="K2100" s="5"/>
      <c r="L2100" s="133" t="str">
        <f t="shared" si="288"/>
        <v/>
      </c>
      <c r="M2100" s="5"/>
      <c r="N2100" s="23" t="str">
        <f>IF($L2100="", "", COUNTIF($L$11:$L$2510, "&gt;"&amp;$L2100)+1+COUNTIF($L$11:$L2100, $L2100)-1)</f>
        <v/>
      </c>
      <c r="O2100" s="5"/>
      <c r="R2100" s="23" t="str">
        <f t="shared" si="289"/>
        <v/>
      </c>
      <c r="T2100" s="20" t="str">
        <f t="shared" si="290"/>
        <v/>
      </c>
      <c r="X2100" s="23" t="str">
        <f t="shared" si="291"/>
        <v/>
      </c>
      <c r="Z2100" s="59" t="str">
        <f t="shared" si="292"/>
        <v/>
      </c>
      <c r="AA2100" s="60" t="str">
        <f>IF($B2100="", "", IF(COUNTIF('Intro &amp; Setup'!$AY$23:$AY$38, $B2100)&gt;0, "BH", TEXT($B2100, "ddd")))</f>
        <v/>
      </c>
      <c r="AB2100" s="61" t="str">
        <f t="shared" si="293"/>
        <v/>
      </c>
      <c r="AD2100" s="23" t="str">
        <f t="shared" si="294"/>
        <v/>
      </c>
      <c r="AE2100" s="23" t="str">
        <f t="shared" si="295"/>
        <v/>
      </c>
      <c r="AG2100" s="23" t="str">
        <f t="shared" si="296"/>
        <v/>
      </c>
    </row>
    <row r="2101" spans="1:33" x14ac:dyDescent="0.25">
      <c r="A2101" s="5"/>
      <c r="B2101" s="115"/>
      <c r="C2101" s="116"/>
      <c r="D2101" s="117"/>
      <c r="E2101" s="118"/>
      <c r="F2101" s="118"/>
      <c r="G2101" s="119"/>
      <c r="H2101" s="120"/>
      <c r="I2101" s="120"/>
      <c r="J2101" s="121"/>
      <c r="K2101" s="5"/>
      <c r="L2101" s="133" t="str">
        <f t="shared" si="288"/>
        <v/>
      </c>
      <c r="M2101" s="5"/>
      <c r="N2101" s="23" t="str">
        <f>IF($L2101="", "", COUNTIF($L$11:$L$2510, "&gt;"&amp;$L2101)+1+COUNTIF($L$11:$L2101, $L2101)-1)</f>
        <v/>
      </c>
      <c r="O2101" s="5"/>
      <c r="R2101" s="23" t="str">
        <f t="shared" si="289"/>
        <v/>
      </c>
      <c r="T2101" s="20" t="str">
        <f t="shared" si="290"/>
        <v/>
      </c>
      <c r="X2101" s="23" t="str">
        <f t="shared" si="291"/>
        <v/>
      </c>
      <c r="Z2101" s="59" t="str">
        <f t="shared" si="292"/>
        <v/>
      </c>
      <c r="AA2101" s="60" t="str">
        <f>IF($B2101="", "", IF(COUNTIF('Intro &amp; Setup'!$AY$23:$AY$38, $B2101)&gt;0, "BH", TEXT($B2101, "ddd")))</f>
        <v/>
      </c>
      <c r="AB2101" s="61" t="str">
        <f t="shared" si="293"/>
        <v/>
      </c>
      <c r="AD2101" s="23" t="str">
        <f t="shared" si="294"/>
        <v/>
      </c>
      <c r="AE2101" s="23" t="str">
        <f t="shared" si="295"/>
        <v/>
      </c>
      <c r="AG2101" s="23" t="str">
        <f t="shared" si="296"/>
        <v/>
      </c>
    </row>
    <row r="2102" spans="1:33" x14ac:dyDescent="0.25">
      <c r="A2102" s="5"/>
      <c r="B2102" s="115"/>
      <c r="C2102" s="116"/>
      <c r="D2102" s="117"/>
      <c r="E2102" s="118"/>
      <c r="F2102" s="118"/>
      <c r="G2102" s="119"/>
      <c r="H2102" s="120"/>
      <c r="I2102" s="120"/>
      <c r="J2102" s="121"/>
      <c r="K2102" s="5"/>
      <c r="L2102" s="133" t="str">
        <f t="shared" si="288"/>
        <v/>
      </c>
      <c r="M2102" s="5"/>
      <c r="N2102" s="23" t="str">
        <f>IF($L2102="", "", COUNTIF($L$11:$L$2510, "&gt;"&amp;$L2102)+1+COUNTIF($L$11:$L2102, $L2102)-1)</f>
        <v/>
      </c>
      <c r="O2102" s="5"/>
      <c r="R2102" s="23" t="str">
        <f t="shared" si="289"/>
        <v/>
      </c>
      <c r="T2102" s="20" t="str">
        <f t="shared" si="290"/>
        <v/>
      </c>
      <c r="X2102" s="23" t="str">
        <f t="shared" si="291"/>
        <v/>
      </c>
      <c r="Z2102" s="59" t="str">
        <f t="shared" si="292"/>
        <v/>
      </c>
      <c r="AA2102" s="60" t="str">
        <f>IF($B2102="", "", IF(COUNTIF('Intro &amp; Setup'!$AY$23:$AY$38, $B2102)&gt;0, "BH", TEXT($B2102, "ddd")))</f>
        <v/>
      </c>
      <c r="AB2102" s="61" t="str">
        <f t="shared" si="293"/>
        <v/>
      </c>
      <c r="AD2102" s="23" t="str">
        <f t="shared" si="294"/>
        <v/>
      </c>
      <c r="AE2102" s="23" t="str">
        <f t="shared" si="295"/>
        <v/>
      </c>
      <c r="AG2102" s="23" t="str">
        <f t="shared" si="296"/>
        <v/>
      </c>
    </row>
    <row r="2103" spans="1:33" x14ac:dyDescent="0.25">
      <c r="A2103" s="5"/>
      <c r="B2103" s="115"/>
      <c r="C2103" s="116"/>
      <c r="D2103" s="117"/>
      <c r="E2103" s="118"/>
      <c r="F2103" s="118"/>
      <c r="G2103" s="119"/>
      <c r="H2103" s="120"/>
      <c r="I2103" s="120"/>
      <c r="J2103" s="121"/>
      <c r="K2103" s="5"/>
      <c r="L2103" s="133" t="str">
        <f t="shared" si="288"/>
        <v/>
      </c>
      <c r="M2103" s="5"/>
      <c r="N2103" s="23" t="str">
        <f>IF($L2103="", "", COUNTIF($L$11:$L$2510, "&gt;"&amp;$L2103)+1+COUNTIF($L$11:$L2103, $L2103)-1)</f>
        <v/>
      </c>
      <c r="O2103" s="5"/>
      <c r="R2103" s="23" t="str">
        <f t="shared" si="289"/>
        <v/>
      </c>
      <c r="T2103" s="20" t="str">
        <f t="shared" si="290"/>
        <v/>
      </c>
      <c r="X2103" s="23" t="str">
        <f t="shared" si="291"/>
        <v/>
      </c>
      <c r="Z2103" s="59" t="str">
        <f t="shared" si="292"/>
        <v/>
      </c>
      <c r="AA2103" s="60" t="str">
        <f>IF($B2103="", "", IF(COUNTIF('Intro &amp; Setup'!$AY$23:$AY$38, $B2103)&gt;0, "BH", TEXT($B2103, "ddd")))</f>
        <v/>
      </c>
      <c r="AB2103" s="61" t="str">
        <f t="shared" si="293"/>
        <v/>
      </c>
      <c r="AD2103" s="23" t="str">
        <f t="shared" si="294"/>
        <v/>
      </c>
      <c r="AE2103" s="23" t="str">
        <f t="shared" si="295"/>
        <v/>
      </c>
      <c r="AG2103" s="23" t="str">
        <f t="shared" si="296"/>
        <v/>
      </c>
    </row>
    <row r="2104" spans="1:33" x14ac:dyDescent="0.25">
      <c r="A2104" s="5"/>
      <c r="B2104" s="115"/>
      <c r="C2104" s="116"/>
      <c r="D2104" s="117"/>
      <c r="E2104" s="118"/>
      <c r="F2104" s="118"/>
      <c r="G2104" s="119"/>
      <c r="H2104" s="120"/>
      <c r="I2104" s="120"/>
      <c r="J2104" s="121"/>
      <c r="K2104" s="5"/>
      <c r="L2104" s="133" t="str">
        <f t="shared" si="288"/>
        <v/>
      </c>
      <c r="M2104" s="5"/>
      <c r="N2104" s="23" t="str">
        <f>IF($L2104="", "", COUNTIF($L$11:$L$2510, "&gt;"&amp;$L2104)+1+COUNTIF($L$11:$L2104, $L2104)-1)</f>
        <v/>
      </c>
      <c r="O2104" s="5"/>
      <c r="R2104" s="23" t="str">
        <f t="shared" si="289"/>
        <v/>
      </c>
      <c r="T2104" s="20" t="str">
        <f t="shared" si="290"/>
        <v/>
      </c>
      <c r="X2104" s="23" t="str">
        <f t="shared" si="291"/>
        <v/>
      </c>
      <c r="Z2104" s="59" t="str">
        <f t="shared" si="292"/>
        <v/>
      </c>
      <c r="AA2104" s="60" t="str">
        <f>IF($B2104="", "", IF(COUNTIF('Intro &amp; Setup'!$AY$23:$AY$38, $B2104)&gt;0, "BH", TEXT($B2104, "ddd")))</f>
        <v/>
      </c>
      <c r="AB2104" s="61" t="str">
        <f t="shared" si="293"/>
        <v/>
      </c>
      <c r="AD2104" s="23" t="str">
        <f t="shared" si="294"/>
        <v/>
      </c>
      <c r="AE2104" s="23" t="str">
        <f t="shared" si="295"/>
        <v/>
      </c>
      <c r="AG2104" s="23" t="str">
        <f t="shared" si="296"/>
        <v/>
      </c>
    </row>
    <row r="2105" spans="1:33" x14ac:dyDescent="0.25">
      <c r="A2105" s="5"/>
      <c r="B2105" s="115"/>
      <c r="C2105" s="116"/>
      <c r="D2105" s="117"/>
      <c r="E2105" s="118"/>
      <c r="F2105" s="118"/>
      <c r="G2105" s="119"/>
      <c r="H2105" s="120"/>
      <c r="I2105" s="120"/>
      <c r="J2105" s="121"/>
      <c r="K2105" s="5"/>
      <c r="L2105" s="133" t="str">
        <f t="shared" si="288"/>
        <v/>
      </c>
      <c r="M2105" s="5"/>
      <c r="N2105" s="23" t="str">
        <f>IF($L2105="", "", COUNTIF($L$11:$L$2510, "&gt;"&amp;$L2105)+1+COUNTIF($L$11:$L2105, $L2105)-1)</f>
        <v/>
      </c>
      <c r="O2105" s="5"/>
      <c r="R2105" s="23" t="str">
        <f t="shared" si="289"/>
        <v/>
      </c>
      <c r="T2105" s="20" t="str">
        <f t="shared" si="290"/>
        <v/>
      </c>
      <c r="X2105" s="23" t="str">
        <f t="shared" si="291"/>
        <v/>
      </c>
      <c r="Z2105" s="59" t="str">
        <f t="shared" si="292"/>
        <v/>
      </c>
      <c r="AA2105" s="60" t="str">
        <f>IF($B2105="", "", IF(COUNTIF('Intro &amp; Setup'!$AY$23:$AY$38, $B2105)&gt;0, "BH", TEXT($B2105, "ddd")))</f>
        <v/>
      </c>
      <c r="AB2105" s="61" t="str">
        <f t="shared" si="293"/>
        <v/>
      </c>
      <c r="AD2105" s="23" t="str">
        <f t="shared" si="294"/>
        <v/>
      </c>
      <c r="AE2105" s="23" t="str">
        <f t="shared" si="295"/>
        <v/>
      </c>
      <c r="AG2105" s="23" t="str">
        <f t="shared" si="296"/>
        <v/>
      </c>
    </row>
    <row r="2106" spans="1:33" x14ac:dyDescent="0.25">
      <c r="A2106" s="5"/>
      <c r="B2106" s="115"/>
      <c r="C2106" s="116"/>
      <c r="D2106" s="117"/>
      <c r="E2106" s="118"/>
      <c r="F2106" s="118"/>
      <c r="G2106" s="119"/>
      <c r="H2106" s="120"/>
      <c r="I2106" s="120"/>
      <c r="J2106" s="121"/>
      <c r="K2106" s="5"/>
      <c r="L2106" s="133" t="str">
        <f t="shared" si="288"/>
        <v/>
      </c>
      <c r="M2106" s="5"/>
      <c r="N2106" s="23" t="str">
        <f>IF($L2106="", "", COUNTIF($L$11:$L$2510, "&gt;"&amp;$L2106)+1+COUNTIF($L$11:$L2106, $L2106)-1)</f>
        <v/>
      </c>
      <c r="O2106" s="5"/>
      <c r="R2106" s="23" t="str">
        <f t="shared" si="289"/>
        <v/>
      </c>
      <c r="T2106" s="20" t="str">
        <f t="shared" si="290"/>
        <v/>
      </c>
      <c r="X2106" s="23" t="str">
        <f t="shared" si="291"/>
        <v/>
      </c>
      <c r="Z2106" s="59" t="str">
        <f t="shared" si="292"/>
        <v/>
      </c>
      <c r="AA2106" s="60" t="str">
        <f>IF($B2106="", "", IF(COUNTIF('Intro &amp; Setup'!$AY$23:$AY$38, $B2106)&gt;0, "BH", TEXT($B2106, "ddd")))</f>
        <v/>
      </c>
      <c r="AB2106" s="61" t="str">
        <f t="shared" si="293"/>
        <v/>
      </c>
      <c r="AD2106" s="23" t="str">
        <f t="shared" si="294"/>
        <v/>
      </c>
      <c r="AE2106" s="23" t="str">
        <f t="shared" si="295"/>
        <v/>
      </c>
      <c r="AG2106" s="23" t="str">
        <f t="shared" si="296"/>
        <v/>
      </c>
    </row>
    <row r="2107" spans="1:33" x14ac:dyDescent="0.25">
      <c r="A2107" s="5"/>
      <c r="B2107" s="115"/>
      <c r="C2107" s="116"/>
      <c r="D2107" s="117"/>
      <c r="E2107" s="118"/>
      <c r="F2107" s="118"/>
      <c r="G2107" s="119"/>
      <c r="H2107" s="120"/>
      <c r="I2107" s="120"/>
      <c r="J2107" s="121"/>
      <c r="K2107" s="5"/>
      <c r="L2107" s="133" t="str">
        <f t="shared" si="288"/>
        <v/>
      </c>
      <c r="M2107" s="5"/>
      <c r="N2107" s="23" t="str">
        <f>IF($L2107="", "", COUNTIF($L$11:$L$2510, "&gt;"&amp;$L2107)+1+COUNTIF($L$11:$L2107, $L2107)-1)</f>
        <v/>
      </c>
      <c r="O2107" s="5"/>
      <c r="R2107" s="23" t="str">
        <f t="shared" si="289"/>
        <v/>
      </c>
      <c r="T2107" s="20" t="str">
        <f t="shared" si="290"/>
        <v/>
      </c>
      <c r="X2107" s="23" t="str">
        <f t="shared" si="291"/>
        <v/>
      </c>
      <c r="Z2107" s="59" t="str">
        <f t="shared" si="292"/>
        <v/>
      </c>
      <c r="AA2107" s="60" t="str">
        <f>IF($B2107="", "", IF(COUNTIF('Intro &amp; Setup'!$AY$23:$AY$38, $B2107)&gt;0, "BH", TEXT($B2107, "ddd")))</f>
        <v/>
      </c>
      <c r="AB2107" s="61" t="str">
        <f t="shared" si="293"/>
        <v/>
      </c>
      <c r="AD2107" s="23" t="str">
        <f t="shared" si="294"/>
        <v/>
      </c>
      <c r="AE2107" s="23" t="str">
        <f t="shared" si="295"/>
        <v/>
      </c>
      <c r="AG2107" s="23" t="str">
        <f t="shared" si="296"/>
        <v/>
      </c>
    </row>
    <row r="2108" spans="1:33" x14ac:dyDescent="0.25">
      <c r="A2108" s="5"/>
      <c r="B2108" s="115"/>
      <c r="C2108" s="116"/>
      <c r="D2108" s="117"/>
      <c r="E2108" s="118"/>
      <c r="F2108" s="118"/>
      <c r="G2108" s="119"/>
      <c r="H2108" s="120"/>
      <c r="I2108" s="120"/>
      <c r="J2108" s="121"/>
      <c r="K2108" s="5"/>
      <c r="L2108" s="133" t="str">
        <f t="shared" si="288"/>
        <v/>
      </c>
      <c r="M2108" s="5"/>
      <c r="N2108" s="23" t="str">
        <f>IF($L2108="", "", COUNTIF($L$11:$L$2510, "&gt;"&amp;$L2108)+1+COUNTIF($L$11:$L2108, $L2108)-1)</f>
        <v/>
      </c>
      <c r="O2108" s="5"/>
      <c r="R2108" s="23" t="str">
        <f t="shared" si="289"/>
        <v/>
      </c>
      <c r="T2108" s="20" t="str">
        <f t="shared" si="290"/>
        <v/>
      </c>
      <c r="X2108" s="23" t="str">
        <f t="shared" si="291"/>
        <v/>
      </c>
      <c r="Z2108" s="59" t="str">
        <f t="shared" si="292"/>
        <v/>
      </c>
      <c r="AA2108" s="60" t="str">
        <f>IF($B2108="", "", IF(COUNTIF('Intro &amp; Setup'!$AY$23:$AY$38, $B2108)&gt;0, "BH", TEXT($B2108, "ddd")))</f>
        <v/>
      </c>
      <c r="AB2108" s="61" t="str">
        <f t="shared" si="293"/>
        <v/>
      </c>
      <c r="AD2108" s="23" t="str">
        <f t="shared" si="294"/>
        <v/>
      </c>
      <c r="AE2108" s="23" t="str">
        <f t="shared" si="295"/>
        <v/>
      </c>
      <c r="AG2108" s="23" t="str">
        <f t="shared" si="296"/>
        <v/>
      </c>
    </row>
    <row r="2109" spans="1:33" x14ac:dyDescent="0.25">
      <c r="A2109" s="5"/>
      <c r="B2109" s="115"/>
      <c r="C2109" s="116"/>
      <c r="D2109" s="117"/>
      <c r="E2109" s="118"/>
      <c r="F2109" s="118"/>
      <c r="G2109" s="119"/>
      <c r="H2109" s="120"/>
      <c r="I2109" s="120"/>
      <c r="J2109" s="121"/>
      <c r="K2109" s="5"/>
      <c r="L2109" s="133" t="str">
        <f t="shared" si="288"/>
        <v/>
      </c>
      <c r="M2109" s="5"/>
      <c r="N2109" s="23" t="str">
        <f>IF($L2109="", "", COUNTIF($L$11:$L$2510, "&gt;"&amp;$L2109)+1+COUNTIF($L$11:$L2109, $L2109)-1)</f>
        <v/>
      </c>
      <c r="O2109" s="5"/>
      <c r="R2109" s="23" t="str">
        <f t="shared" si="289"/>
        <v/>
      </c>
      <c r="T2109" s="20" t="str">
        <f t="shared" si="290"/>
        <v/>
      </c>
      <c r="X2109" s="23" t="str">
        <f t="shared" si="291"/>
        <v/>
      </c>
      <c r="Z2109" s="59" t="str">
        <f t="shared" si="292"/>
        <v/>
      </c>
      <c r="AA2109" s="60" t="str">
        <f>IF($B2109="", "", IF(COUNTIF('Intro &amp; Setup'!$AY$23:$AY$38, $B2109)&gt;0, "BH", TEXT($B2109, "ddd")))</f>
        <v/>
      </c>
      <c r="AB2109" s="61" t="str">
        <f t="shared" si="293"/>
        <v/>
      </c>
      <c r="AD2109" s="23" t="str">
        <f t="shared" si="294"/>
        <v/>
      </c>
      <c r="AE2109" s="23" t="str">
        <f t="shared" si="295"/>
        <v/>
      </c>
      <c r="AG2109" s="23" t="str">
        <f t="shared" si="296"/>
        <v/>
      </c>
    </row>
    <row r="2110" spans="1:33" x14ac:dyDescent="0.25">
      <c r="A2110" s="5"/>
      <c r="B2110" s="115"/>
      <c r="C2110" s="116"/>
      <c r="D2110" s="117"/>
      <c r="E2110" s="118"/>
      <c r="F2110" s="118"/>
      <c r="G2110" s="119"/>
      <c r="H2110" s="120"/>
      <c r="I2110" s="120"/>
      <c r="J2110" s="121"/>
      <c r="K2110" s="5"/>
      <c r="L2110" s="133" t="str">
        <f t="shared" si="288"/>
        <v/>
      </c>
      <c r="M2110" s="5"/>
      <c r="N2110" s="23" t="str">
        <f>IF($L2110="", "", COUNTIF($L$11:$L$2510, "&gt;"&amp;$L2110)+1+COUNTIF($L$11:$L2110, $L2110)-1)</f>
        <v/>
      </c>
      <c r="O2110" s="5"/>
      <c r="R2110" s="23" t="str">
        <f t="shared" si="289"/>
        <v/>
      </c>
      <c r="T2110" s="20" t="str">
        <f t="shared" si="290"/>
        <v/>
      </c>
      <c r="X2110" s="23" t="str">
        <f t="shared" si="291"/>
        <v/>
      </c>
      <c r="Z2110" s="59" t="str">
        <f t="shared" si="292"/>
        <v/>
      </c>
      <c r="AA2110" s="60" t="str">
        <f>IF($B2110="", "", IF(COUNTIF('Intro &amp; Setup'!$AY$23:$AY$38, $B2110)&gt;0, "BH", TEXT($B2110, "ddd")))</f>
        <v/>
      </c>
      <c r="AB2110" s="61" t="str">
        <f t="shared" si="293"/>
        <v/>
      </c>
      <c r="AD2110" s="23" t="str">
        <f t="shared" si="294"/>
        <v/>
      </c>
      <c r="AE2110" s="23" t="str">
        <f t="shared" si="295"/>
        <v/>
      </c>
      <c r="AG2110" s="23" t="str">
        <f t="shared" si="296"/>
        <v/>
      </c>
    </row>
    <row r="2111" spans="1:33" x14ac:dyDescent="0.25">
      <c r="A2111" s="5"/>
      <c r="B2111" s="115"/>
      <c r="C2111" s="116"/>
      <c r="D2111" s="117"/>
      <c r="E2111" s="118"/>
      <c r="F2111" s="118"/>
      <c r="G2111" s="119"/>
      <c r="H2111" s="120"/>
      <c r="I2111" s="120"/>
      <c r="J2111" s="121"/>
      <c r="K2111" s="5"/>
      <c r="L2111" s="133" t="str">
        <f t="shared" si="288"/>
        <v/>
      </c>
      <c r="M2111" s="5"/>
      <c r="N2111" s="23" t="str">
        <f>IF($L2111="", "", COUNTIF($L$11:$L$2510, "&gt;"&amp;$L2111)+1+COUNTIF($L$11:$L2111, $L2111)-1)</f>
        <v/>
      </c>
      <c r="O2111" s="5"/>
      <c r="R2111" s="23" t="str">
        <f t="shared" si="289"/>
        <v/>
      </c>
      <c r="T2111" s="20" t="str">
        <f t="shared" si="290"/>
        <v/>
      </c>
      <c r="X2111" s="23" t="str">
        <f t="shared" si="291"/>
        <v/>
      </c>
      <c r="Z2111" s="59" t="str">
        <f t="shared" si="292"/>
        <v/>
      </c>
      <c r="AA2111" s="60" t="str">
        <f>IF($B2111="", "", IF(COUNTIF('Intro &amp; Setup'!$AY$23:$AY$38, $B2111)&gt;0, "BH", TEXT($B2111, "ddd")))</f>
        <v/>
      </c>
      <c r="AB2111" s="61" t="str">
        <f t="shared" si="293"/>
        <v/>
      </c>
      <c r="AD2111" s="23" t="str">
        <f t="shared" si="294"/>
        <v/>
      </c>
      <c r="AE2111" s="23" t="str">
        <f t="shared" si="295"/>
        <v/>
      </c>
      <c r="AG2111" s="23" t="str">
        <f t="shared" si="296"/>
        <v/>
      </c>
    </row>
    <row r="2112" spans="1:33" x14ac:dyDescent="0.25">
      <c r="A2112" s="5"/>
      <c r="B2112" s="115"/>
      <c r="C2112" s="116"/>
      <c r="D2112" s="117"/>
      <c r="E2112" s="118"/>
      <c r="F2112" s="118"/>
      <c r="G2112" s="119"/>
      <c r="H2112" s="120"/>
      <c r="I2112" s="120"/>
      <c r="J2112" s="121"/>
      <c r="K2112" s="5"/>
      <c r="L2112" s="133" t="str">
        <f t="shared" si="288"/>
        <v/>
      </c>
      <c r="M2112" s="5"/>
      <c r="N2112" s="23" t="str">
        <f>IF($L2112="", "", COUNTIF($L$11:$L$2510, "&gt;"&amp;$L2112)+1+COUNTIF($L$11:$L2112, $L2112)-1)</f>
        <v/>
      </c>
      <c r="O2112" s="5"/>
      <c r="R2112" s="23" t="str">
        <f t="shared" si="289"/>
        <v/>
      </c>
      <c r="T2112" s="20" t="str">
        <f t="shared" si="290"/>
        <v/>
      </c>
      <c r="X2112" s="23" t="str">
        <f t="shared" si="291"/>
        <v/>
      </c>
      <c r="Z2112" s="59" t="str">
        <f t="shared" si="292"/>
        <v/>
      </c>
      <c r="AA2112" s="60" t="str">
        <f>IF($B2112="", "", IF(COUNTIF('Intro &amp; Setup'!$AY$23:$AY$38, $B2112)&gt;0, "BH", TEXT($B2112, "ddd")))</f>
        <v/>
      </c>
      <c r="AB2112" s="61" t="str">
        <f t="shared" si="293"/>
        <v/>
      </c>
      <c r="AD2112" s="23" t="str">
        <f t="shared" si="294"/>
        <v/>
      </c>
      <c r="AE2112" s="23" t="str">
        <f t="shared" si="295"/>
        <v/>
      </c>
      <c r="AG2112" s="23" t="str">
        <f t="shared" si="296"/>
        <v/>
      </c>
    </row>
    <row r="2113" spans="1:33" x14ac:dyDescent="0.25">
      <c r="A2113" s="5"/>
      <c r="B2113" s="115"/>
      <c r="C2113" s="116"/>
      <c r="D2113" s="117"/>
      <c r="E2113" s="118"/>
      <c r="F2113" s="118"/>
      <c r="G2113" s="119"/>
      <c r="H2113" s="120"/>
      <c r="I2113" s="120"/>
      <c r="J2113" s="121"/>
      <c r="K2113" s="5"/>
      <c r="L2113" s="133" t="str">
        <f t="shared" si="288"/>
        <v/>
      </c>
      <c r="M2113" s="5"/>
      <c r="N2113" s="23" t="str">
        <f>IF($L2113="", "", COUNTIF($L$11:$L$2510, "&gt;"&amp;$L2113)+1+COUNTIF($L$11:$L2113, $L2113)-1)</f>
        <v/>
      </c>
      <c r="O2113" s="5"/>
      <c r="R2113" s="23" t="str">
        <f t="shared" si="289"/>
        <v/>
      </c>
      <c r="T2113" s="20" t="str">
        <f t="shared" si="290"/>
        <v/>
      </c>
      <c r="X2113" s="23" t="str">
        <f t="shared" si="291"/>
        <v/>
      </c>
      <c r="Z2113" s="59" t="str">
        <f t="shared" si="292"/>
        <v/>
      </c>
      <c r="AA2113" s="60" t="str">
        <f>IF($B2113="", "", IF(COUNTIF('Intro &amp; Setup'!$AY$23:$AY$38, $B2113)&gt;0, "BH", TEXT($B2113, "ddd")))</f>
        <v/>
      </c>
      <c r="AB2113" s="61" t="str">
        <f t="shared" si="293"/>
        <v/>
      </c>
      <c r="AD2113" s="23" t="str">
        <f t="shared" si="294"/>
        <v/>
      </c>
      <c r="AE2113" s="23" t="str">
        <f t="shared" si="295"/>
        <v/>
      </c>
      <c r="AG2113" s="23" t="str">
        <f t="shared" si="296"/>
        <v/>
      </c>
    </row>
    <row r="2114" spans="1:33" x14ac:dyDescent="0.25">
      <c r="A2114" s="5"/>
      <c r="B2114" s="115"/>
      <c r="C2114" s="116"/>
      <c r="D2114" s="117"/>
      <c r="E2114" s="118"/>
      <c r="F2114" s="118"/>
      <c r="G2114" s="119"/>
      <c r="H2114" s="120"/>
      <c r="I2114" s="120"/>
      <c r="J2114" s="121"/>
      <c r="K2114" s="5"/>
      <c r="L2114" s="133" t="str">
        <f t="shared" si="288"/>
        <v/>
      </c>
      <c r="M2114" s="5"/>
      <c r="N2114" s="23" t="str">
        <f>IF($L2114="", "", COUNTIF($L$11:$L$2510, "&gt;"&amp;$L2114)+1+COUNTIF($L$11:$L2114, $L2114)-1)</f>
        <v/>
      </c>
      <c r="O2114" s="5"/>
      <c r="R2114" s="23" t="str">
        <f t="shared" si="289"/>
        <v/>
      </c>
      <c r="T2114" s="20" t="str">
        <f t="shared" si="290"/>
        <v/>
      </c>
      <c r="X2114" s="23" t="str">
        <f t="shared" si="291"/>
        <v/>
      </c>
      <c r="Z2114" s="59" t="str">
        <f t="shared" si="292"/>
        <v/>
      </c>
      <c r="AA2114" s="60" t="str">
        <f>IF($B2114="", "", IF(COUNTIF('Intro &amp; Setup'!$AY$23:$AY$38, $B2114)&gt;0, "BH", TEXT($B2114, "ddd")))</f>
        <v/>
      </c>
      <c r="AB2114" s="61" t="str">
        <f t="shared" si="293"/>
        <v/>
      </c>
      <c r="AD2114" s="23" t="str">
        <f t="shared" si="294"/>
        <v/>
      </c>
      <c r="AE2114" s="23" t="str">
        <f t="shared" si="295"/>
        <v/>
      </c>
      <c r="AG2114" s="23" t="str">
        <f t="shared" si="296"/>
        <v/>
      </c>
    </row>
    <row r="2115" spans="1:33" x14ac:dyDescent="0.25">
      <c r="A2115" s="5"/>
      <c r="B2115" s="115"/>
      <c r="C2115" s="116"/>
      <c r="D2115" s="117"/>
      <c r="E2115" s="118"/>
      <c r="F2115" s="118"/>
      <c r="G2115" s="119"/>
      <c r="H2115" s="120"/>
      <c r="I2115" s="120"/>
      <c r="J2115" s="121"/>
      <c r="K2115" s="5"/>
      <c r="L2115" s="133" t="str">
        <f t="shared" si="288"/>
        <v/>
      </c>
      <c r="M2115" s="5"/>
      <c r="N2115" s="23" t="str">
        <f>IF($L2115="", "", COUNTIF($L$11:$L$2510, "&gt;"&amp;$L2115)+1+COUNTIF($L$11:$L2115, $L2115)-1)</f>
        <v/>
      </c>
      <c r="O2115" s="5"/>
      <c r="R2115" s="23" t="str">
        <f t="shared" si="289"/>
        <v/>
      </c>
      <c r="T2115" s="20" t="str">
        <f t="shared" si="290"/>
        <v/>
      </c>
      <c r="X2115" s="23" t="str">
        <f t="shared" si="291"/>
        <v/>
      </c>
      <c r="Z2115" s="59" t="str">
        <f t="shared" si="292"/>
        <v/>
      </c>
      <c r="AA2115" s="60" t="str">
        <f>IF($B2115="", "", IF(COUNTIF('Intro &amp; Setup'!$AY$23:$AY$38, $B2115)&gt;0, "BH", TEXT($B2115, "ddd")))</f>
        <v/>
      </c>
      <c r="AB2115" s="61" t="str">
        <f t="shared" si="293"/>
        <v/>
      </c>
      <c r="AD2115" s="23" t="str">
        <f t="shared" si="294"/>
        <v/>
      </c>
      <c r="AE2115" s="23" t="str">
        <f t="shared" si="295"/>
        <v/>
      </c>
      <c r="AG2115" s="23" t="str">
        <f t="shared" si="296"/>
        <v/>
      </c>
    </row>
    <row r="2116" spans="1:33" x14ac:dyDescent="0.25">
      <c r="A2116" s="5"/>
      <c r="B2116" s="115"/>
      <c r="C2116" s="116"/>
      <c r="D2116" s="117"/>
      <c r="E2116" s="118"/>
      <c r="F2116" s="118"/>
      <c r="G2116" s="119"/>
      <c r="H2116" s="120"/>
      <c r="I2116" s="120"/>
      <c r="J2116" s="121"/>
      <c r="K2116" s="5"/>
      <c r="L2116" s="133" t="str">
        <f t="shared" si="288"/>
        <v/>
      </c>
      <c r="M2116" s="5"/>
      <c r="N2116" s="23" t="str">
        <f>IF($L2116="", "", COUNTIF($L$11:$L$2510, "&gt;"&amp;$L2116)+1+COUNTIF($L$11:$L2116, $L2116)-1)</f>
        <v/>
      </c>
      <c r="O2116" s="5"/>
      <c r="R2116" s="23" t="str">
        <f t="shared" si="289"/>
        <v/>
      </c>
      <c r="T2116" s="20" t="str">
        <f t="shared" si="290"/>
        <v/>
      </c>
      <c r="X2116" s="23" t="str">
        <f t="shared" si="291"/>
        <v/>
      </c>
      <c r="Z2116" s="59" t="str">
        <f t="shared" si="292"/>
        <v/>
      </c>
      <c r="AA2116" s="60" t="str">
        <f>IF($B2116="", "", IF(COUNTIF('Intro &amp; Setup'!$AY$23:$AY$38, $B2116)&gt;0, "BH", TEXT($B2116, "ddd")))</f>
        <v/>
      </c>
      <c r="AB2116" s="61" t="str">
        <f t="shared" si="293"/>
        <v/>
      </c>
      <c r="AD2116" s="23" t="str">
        <f t="shared" si="294"/>
        <v/>
      </c>
      <c r="AE2116" s="23" t="str">
        <f t="shared" si="295"/>
        <v/>
      </c>
      <c r="AG2116" s="23" t="str">
        <f t="shared" si="296"/>
        <v/>
      </c>
    </row>
    <row r="2117" spans="1:33" x14ac:dyDescent="0.25">
      <c r="A2117" s="5"/>
      <c r="B2117" s="115"/>
      <c r="C2117" s="116"/>
      <c r="D2117" s="117"/>
      <c r="E2117" s="118"/>
      <c r="F2117" s="118"/>
      <c r="G2117" s="119"/>
      <c r="H2117" s="120"/>
      <c r="I2117" s="120"/>
      <c r="J2117" s="121"/>
      <c r="K2117" s="5"/>
      <c r="L2117" s="133" t="str">
        <f t="shared" si="288"/>
        <v/>
      </c>
      <c r="M2117" s="5"/>
      <c r="N2117" s="23" t="str">
        <f>IF($L2117="", "", COUNTIF($L$11:$L$2510, "&gt;"&amp;$L2117)+1+COUNTIF($L$11:$L2117, $L2117)-1)</f>
        <v/>
      </c>
      <c r="O2117" s="5"/>
      <c r="R2117" s="23" t="str">
        <f t="shared" si="289"/>
        <v/>
      </c>
      <c r="T2117" s="20" t="str">
        <f t="shared" si="290"/>
        <v/>
      </c>
      <c r="X2117" s="23" t="str">
        <f t="shared" si="291"/>
        <v/>
      </c>
      <c r="Z2117" s="59" t="str">
        <f t="shared" si="292"/>
        <v/>
      </c>
      <c r="AA2117" s="60" t="str">
        <f>IF($B2117="", "", IF(COUNTIF('Intro &amp; Setup'!$AY$23:$AY$38, $B2117)&gt;0, "BH", TEXT($B2117, "ddd")))</f>
        <v/>
      </c>
      <c r="AB2117" s="61" t="str">
        <f t="shared" si="293"/>
        <v/>
      </c>
      <c r="AD2117" s="23" t="str">
        <f t="shared" si="294"/>
        <v/>
      </c>
      <c r="AE2117" s="23" t="str">
        <f t="shared" si="295"/>
        <v/>
      </c>
      <c r="AG2117" s="23" t="str">
        <f t="shared" si="296"/>
        <v/>
      </c>
    </row>
    <row r="2118" spans="1:33" x14ac:dyDescent="0.25">
      <c r="A2118" s="5"/>
      <c r="B2118" s="115"/>
      <c r="C2118" s="116"/>
      <c r="D2118" s="117"/>
      <c r="E2118" s="118"/>
      <c r="F2118" s="118"/>
      <c r="G2118" s="119"/>
      <c r="H2118" s="120"/>
      <c r="I2118" s="120"/>
      <c r="J2118" s="121"/>
      <c r="K2118" s="5"/>
      <c r="L2118" s="133" t="str">
        <f t="shared" si="288"/>
        <v/>
      </c>
      <c r="M2118" s="5"/>
      <c r="N2118" s="23" t="str">
        <f>IF($L2118="", "", COUNTIF($L$11:$L$2510, "&gt;"&amp;$L2118)+1+COUNTIF($L$11:$L2118, $L2118)-1)</f>
        <v/>
      </c>
      <c r="O2118" s="5"/>
      <c r="R2118" s="23" t="str">
        <f t="shared" si="289"/>
        <v/>
      </c>
      <c r="T2118" s="20" t="str">
        <f t="shared" si="290"/>
        <v/>
      </c>
      <c r="X2118" s="23" t="str">
        <f t="shared" si="291"/>
        <v/>
      </c>
      <c r="Z2118" s="59" t="str">
        <f t="shared" si="292"/>
        <v/>
      </c>
      <c r="AA2118" s="60" t="str">
        <f>IF($B2118="", "", IF(COUNTIF('Intro &amp; Setup'!$AY$23:$AY$38, $B2118)&gt;0, "BH", TEXT($B2118, "ddd")))</f>
        <v/>
      </c>
      <c r="AB2118" s="61" t="str">
        <f t="shared" si="293"/>
        <v/>
      </c>
      <c r="AD2118" s="23" t="str">
        <f t="shared" si="294"/>
        <v/>
      </c>
      <c r="AE2118" s="23" t="str">
        <f t="shared" si="295"/>
        <v/>
      </c>
      <c r="AG2118" s="23" t="str">
        <f t="shared" si="296"/>
        <v/>
      </c>
    </row>
    <row r="2119" spans="1:33" x14ac:dyDescent="0.25">
      <c r="A2119" s="5"/>
      <c r="B2119" s="115"/>
      <c r="C2119" s="116"/>
      <c r="D2119" s="117"/>
      <c r="E2119" s="118"/>
      <c r="F2119" s="118"/>
      <c r="G2119" s="119"/>
      <c r="H2119" s="120"/>
      <c r="I2119" s="120"/>
      <c r="J2119" s="121"/>
      <c r="K2119" s="5"/>
      <c r="L2119" s="133" t="str">
        <f t="shared" si="288"/>
        <v/>
      </c>
      <c r="M2119" s="5"/>
      <c r="N2119" s="23" t="str">
        <f>IF($L2119="", "", COUNTIF($L$11:$L$2510, "&gt;"&amp;$L2119)+1+COUNTIF($L$11:$L2119, $L2119)-1)</f>
        <v/>
      </c>
      <c r="O2119" s="5"/>
      <c r="R2119" s="23" t="str">
        <f t="shared" si="289"/>
        <v/>
      </c>
      <c r="T2119" s="20" t="str">
        <f t="shared" si="290"/>
        <v/>
      </c>
      <c r="X2119" s="23" t="str">
        <f t="shared" si="291"/>
        <v/>
      </c>
      <c r="Z2119" s="59" t="str">
        <f t="shared" si="292"/>
        <v/>
      </c>
      <c r="AA2119" s="60" t="str">
        <f>IF($B2119="", "", IF(COUNTIF('Intro &amp; Setup'!$AY$23:$AY$38, $B2119)&gt;0, "BH", TEXT($B2119, "ddd")))</f>
        <v/>
      </c>
      <c r="AB2119" s="61" t="str">
        <f t="shared" si="293"/>
        <v/>
      </c>
      <c r="AD2119" s="23" t="str">
        <f t="shared" si="294"/>
        <v/>
      </c>
      <c r="AE2119" s="23" t="str">
        <f t="shared" si="295"/>
        <v/>
      </c>
      <c r="AG2119" s="23" t="str">
        <f t="shared" si="296"/>
        <v/>
      </c>
    </row>
    <row r="2120" spans="1:33" x14ac:dyDescent="0.25">
      <c r="A2120" s="5"/>
      <c r="B2120" s="115"/>
      <c r="C2120" s="116"/>
      <c r="D2120" s="117"/>
      <c r="E2120" s="118"/>
      <c r="F2120" s="118"/>
      <c r="G2120" s="119"/>
      <c r="H2120" s="120"/>
      <c r="I2120" s="120"/>
      <c r="J2120" s="121"/>
      <c r="K2120" s="5"/>
      <c r="L2120" s="133" t="str">
        <f t="shared" si="288"/>
        <v/>
      </c>
      <c r="M2120" s="5"/>
      <c r="N2120" s="23" t="str">
        <f>IF($L2120="", "", COUNTIF($L$11:$L$2510, "&gt;"&amp;$L2120)+1+COUNTIF($L$11:$L2120, $L2120)-1)</f>
        <v/>
      </c>
      <c r="O2120" s="5"/>
      <c r="R2120" s="23" t="str">
        <f t="shared" si="289"/>
        <v/>
      </c>
      <c r="T2120" s="20" t="str">
        <f t="shared" si="290"/>
        <v/>
      </c>
      <c r="X2120" s="23" t="str">
        <f t="shared" si="291"/>
        <v/>
      </c>
      <c r="Z2120" s="59" t="str">
        <f t="shared" si="292"/>
        <v/>
      </c>
      <c r="AA2120" s="60" t="str">
        <f>IF($B2120="", "", IF(COUNTIF('Intro &amp; Setup'!$AY$23:$AY$38, $B2120)&gt;0, "BH", TEXT($B2120, "ddd")))</f>
        <v/>
      </c>
      <c r="AB2120" s="61" t="str">
        <f t="shared" si="293"/>
        <v/>
      </c>
      <c r="AD2120" s="23" t="str">
        <f t="shared" si="294"/>
        <v/>
      </c>
      <c r="AE2120" s="23" t="str">
        <f t="shared" si="295"/>
        <v/>
      </c>
      <c r="AG2120" s="23" t="str">
        <f t="shared" si="296"/>
        <v/>
      </c>
    </row>
    <row r="2121" spans="1:33" x14ac:dyDescent="0.25">
      <c r="A2121" s="5"/>
      <c r="B2121" s="115"/>
      <c r="C2121" s="116"/>
      <c r="D2121" s="117"/>
      <c r="E2121" s="118"/>
      <c r="F2121" s="118"/>
      <c r="G2121" s="119"/>
      <c r="H2121" s="120"/>
      <c r="I2121" s="120"/>
      <c r="J2121" s="121"/>
      <c r="K2121" s="5"/>
      <c r="L2121" s="133" t="str">
        <f t="shared" si="288"/>
        <v/>
      </c>
      <c r="M2121" s="5"/>
      <c r="N2121" s="23" t="str">
        <f>IF($L2121="", "", COUNTIF($L$11:$L$2510, "&gt;"&amp;$L2121)+1+COUNTIF($L$11:$L2121, $L2121)-1)</f>
        <v/>
      </c>
      <c r="O2121" s="5"/>
      <c r="R2121" s="23" t="str">
        <f t="shared" si="289"/>
        <v/>
      </c>
      <c r="T2121" s="20" t="str">
        <f t="shared" si="290"/>
        <v/>
      </c>
      <c r="X2121" s="23" t="str">
        <f t="shared" si="291"/>
        <v/>
      </c>
      <c r="Z2121" s="59" t="str">
        <f t="shared" si="292"/>
        <v/>
      </c>
      <c r="AA2121" s="60" t="str">
        <f>IF($B2121="", "", IF(COUNTIF('Intro &amp; Setup'!$AY$23:$AY$38, $B2121)&gt;0, "BH", TEXT($B2121, "ddd")))</f>
        <v/>
      </c>
      <c r="AB2121" s="61" t="str">
        <f t="shared" si="293"/>
        <v/>
      </c>
      <c r="AD2121" s="23" t="str">
        <f t="shared" si="294"/>
        <v/>
      </c>
      <c r="AE2121" s="23" t="str">
        <f t="shared" si="295"/>
        <v/>
      </c>
      <c r="AG2121" s="23" t="str">
        <f t="shared" si="296"/>
        <v/>
      </c>
    </row>
    <row r="2122" spans="1:33" x14ac:dyDescent="0.25">
      <c r="A2122" s="5"/>
      <c r="B2122" s="115"/>
      <c r="C2122" s="116"/>
      <c r="D2122" s="117"/>
      <c r="E2122" s="118"/>
      <c r="F2122" s="118"/>
      <c r="G2122" s="119"/>
      <c r="H2122" s="120"/>
      <c r="I2122" s="120"/>
      <c r="J2122" s="121"/>
      <c r="K2122" s="5"/>
      <c r="L2122" s="133" t="str">
        <f t="shared" si="288"/>
        <v/>
      </c>
      <c r="M2122" s="5"/>
      <c r="N2122" s="23" t="str">
        <f>IF($L2122="", "", COUNTIF($L$11:$L$2510, "&gt;"&amp;$L2122)+1+COUNTIF($L$11:$L2122, $L2122)-1)</f>
        <v/>
      </c>
      <c r="O2122" s="5"/>
      <c r="R2122" s="23" t="str">
        <f t="shared" si="289"/>
        <v/>
      </c>
      <c r="T2122" s="20" t="str">
        <f t="shared" si="290"/>
        <v/>
      </c>
      <c r="X2122" s="23" t="str">
        <f t="shared" si="291"/>
        <v/>
      </c>
      <c r="Z2122" s="59" t="str">
        <f t="shared" si="292"/>
        <v/>
      </c>
      <c r="AA2122" s="60" t="str">
        <f>IF($B2122="", "", IF(COUNTIF('Intro &amp; Setup'!$AY$23:$AY$38, $B2122)&gt;0, "BH", TEXT($B2122, "ddd")))</f>
        <v/>
      </c>
      <c r="AB2122" s="61" t="str">
        <f t="shared" si="293"/>
        <v/>
      </c>
      <c r="AD2122" s="23" t="str">
        <f t="shared" si="294"/>
        <v/>
      </c>
      <c r="AE2122" s="23" t="str">
        <f t="shared" si="295"/>
        <v/>
      </c>
      <c r="AG2122" s="23" t="str">
        <f t="shared" si="296"/>
        <v/>
      </c>
    </row>
    <row r="2123" spans="1:33" x14ac:dyDescent="0.25">
      <c r="A2123" s="5"/>
      <c r="B2123" s="115"/>
      <c r="C2123" s="116"/>
      <c r="D2123" s="117"/>
      <c r="E2123" s="118"/>
      <c r="F2123" s="118"/>
      <c r="G2123" s="119"/>
      <c r="H2123" s="120"/>
      <c r="I2123" s="120"/>
      <c r="J2123" s="121"/>
      <c r="K2123" s="5"/>
      <c r="L2123" s="133" t="str">
        <f t="shared" si="288"/>
        <v/>
      </c>
      <c r="M2123" s="5"/>
      <c r="N2123" s="23" t="str">
        <f>IF($L2123="", "", COUNTIF($L$11:$L$2510, "&gt;"&amp;$L2123)+1+COUNTIF($L$11:$L2123, $L2123)-1)</f>
        <v/>
      </c>
      <c r="O2123" s="5"/>
      <c r="R2123" s="23" t="str">
        <f t="shared" si="289"/>
        <v/>
      </c>
      <c r="T2123" s="20" t="str">
        <f t="shared" si="290"/>
        <v/>
      </c>
      <c r="X2123" s="23" t="str">
        <f t="shared" si="291"/>
        <v/>
      </c>
      <c r="Z2123" s="59" t="str">
        <f t="shared" si="292"/>
        <v/>
      </c>
      <c r="AA2123" s="60" t="str">
        <f>IF($B2123="", "", IF(COUNTIF('Intro &amp; Setup'!$AY$23:$AY$38, $B2123)&gt;0, "BH", TEXT($B2123, "ddd")))</f>
        <v/>
      </c>
      <c r="AB2123" s="61" t="str">
        <f t="shared" si="293"/>
        <v/>
      </c>
      <c r="AD2123" s="23" t="str">
        <f t="shared" si="294"/>
        <v/>
      </c>
      <c r="AE2123" s="23" t="str">
        <f t="shared" si="295"/>
        <v/>
      </c>
      <c r="AG2123" s="23" t="str">
        <f t="shared" si="296"/>
        <v/>
      </c>
    </row>
    <row r="2124" spans="1:33" x14ac:dyDescent="0.25">
      <c r="A2124" s="5"/>
      <c r="B2124" s="115"/>
      <c r="C2124" s="116"/>
      <c r="D2124" s="117"/>
      <c r="E2124" s="118"/>
      <c r="F2124" s="118"/>
      <c r="G2124" s="119"/>
      <c r="H2124" s="120"/>
      <c r="I2124" s="120"/>
      <c r="J2124" s="121"/>
      <c r="K2124" s="5"/>
      <c r="L2124" s="133" t="str">
        <f t="shared" ref="L2124:L2187" si="297">IFERROR(($I2124+$J2124)/$H2124, "")</f>
        <v/>
      </c>
      <c r="M2124" s="5"/>
      <c r="N2124" s="23" t="str">
        <f>IF($L2124="", "", COUNTIF($L$11:$L$2510, "&gt;"&amp;$L2124)+1+COUNTIF($L$11:$L2124, $L2124)-1)</f>
        <v/>
      </c>
      <c r="O2124" s="5"/>
      <c r="R2124" s="23" t="str">
        <f t="shared" ref="R2124:R2187" si="298">IF($T2124="", "", IF(COUNTIF($T$11:$T$2510, $T2124)&gt;1, "X", ""))</f>
        <v/>
      </c>
      <c r="T2124" s="20" t="str">
        <f t="shared" ref="T2124:T2187" si="299">IF(AND($B2124="", $C2124="", $D2124=""), "", CONCATENATE(TEXT($B2124, "dd mmm yyyy"), " - ", TEXT($C2124, "hh:mm"), " - ", $D2124))</f>
        <v/>
      </c>
      <c r="X2124" s="23" t="str">
        <f t="shared" ref="X2124:X2187" si="300">IF($E2124="", "", IF(COUNTIF($V$11:$V$20, $E2124)=0, "X", ""))</f>
        <v/>
      </c>
      <c r="Z2124" s="59" t="str">
        <f t="shared" ref="Z2124:Z2187" si="301">IF($B2124="", "", TEXT($B2124, "mmm yyyy"))</f>
        <v/>
      </c>
      <c r="AA2124" s="60" t="str">
        <f>IF($B2124="", "", IF(COUNTIF('Intro &amp; Setup'!$AY$23:$AY$38, $B2124)&gt;0, "BH", TEXT($B2124, "ddd")))</f>
        <v/>
      </c>
      <c r="AB2124" s="61" t="str">
        <f t="shared" ref="AB2124:AB2187" si="302">IF($C2124="", "", REPLACE(TEXT($C2124, "hh:mm"), 4, 2, "00"))</f>
        <v/>
      </c>
      <c r="AD2124" s="23" t="str">
        <f t="shared" ref="AD2124:AD2187" si="303">IF(OR($AB2124="", $E2124=""), "", CONCATENATE($AB2124, " - ", $E2124))</f>
        <v/>
      </c>
      <c r="AE2124" s="23" t="str">
        <f t="shared" ref="AE2124:AE2187" si="304">IF(OR($AA2124="", $E2124=""), "", CONCATENATE($AA2124, " - ", $E2124))</f>
        <v/>
      </c>
      <c r="AG2124" s="23" t="str">
        <f t="shared" ref="AG2124:AG2187" si="305">IF($B2124="", "", IF(OR($B2124&lt;$Z$2, $B2124&gt;$Z$3), "X", ""))</f>
        <v/>
      </c>
    </row>
    <row r="2125" spans="1:33" x14ac:dyDescent="0.25">
      <c r="A2125" s="5"/>
      <c r="B2125" s="115"/>
      <c r="C2125" s="116"/>
      <c r="D2125" s="117"/>
      <c r="E2125" s="118"/>
      <c r="F2125" s="118"/>
      <c r="G2125" s="119"/>
      <c r="H2125" s="120"/>
      <c r="I2125" s="120"/>
      <c r="J2125" s="121"/>
      <c r="K2125" s="5"/>
      <c r="L2125" s="133" t="str">
        <f t="shared" si="297"/>
        <v/>
      </c>
      <c r="M2125" s="5"/>
      <c r="N2125" s="23" t="str">
        <f>IF($L2125="", "", COUNTIF($L$11:$L$2510, "&gt;"&amp;$L2125)+1+COUNTIF($L$11:$L2125, $L2125)-1)</f>
        <v/>
      </c>
      <c r="O2125" s="5"/>
      <c r="R2125" s="23" t="str">
        <f t="shared" si="298"/>
        <v/>
      </c>
      <c r="T2125" s="20" t="str">
        <f t="shared" si="299"/>
        <v/>
      </c>
      <c r="X2125" s="23" t="str">
        <f t="shared" si="300"/>
        <v/>
      </c>
      <c r="Z2125" s="59" t="str">
        <f t="shared" si="301"/>
        <v/>
      </c>
      <c r="AA2125" s="60" t="str">
        <f>IF($B2125="", "", IF(COUNTIF('Intro &amp; Setup'!$AY$23:$AY$38, $B2125)&gt;0, "BH", TEXT($B2125, "ddd")))</f>
        <v/>
      </c>
      <c r="AB2125" s="61" t="str">
        <f t="shared" si="302"/>
        <v/>
      </c>
      <c r="AD2125" s="23" t="str">
        <f t="shared" si="303"/>
        <v/>
      </c>
      <c r="AE2125" s="23" t="str">
        <f t="shared" si="304"/>
        <v/>
      </c>
      <c r="AG2125" s="23" t="str">
        <f t="shared" si="305"/>
        <v/>
      </c>
    </row>
    <row r="2126" spans="1:33" x14ac:dyDescent="0.25">
      <c r="A2126" s="5"/>
      <c r="B2126" s="115"/>
      <c r="C2126" s="116"/>
      <c r="D2126" s="117"/>
      <c r="E2126" s="118"/>
      <c r="F2126" s="118"/>
      <c r="G2126" s="119"/>
      <c r="H2126" s="120"/>
      <c r="I2126" s="120"/>
      <c r="J2126" s="121"/>
      <c r="K2126" s="5"/>
      <c r="L2126" s="133" t="str">
        <f t="shared" si="297"/>
        <v/>
      </c>
      <c r="M2126" s="5"/>
      <c r="N2126" s="23" t="str">
        <f>IF($L2126="", "", COUNTIF($L$11:$L$2510, "&gt;"&amp;$L2126)+1+COUNTIF($L$11:$L2126, $L2126)-1)</f>
        <v/>
      </c>
      <c r="O2126" s="5"/>
      <c r="R2126" s="23" t="str">
        <f t="shared" si="298"/>
        <v/>
      </c>
      <c r="T2126" s="20" t="str">
        <f t="shared" si="299"/>
        <v/>
      </c>
      <c r="X2126" s="23" t="str">
        <f t="shared" si="300"/>
        <v/>
      </c>
      <c r="Z2126" s="59" t="str">
        <f t="shared" si="301"/>
        <v/>
      </c>
      <c r="AA2126" s="60" t="str">
        <f>IF($B2126="", "", IF(COUNTIF('Intro &amp; Setup'!$AY$23:$AY$38, $B2126)&gt;0, "BH", TEXT($B2126, "ddd")))</f>
        <v/>
      </c>
      <c r="AB2126" s="61" t="str">
        <f t="shared" si="302"/>
        <v/>
      </c>
      <c r="AD2126" s="23" t="str">
        <f t="shared" si="303"/>
        <v/>
      </c>
      <c r="AE2126" s="23" t="str">
        <f t="shared" si="304"/>
        <v/>
      </c>
      <c r="AG2126" s="23" t="str">
        <f t="shared" si="305"/>
        <v/>
      </c>
    </row>
    <row r="2127" spans="1:33" x14ac:dyDescent="0.25">
      <c r="A2127" s="5"/>
      <c r="B2127" s="115"/>
      <c r="C2127" s="116"/>
      <c r="D2127" s="117"/>
      <c r="E2127" s="118"/>
      <c r="F2127" s="118"/>
      <c r="G2127" s="119"/>
      <c r="H2127" s="120"/>
      <c r="I2127" s="120"/>
      <c r="J2127" s="121"/>
      <c r="K2127" s="5"/>
      <c r="L2127" s="133" t="str">
        <f t="shared" si="297"/>
        <v/>
      </c>
      <c r="M2127" s="5"/>
      <c r="N2127" s="23" t="str">
        <f>IF($L2127="", "", COUNTIF($L$11:$L$2510, "&gt;"&amp;$L2127)+1+COUNTIF($L$11:$L2127, $L2127)-1)</f>
        <v/>
      </c>
      <c r="O2127" s="5"/>
      <c r="R2127" s="23" t="str">
        <f t="shared" si="298"/>
        <v/>
      </c>
      <c r="T2127" s="20" t="str">
        <f t="shared" si="299"/>
        <v/>
      </c>
      <c r="X2127" s="23" t="str">
        <f t="shared" si="300"/>
        <v/>
      </c>
      <c r="Z2127" s="59" t="str">
        <f t="shared" si="301"/>
        <v/>
      </c>
      <c r="AA2127" s="60" t="str">
        <f>IF($B2127="", "", IF(COUNTIF('Intro &amp; Setup'!$AY$23:$AY$38, $B2127)&gt;0, "BH", TEXT($B2127, "ddd")))</f>
        <v/>
      </c>
      <c r="AB2127" s="61" t="str">
        <f t="shared" si="302"/>
        <v/>
      </c>
      <c r="AD2127" s="23" t="str">
        <f t="shared" si="303"/>
        <v/>
      </c>
      <c r="AE2127" s="23" t="str">
        <f t="shared" si="304"/>
        <v/>
      </c>
      <c r="AG2127" s="23" t="str">
        <f t="shared" si="305"/>
        <v/>
      </c>
    </row>
    <row r="2128" spans="1:33" x14ac:dyDescent="0.25">
      <c r="A2128" s="5"/>
      <c r="B2128" s="115"/>
      <c r="C2128" s="116"/>
      <c r="D2128" s="117"/>
      <c r="E2128" s="118"/>
      <c r="F2128" s="118"/>
      <c r="G2128" s="119"/>
      <c r="H2128" s="120"/>
      <c r="I2128" s="120"/>
      <c r="J2128" s="121"/>
      <c r="K2128" s="5"/>
      <c r="L2128" s="133" t="str">
        <f t="shared" si="297"/>
        <v/>
      </c>
      <c r="M2128" s="5"/>
      <c r="N2128" s="23" t="str">
        <f>IF($L2128="", "", COUNTIF($L$11:$L$2510, "&gt;"&amp;$L2128)+1+COUNTIF($L$11:$L2128, $L2128)-1)</f>
        <v/>
      </c>
      <c r="O2128" s="5"/>
      <c r="R2128" s="23" t="str">
        <f t="shared" si="298"/>
        <v/>
      </c>
      <c r="T2128" s="20" t="str">
        <f t="shared" si="299"/>
        <v/>
      </c>
      <c r="X2128" s="23" t="str">
        <f t="shared" si="300"/>
        <v/>
      </c>
      <c r="Z2128" s="59" t="str">
        <f t="shared" si="301"/>
        <v/>
      </c>
      <c r="AA2128" s="60" t="str">
        <f>IF($B2128="", "", IF(COUNTIF('Intro &amp; Setup'!$AY$23:$AY$38, $B2128)&gt;0, "BH", TEXT($B2128, "ddd")))</f>
        <v/>
      </c>
      <c r="AB2128" s="61" t="str">
        <f t="shared" si="302"/>
        <v/>
      </c>
      <c r="AD2128" s="23" t="str">
        <f t="shared" si="303"/>
        <v/>
      </c>
      <c r="AE2128" s="23" t="str">
        <f t="shared" si="304"/>
        <v/>
      </c>
      <c r="AG2128" s="23" t="str">
        <f t="shared" si="305"/>
        <v/>
      </c>
    </row>
    <row r="2129" spans="1:33" x14ac:dyDescent="0.25">
      <c r="A2129" s="5"/>
      <c r="B2129" s="115"/>
      <c r="C2129" s="116"/>
      <c r="D2129" s="117"/>
      <c r="E2129" s="118"/>
      <c r="F2129" s="118"/>
      <c r="G2129" s="119"/>
      <c r="H2129" s="120"/>
      <c r="I2129" s="120"/>
      <c r="J2129" s="121"/>
      <c r="K2129" s="5"/>
      <c r="L2129" s="133" t="str">
        <f t="shared" si="297"/>
        <v/>
      </c>
      <c r="M2129" s="5"/>
      <c r="N2129" s="23" t="str">
        <f>IF($L2129="", "", COUNTIF($L$11:$L$2510, "&gt;"&amp;$L2129)+1+COUNTIF($L$11:$L2129, $L2129)-1)</f>
        <v/>
      </c>
      <c r="O2129" s="5"/>
      <c r="R2129" s="23" t="str">
        <f t="shared" si="298"/>
        <v/>
      </c>
      <c r="T2129" s="20" t="str">
        <f t="shared" si="299"/>
        <v/>
      </c>
      <c r="X2129" s="23" t="str">
        <f t="shared" si="300"/>
        <v/>
      </c>
      <c r="Z2129" s="59" t="str">
        <f t="shared" si="301"/>
        <v/>
      </c>
      <c r="AA2129" s="60" t="str">
        <f>IF($B2129="", "", IF(COUNTIF('Intro &amp; Setup'!$AY$23:$AY$38, $B2129)&gt;0, "BH", TEXT($B2129, "ddd")))</f>
        <v/>
      </c>
      <c r="AB2129" s="61" t="str">
        <f t="shared" si="302"/>
        <v/>
      </c>
      <c r="AD2129" s="23" t="str">
        <f t="shared" si="303"/>
        <v/>
      </c>
      <c r="AE2129" s="23" t="str">
        <f t="shared" si="304"/>
        <v/>
      </c>
      <c r="AG2129" s="23" t="str">
        <f t="shared" si="305"/>
        <v/>
      </c>
    </row>
    <row r="2130" spans="1:33" x14ac:dyDescent="0.25">
      <c r="A2130" s="5"/>
      <c r="B2130" s="115"/>
      <c r="C2130" s="116"/>
      <c r="D2130" s="117"/>
      <c r="E2130" s="118"/>
      <c r="F2130" s="118"/>
      <c r="G2130" s="119"/>
      <c r="H2130" s="120"/>
      <c r="I2130" s="120"/>
      <c r="J2130" s="121"/>
      <c r="K2130" s="5"/>
      <c r="L2130" s="133" t="str">
        <f t="shared" si="297"/>
        <v/>
      </c>
      <c r="M2130" s="5"/>
      <c r="N2130" s="23" t="str">
        <f>IF($L2130="", "", COUNTIF($L$11:$L$2510, "&gt;"&amp;$L2130)+1+COUNTIF($L$11:$L2130, $L2130)-1)</f>
        <v/>
      </c>
      <c r="O2130" s="5"/>
      <c r="R2130" s="23" t="str">
        <f t="shared" si="298"/>
        <v/>
      </c>
      <c r="T2130" s="20" t="str">
        <f t="shared" si="299"/>
        <v/>
      </c>
      <c r="X2130" s="23" t="str">
        <f t="shared" si="300"/>
        <v/>
      </c>
      <c r="Z2130" s="59" t="str">
        <f t="shared" si="301"/>
        <v/>
      </c>
      <c r="AA2130" s="60" t="str">
        <f>IF($B2130="", "", IF(COUNTIF('Intro &amp; Setup'!$AY$23:$AY$38, $B2130)&gt;0, "BH", TEXT($B2130, "ddd")))</f>
        <v/>
      </c>
      <c r="AB2130" s="61" t="str">
        <f t="shared" si="302"/>
        <v/>
      </c>
      <c r="AD2130" s="23" t="str">
        <f t="shared" si="303"/>
        <v/>
      </c>
      <c r="AE2130" s="23" t="str">
        <f t="shared" si="304"/>
        <v/>
      </c>
      <c r="AG2130" s="23" t="str">
        <f t="shared" si="305"/>
        <v/>
      </c>
    </row>
    <row r="2131" spans="1:33" x14ac:dyDescent="0.25">
      <c r="A2131" s="5"/>
      <c r="B2131" s="115"/>
      <c r="C2131" s="116"/>
      <c r="D2131" s="117"/>
      <c r="E2131" s="118"/>
      <c r="F2131" s="118"/>
      <c r="G2131" s="119"/>
      <c r="H2131" s="120"/>
      <c r="I2131" s="120"/>
      <c r="J2131" s="121"/>
      <c r="K2131" s="5"/>
      <c r="L2131" s="133" t="str">
        <f t="shared" si="297"/>
        <v/>
      </c>
      <c r="M2131" s="5"/>
      <c r="N2131" s="23" t="str">
        <f>IF($L2131="", "", COUNTIF($L$11:$L$2510, "&gt;"&amp;$L2131)+1+COUNTIF($L$11:$L2131, $L2131)-1)</f>
        <v/>
      </c>
      <c r="O2131" s="5"/>
      <c r="R2131" s="23" t="str">
        <f t="shared" si="298"/>
        <v/>
      </c>
      <c r="T2131" s="20" t="str">
        <f t="shared" si="299"/>
        <v/>
      </c>
      <c r="X2131" s="23" t="str">
        <f t="shared" si="300"/>
        <v/>
      </c>
      <c r="Z2131" s="59" t="str">
        <f t="shared" si="301"/>
        <v/>
      </c>
      <c r="AA2131" s="60" t="str">
        <f>IF($B2131="", "", IF(COUNTIF('Intro &amp; Setup'!$AY$23:$AY$38, $B2131)&gt;0, "BH", TEXT($B2131, "ddd")))</f>
        <v/>
      </c>
      <c r="AB2131" s="61" t="str">
        <f t="shared" si="302"/>
        <v/>
      </c>
      <c r="AD2131" s="23" t="str">
        <f t="shared" si="303"/>
        <v/>
      </c>
      <c r="AE2131" s="23" t="str">
        <f t="shared" si="304"/>
        <v/>
      </c>
      <c r="AG2131" s="23" t="str">
        <f t="shared" si="305"/>
        <v/>
      </c>
    </row>
    <row r="2132" spans="1:33" x14ac:dyDescent="0.25">
      <c r="A2132" s="5"/>
      <c r="B2132" s="115"/>
      <c r="C2132" s="116"/>
      <c r="D2132" s="117"/>
      <c r="E2132" s="118"/>
      <c r="F2132" s="118"/>
      <c r="G2132" s="119"/>
      <c r="H2132" s="120"/>
      <c r="I2132" s="120"/>
      <c r="J2132" s="121"/>
      <c r="K2132" s="5"/>
      <c r="L2132" s="133" t="str">
        <f t="shared" si="297"/>
        <v/>
      </c>
      <c r="M2132" s="5"/>
      <c r="N2132" s="23" t="str">
        <f>IF($L2132="", "", COUNTIF($L$11:$L$2510, "&gt;"&amp;$L2132)+1+COUNTIF($L$11:$L2132, $L2132)-1)</f>
        <v/>
      </c>
      <c r="O2132" s="5"/>
      <c r="R2132" s="23" t="str">
        <f t="shared" si="298"/>
        <v/>
      </c>
      <c r="T2132" s="20" t="str">
        <f t="shared" si="299"/>
        <v/>
      </c>
      <c r="X2132" s="23" t="str">
        <f t="shared" si="300"/>
        <v/>
      </c>
      <c r="Z2132" s="59" t="str">
        <f t="shared" si="301"/>
        <v/>
      </c>
      <c r="AA2132" s="60" t="str">
        <f>IF($B2132="", "", IF(COUNTIF('Intro &amp; Setup'!$AY$23:$AY$38, $B2132)&gt;0, "BH", TEXT($B2132, "ddd")))</f>
        <v/>
      </c>
      <c r="AB2132" s="61" t="str">
        <f t="shared" si="302"/>
        <v/>
      </c>
      <c r="AD2132" s="23" t="str">
        <f t="shared" si="303"/>
        <v/>
      </c>
      <c r="AE2132" s="23" t="str">
        <f t="shared" si="304"/>
        <v/>
      </c>
      <c r="AG2132" s="23" t="str">
        <f t="shared" si="305"/>
        <v/>
      </c>
    </row>
    <row r="2133" spans="1:33" x14ac:dyDescent="0.25">
      <c r="A2133" s="5"/>
      <c r="B2133" s="115"/>
      <c r="C2133" s="116"/>
      <c r="D2133" s="117"/>
      <c r="E2133" s="118"/>
      <c r="F2133" s="118"/>
      <c r="G2133" s="119"/>
      <c r="H2133" s="120"/>
      <c r="I2133" s="120"/>
      <c r="J2133" s="121"/>
      <c r="K2133" s="5"/>
      <c r="L2133" s="133" t="str">
        <f t="shared" si="297"/>
        <v/>
      </c>
      <c r="M2133" s="5"/>
      <c r="N2133" s="23" t="str">
        <f>IF($L2133="", "", COUNTIF($L$11:$L$2510, "&gt;"&amp;$L2133)+1+COUNTIF($L$11:$L2133, $L2133)-1)</f>
        <v/>
      </c>
      <c r="O2133" s="5"/>
      <c r="R2133" s="23" t="str">
        <f t="shared" si="298"/>
        <v/>
      </c>
      <c r="T2133" s="20" t="str">
        <f t="shared" si="299"/>
        <v/>
      </c>
      <c r="X2133" s="23" t="str">
        <f t="shared" si="300"/>
        <v/>
      </c>
      <c r="Z2133" s="59" t="str">
        <f t="shared" si="301"/>
        <v/>
      </c>
      <c r="AA2133" s="60" t="str">
        <f>IF($B2133="", "", IF(COUNTIF('Intro &amp; Setup'!$AY$23:$AY$38, $B2133)&gt;0, "BH", TEXT($B2133, "ddd")))</f>
        <v/>
      </c>
      <c r="AB2133" s="61" t="str">
        <f t="shared" si="302"/>
        <v/>
      </c>
      <c r="AD2133" s="23" t="str">
        <f t="shared" si="303"/>
        <v/>
      </c>
      <c r="AE2133" s="23" t="str">
        <f t="shared" si="304"/>
        <v/>
      </c>
      <c r="AG2133" s="23" t="str">
        <f t="shared" si="305"/>
        <v/>
      </c>
    </row>
    <row r="2134" spans="1:33" x14ac:dyDescent="0.25">
      <c r="A2134" s="5"/>
      <c r="B2134" s="115"/>
      <c r="C2134" s="116"/>
      <c r="D2134" s="117"/>
      <c r="E2134" s="118"/>
      <c r="F2134" s="118"/>
      <c r="G2134" s="119"/>
      <c r="H2134" s="120"/>
      <c r="I2134" s="120"/>
      <c r="J2134" s="121"/>
      <c r="K2134" s="5"/>
      <c r="L2134" s="133" t="str">
        <f t="shared" si="297"/>
        <v/>
      </c>
      <c r="M2134" s="5"/>
      <c r="N2134" s="23" t="str">
        <f>IF($L2134="", "", COUNTIF($L$11:$L$2510, "&gt;"&amp;$L2134)+1+COUNTIF($L$11:$L2134, $L2134)-1)</f>
        <v/>
      </c>
      <c r="O2134" s="5"/>
      <c r="R2134" s="23" t="str">
        <f t="shared" si="298"/>
        <v/>
      </c>
      <c r="T2134" s="20" t="str">
        <f t="shared" si="299"/>
        <v/>
      </c>
      <c r="X2134" s="23" t="str">
        <f t="shared" si="300"/>
        <v/>
      </c>
      <c r="Z2134" s="59" t="str">
        <f t="shared" si="301"/>
        <v/>
      </c>
      <c r="AA2134" s="60" t="str">
        <f>IF($B2134="", "", IF(COUNTIF('Intro &amp; Setup'!$AY$23:$AY$38, $B2134)&gt;0, "BH", TEXT($B2134, "ddd")))</f>
        <v/>
      </c>
      <c r="AB2134" s="61" t="str">
        <f t="shared" si="302"/>
        <v/>
      </c>
      <c r="AD2134" s="23" t="str">
        <f t="shared" si="303"/>
        <v/>
      </c>
      <c r="AE2134" s="23" t="str">
        <f t="shared" si="304"/>
        <v/>
      </c>
      <c r="AG2134" s="23" t="str">
        <f t="shared" si="305"/>
        <v/>
      </c>
    </row>
    <row r="2135" spans="1:33" x14ac:dyDescent="0.25">
      <c r="A2135" s="5"/>
      <c r="B2135" s="115"/>
      <c r="C2135" s="116"/>
      <c r="D2135" s="117"/>
      <c r="E2135" s="118"/>
      <c r="F2135" s="118"/>
      <c r="G2135" s="119"/>
      <c r="H2135" s="120"/>
      <c r="I2135" s="120"/>
      <c r="J2135" s="121"/>
      <c r="K2135" s="5"/>
      <c r="L2135" s="133" t="str">
        <f t="shared" si="297"/>
        <v/>
      </c>
      <c r="M2135" s="5"/>
      <c r="N2135" s="23" t="str">
        <f>IF($L2135="", "", COUNTIF($L$11:$L$2510, "&gt;"&amp;$L2135)+1+COUNTIF($L$11:$L2135, $L2135)-1)</f>
        <v/>
      </c>
      <c r="O2135" s="5"/>
      <c r="R2135" s="23" t="str">
        <f t="shared" si="298"/>
        <v/>
      </c>
      <c r="T2135" s="20" t="str">
        <f t="shared" si="299"/>
        <v/>
      </c>
      <c r="X2135" s="23" t="str">
        <f t="shared" si="300"/>
        <v/>
      </c>
      <c r="Z2135" s="59" t="str">
        <f t="shared" si="301"/>
        <v/>
      </c>
      <c r="AA2135" s="60" t="str">
        <f>IF($B2135="", "", IF(COUNTIF('Intro &amp; Setup'!$AY$23:$AY$38, $B2135)&gt;0, "BH", TEXT($B2135, "ddd")))</f>
        <v/>
      </c>
      <c r="AB2135" s="61" t="str">
        <f t="shared" si="302"/>
        <v/>
      </c>
      <c r="AD2135" s="23" t="str">
        <f t="shared" si="303"/>
        <v/>
      </c>
      <c r="AE2135" s="23" t="str">
        <f t="shared" si="304"/>
        <v/>
      </c>
      <c r="AG2135" s="23" t="str">
        <f t="shared" si="305"/>
        <v/>
      </c>
    </row>
    <row r="2136" spans="1:33" x14ac:dyDescent="0.25">
      <c r="A2136" s="5"/>
      <c r="B2136" s="115"/>
      <c r="C2136" s="116"/>
      <c r="D2136" s="117"/>
      <c r="E2136" s="118"/>
      <c r="F2136" s="118"/>
      <c r="G2136" s="119"/>
      <c r="H2136" s="120"/>
      <c r="I2136" s="120"/>
      <c r="J2136" s="121"/>
      <c r="K2136" s="5"/>
      <c r="L2136" s="133" t="str">
        <f t="shared" si="297"/>
        <v/>
      </c>
      <c r="M2136" s="5"/>
      <c r="N2136" s="23" t="str">
        <f>IF($L2136="", "", COUNTIF($L$11:$L$2510, "&gt;"&amp;$L2136)+1+COUNTIF($L$11:$L2136, $L2136)-1)</f>
        <v/>
      </c>
      <c r="O2136" s="5"/>
      <c r="R2136" s="23" t="str">
        <f t="shared" si="298"/>
        <v/>
      </c>
      <c r="T2136" s="20" t="str">
        <f t="shared" si="299"/>
        <v/>
      </c>
      <c r="X2136" s="23" t="str">
        <f t="shared" si="300"/>
        <v/>
      </c>
      <c r="Z2136" s="59" t="str">
        <f t="shared" si="301"/>
        <v/>
      </c>
      <c r="AA2136" s="60" t="str">
        <f>IF($B2136="", "", IF(COUNTIF('Intro &amp; Setup'!$AY$23:$AY$38, $B2136)&gt;0, "BH", TEXT($B2136, "ddd")))</f>
        <v/>
      </c>
      <c r="AB2136" s="61" t="str">
        <f t="shared" si="302"/>
        <v/>
      </c>
      <c r="AD2136" s="23" t="str">
        <f t="shared" si="303"/>
        <v/>
      </c>
      <c r="AE2136" s="23" t="str">
        <f t="shared" si="304"/>
        <v/>
      </c>
      <c r="AG2136" s="23" t="str">
        <f t="shared" si="305"/>
        <v/>
      </c>
    </row>
    <row r="2137" spans="1:33" x14ac:dyDescent="0.25">
      <c r="A2137" s="5"/>
      <c r="B2137" s="115"/>
      <c r="C2137" s="116"/>
      <c r="D2137" s="117"/>
      <c r="E2137" s="118"/>
      <c r="F2137" s="118"/>
      <c r="G2137" s="119"/>
      <c r="H2137" s="120"/>
      <c r="I2137" s="120"/>
      <c r="J2137" s="121"/>
      <c r="K2137" s="5"/>
      <c r="L2137" s="133" t="str">
        <f t="shared" si="297"/>
        <v/>
      </c>
      <c r="M2137" s="5"/>
      <c r="N2137" s="23" t="str">
        <f>IF($L2137="", "", COUNTIF($L$11:$L$2510, "&gt;"&amp;$L2137)+1+COUNTIF($L$11:$L2137, $L2137)-1)</f>
        <v/>
      </c>
      <c r="O2137" s="5"/>
      <c r="R2137" s="23" t="str">
        <f t="shared" si="298"/>
        <v/>
      </c>
      <c r="T2137" s="20" t="str">
        <f t="shared" si="299"/>
        <v/>
      </c>
      <c r="X2137" s="23" t="str">
        <f t="shared" si="300"/>
        <v/>
      </c>
      <c r="Z2137" s="59" t="str">
        <f t="shared" si="301"/>
        <v/>
      </c>
      <c r="AA2137" s="60" t="str">
        <f>IF($B2137="", "", IF(COUNTIF('Intro &amp; Setup'!$AY$23:$AY$38, $B2137)&gt;0, "BH", TEXT($B2137, "ddd")))</f>
        <v/>
      </c>
      <c r="AB2137" s="61" t="str">
        <f t="shared" si="302"/>
        <v/>
      </c>
      <c r="AD2137" s="23" t="str">
        <f t="shared" si="303"/>
        <v/>
      </c>
      <c r="AE2137" s="23" t="str">
        <f t="shared" si="304"/>
        <v/>
      </c>
      <c r="AG2137" s="23" t="str">
        <f t="shared" si="305"/>
        <v/>
      </c>
    </row>
    <row r="2138" spans="1:33" x14ac:dyDescent="0.25">
      <c r="A2138" s="5"/>
      <c r="B2138" s="115"/>
      <c r="C2138" s="116"/>
      <c r="D2138" s="117"/>
      <c r="E2138" s="118"/>
      <c r="F2138" s="118"/>
      <c r="G2138" s="119"/>
      <c r="H2138" s="120"/>
      <c r="I2138" s="120"/>
      <c r="J2138" s="121"/>
      <c r="K2138" s="5"/>
      <c r="L2138" s="133" t="str">
        <f t="shared" si="297"/>
        <v/>
      </c>
      <c r="M2138" s="5"/>
      <c r="N2138" s="23" t="str">
        <f>IF($L2138="", "", COUNTIF($L$11:$L$2510, "&gt;"&amp;$L2138)+1+COUNTIF($L$11:$L2138, $L2138)-1)</f>
        <v/>
      </c>
      <c r="O2138" s="5"/>
      <c r="R2138" s="23" t="str">
        <f t="shared" si="298"/>
        <v/>
      </c>
      <c r="T2138" s="20" t="str">
        <f t="shared" si="299"/>
        <v/>
      </c>
      <c r="X2138" s="23" t="str">
        <f t="shared" si="300"/>
        <v/>
      </c>
      <c r="Z2138" s="59" t="str">
        <f t="shared" si="301"/>
        <v/>
      </c>
      <c r="AA2138" s="60" t="str">
        <f>IF($B2138="", "", IF(COUNTIF('Intro &amp; Setup'!$AY$23:$AY$38, $B2138)&gt;0, "BH", TEXT($B2138, "ddd")))</f>
        <v/>
      </c>
      <c r="AB2138" s="61" t="str">
        <f t="shared" si="302"/>
        <v/>
      </c>
      <c r="AD2138" s="23" t="str">
        <f t="shared" si="303"/>
        <v/>
      </c>
      <c r="AE2138" s="23" t="str">
        <f t="shared" si="304"/>
        <v/>
      </c>
      <c r="AG2138" s="23" t="str">
        <f t="shared" si="305"/>
        <v/>
      </c>
    </row>
    <row r="2139" spans="1:33" x14ac:dyDescent="0.25">
      <c r="A2139" s="5"/>
      <c r="B2139" s="115"/>
      <c r="C2139" s="116"/>
      <c r="D2139" s="117"/>
      <c r="E2139" s="118"/>
      <c r="F2139" s="118"/>
      <c r="G2139" s="119"/>
      <c r="H2139" s="120"/>
      <c r="I2139" s="120"/>
      <c r="J2139" s="121"/>
      <c r="K2139" s="5"/>
      <c r="L2139" s="133" t="str">
        <f t="shared" si="297"/>
        <v/>
      </c>
      <c r="M2139" s="5"/>
      <c r="N2139" s="23" t="str">
        <f>IF($L2139="", "", COUNTIF($L$11:$L$2510, "&gt;"&amp;$L2139)+1+COUNTIF($L$11:$L2139, $L2139)-1)</f>
        <v/>
      </c>
      <c r="O2139" s="5"/>
      <c r="R2139" s="23" t="str">
        <f t="shared" si="298"/>
        <v/>
      </c>
      <c r="T2139" s="20" t="str">
        <f t="shared" si="299"/>
        <v/>
      </c>
      <c r="X2139" s="23" t="str">
        <f t="shared" si="300"/>
        <v/>
      </c>
      <c r="Z2139" s="59" t="str">
        <f t="shared" si="301"/>
        <v/>
      </c>
      <c r="AA2139" s="60" t="str">
        <f>IF($B2139="", "", IF(COUNTIF('Intro &amp; Setup'!$AY$23:$AY$38, $B2139)&gt;0, "BH", TEXT($B2139, "ddd")))</f>
        <v/>
      </c>
      <c r="AB2139" s="61" t="str">
        <f t="shared" si="302"/>
        <v/>
      </c>
      <c r="AD2139" s="23" t="str">
        <f t="shared" si="303"/>
        <v/>
      </c>
      <c r="AE2139" s="23" t="str">
        <f t="shared" si="304"/>
        <v/>
      </c>
      <c r="AG2139" s="23" t="str">
        <f t="shared" si="305"/>
        <v/>
      </c>
    </row>
    <row r="2140" spans="1:33" x14ac:dyDescent="0.25">
      <c r="A2140" s="5"/>
      <c r="B2140" s="115"/>
      <c r="C2140" s="116"/>
      <c r="D2140" s="117"/>
      <c r="E2140" s="118"/>
      <c r="F2140" s="118"/>
      <c r="G2140" s="119"/>
      <c r="H2140" s="120"/>
      <c r="I2140" s="120"/>
      <c r="J2140" s="121"/>
      <c r="K2140" s="5"/>
      <c r="L2140" s="133" t="str">
        <f t="shared" si="297"/>
        <v/>
      </c>
      <c r="M2140" s="5"/>
      <c r="N2140" s="23" t="str">
        <f>IF($L2140="", "", COUNTIF($L$11:$L$2510, "&gt;"&amp;$L2140)+1+COUNTIF($L$11:$L2140, $L2140)-1)</f>
        <v/>
      </c>
      <c r="O2140" s="5"/>
      <c r="R2140" s="23" t="str">
        <f t="shared" si="298"/>
        <v/>
      </c>
      <c r="T2140" s="20" t="str">
        <f t="shared" si="299"/>
        <v/>
      </c>
      <c r="X2140" s="23" t="str">
        <f t="shared" si="300"/>
        <v/>
      </c>
      <c r="Z2140" s="59" t="str">
        <f t="shared" si="301"/>
        <v/>
      </c>
      <c r="AA2140" s="60" t="str">
        <f>IF($B2140="", "", IF(COUNTIF('Intro &amp; Setup'!$AY$23:$AY$38, $B2140)&gt;0, "BH", TEXT($B2140, "ddd")))</f>
        <v/>
      </c>
      <c r="AB2140" s="61" t="str">
        <f t="shared" si="302"/>
        <v/>
      </c>
      <c r="AD2140" s="23" t="str">
        <f t="shared" si="303"/>
        <v/>
      </c>
      <c r="AE2140" s="23" t="str">
        <f t="shared" si="304"/>
        <v/>
      </c>
      <c r="AG2140" s="23" t="str">
        <f t="shared" si="305"/>
        <v/>
      </c>
    </row>
    <row r="2141" spans="1:33" x14ac:dyDescent="0.25">
      <c r="A2141" s="5"/>
      <c r="B2141" s="115"/>
      <c r="C2141" s="116"/>
      <c r="D2141" s="117"/>
      <c r="E2141" s="118"/>
      <c r="F2141" s="118"/>
      <c r="G2141" s="119"/>
      <c r="H2141" s="120"/>
      <c r="I2141" s="120"/>
      <c r="J2141" s="121"/>
      <c r="K2141" s="5"/>
      <c r="L2141" s="133" t="str">
        <f t="shared" si="297"/>
        <v/>
      </c>
      <c r="M2141" s="5"/>
      <c r="N2141" s="23" t="str">
        <f>IF($L2141="", "", COUNTIF($L$11:$L$2510, "&gt;"&amp;$L2141)+1+COUNTIF($L$11:$L2141, $L2141)-1)</f>
        <v/>
      </c>
      <c r="O2141" s="5"/>
      <c r="R2141" s="23" t="str">
        <f t="shared" si="298"/>
        <v/>
      </c>
      <c r="T2141" s="20" t="str">
        <f t="shared" si="299"/>
        <v/>
      </c>
      <c r="X2141" s="23" t="str">
        <f t="shared" si="300"/>
        <v/>
      </c>
      <c r="Z2141" s="59" t="str">
        <f t="shared" si="301"/>
        <v/>
      </c>
      <c r="AA2141" s="60" t="str">
        <f>IF($B2141="", "", IF(COUNTIF('Intro &amp; Setup'!$AY$23:$AY$38, $B2141)&gt;0, "BH", TEXT($B2141, "ddd")))</f>
        <v/>
      </c>
      <c r="AB2141" s="61" t="str">
        <f t="shared" si="302"/>
        <v/>
      </c>
      <c r="AD2141" s="23" t="str">
        <f t="shared" si="303"/>
        <v/>
      </c>
      <c r="AE2141" s="23" t="str">
        <f t="shared" si="304"/>
        <v/>
      </c>
      <c r="AG2141" s="23" t="str">
        <f t="shared" si="305"/>
        <v/>
      </c>
    </row>
    <row r="2142" spans="1:33" x14ac:dyDescent="0.25">
      <c r="A2142" s="5"/>
      <c r="B2142" s="115"/>
      <c r="C2142" s="116"/>
      <c r="D2142" s="117"/>
      <c r="E2142" s="118"/>
      <c r="F2142" s="118"/>
      <c r="G2142" s="119"/>
      <c r="H2142" s="120"/>
      <c r="I2142" s="120"/>
      <c r="J2142" s="121"/>
      <c r="K2142" s="5"/>
      <c r="L2142" s="133" t="str">
        <f t="shared" si="297"/>
        <v/>
      </c>
      <c r="M2142" s="5"/>
      <c r="N2142" s="23" t="str">
        <f>IF($L2142="", "", COUNTIF($L$11:$L$2510, "&gt;"&amp;$L2142)+1+COUNTIF($L$11:$L2142, $L2142)-1)</f>
        <v/>
      </c>
      <c r="O2142" s="5"/>
      <c r="R2142" s="23" t="str">
        <f t="shared" si="298"/>
        <v/>
      </c>
      <c r="T2142" s="20" t="str">
        <f t="shared" si="299"/>
        <v/>
      </c>
      <c r="X2142" s="23" t="str">
        <f t="shared" si="300"/>
        <v/>
      </c>
      <c r="Z2142" s="59" t="str">
        <f t="shared" si="301"/>
        <v/>
      </c>
      <c r="AA2142" s="60" t="str">
        <f>IF($B2142="", "", IF(COUNTIF('Intro &amp; Setup'!$AY$23:$AY$38, $B2142)&gt;0, "BH", TEXT($B2142, "ddd")))</f>
        <v/>
      </c>
      <c r="AB2142" s="61" t="str">
        <f t="shared" si="302"/>
        <v/>
      </c>
      <c r="AD2142" s="23" t="str">
        <f t="shared" si="303"/>
        <v/>
      </c>
      <c r="AE2142" s="23" t="str">
        <f t="shared" si="304"/>
        <v/>
      </c>
      <c r="AG2142" s="23" t="str">
        <f t="shared" si="305"/>
        <v/>
      </c>
    </row>
    <row r="2143" spans="1:33" x14ac:dyDescent="0.25">
      <c r="A2143" s="5"/>
      <c r="B2143" s="115"/>
      <c r="C2143" s="116"/>
      <c r="D2143" s="117"/>
      <c r="E2143" s="118"/>
      <c r="F2143" s="118"/>
      <c r="G2143" s="119"/>
      <c r="H2143" s="120"/>
      <c r="I2143" s="120"/>
      <c r="J2143" s="121"/>
      <c r="K2143" s="5"/>
      <c r="L2143" s="133" t="str">
        <f t="shared" si="297"/>
        <v/>
      </c>
      <c r="M2143" s="5"/>
      <c r="N2143" s="23" t="str">
        <f>IF($L2143="", "", COUNTIF($L$11:$L$2510, "&gt;"&amp;$L2143)+1+COUNTIF($L$11:$L2143, $L2143)-1)</f>
        <v/>
      </c>
      <c r="O2143" s="5"/>
      <c r="R2143" s="23" t="str">
        <f t="shared" si="298"/>
        <v/>
      </c>
      <c r="T2143" s="20" t="str">
        <f t="shared" si="299"/>
        <v/>
      </c>
      <c r="X2143" s="23" t="str">
        <f t="shared" si="300"/>
        <v/>
      </c>
      <c r="Z2143" s="59" t="str">
        <f t="shared" si="301"/>
        <v/>
      </c>
      <c r="AA2143" s="60" t="str">
        <f>IF($B2143="", "", IF(COUNTIF('Intro &amp; Setup'!$AY$23:$AY$38, $B2143)&gt;0, "BH", TEXT($B2143, "ddd")))</f>
        <v/>
      </c>
      <c r="AB2143" s="61" t="str">
        <f t="shared" si="302"/>
        <v/>
      </c>
      <c r="AD2143" s="23" t="str">
        <f t="shared" si="303"/>
        <v/>
      </c>
      <c r="AE2143" s="23" t="str">
        <f t="shared" si="304"/>
        <v/>
      </c>
      <c r="AG2143" s="23" t="str">
        <f t="shared" si="305"/>
        <v/>
      </c>
    </row>
    <row r="2144" spans="1:33" x14ac:dyDescent="0.25">
      <c r="A2144" s="5"/>
      <c r="B2144" s="115"/>
      <c r="C2144" s="116"/>
      <c r="D2144" s="117"/>
      <c r="E2144" s="118"/>
      <c r="F2144" s="118"/>
      <c r="G2144" s="119"/>
      <c r="H2144" s="120"/>
      <c r="I2144" s="120"/>
      <c r="J2144" s="121"/>
      <c r="K2144" s="5"/>
      <c r="L2144" s="133" t="str">
        <f t="shared" si="297"/>
        <v/>
      </c>
      <c r="M2144" s="5"/>
      <c r="N2144" s="23" t="str">
        <f>IF($L2144="", "", COUNTIF($L$11:$L$2510, "&gt;"&amp;$L2144)+1+COUNTIF($L$11:$L2144, $L2144)-1)</f>
        <v/>
      </c>
      <c r="O2144" s="5"/>
      <c r="R2144" s="23" t="str">
        <f t="shared" si="298"/>
        <v/>
      </c>
      <c r="T2144" s="20" t="str">
        <f t="shared" si="299"/>
        <v/>
      </c>
      <c r="X2144" s="23" t="str">
        <f t="shared" si="300"/>
        <v/>
      </c>
      <c r="Z2144" s="59" t="str">
        <f t="shared" si="301"/>
        <v/>
      </c>
      <c r="AA2144" s="60" t="str">
        <f>IF($B2144="", "", IF(COUNTIF('Intro &amp; Setup'!$AY$23:$AY$38, $B2144)&gt;0, "BH", TEXT($B2144, "ddd")))</f>
        <v/>
      </c>
      <c r="AB2144" s="61" t="str">
        <f t="shared" si="302"/>
        <v/>
      </c>
      <c r="AD2144" s="23" t="str">
        <f t="shared" si="303"/>
        <v/>
      </c>
      <c r="AE2144" s="23" t="str">
        <f t="shared" si="304"/>
        <v/>
      </c>
      <c r="AG2144" s="23" t="str">
        <f t="shared" si="305"/>
        <v/>
      </c>
    </row>
    <row r="2145" spans="1:33" x14ac:dyDescent="0.25">
      <c r="A2145" s="5"/>
      <c r="B2145" s="115"/>
      <c r="C2145" s="116"/>
      <c r="D2145" s="117"/>
      <c r="E2145" s="118"/>
      <c r="F2145" s="118"/>
      <c r="G2145" s="119"/>
      <c r="H2145" s="120"/>
      <c r="I2145" s="120"/>
      <c r="J2145" s="121"/>
      <c r="K2145" s="5"/>
      <c r="L2145" s="133" t="str">
        <f t="shared" si="297"/>
        <v/>
      </c>
      <c r="M2145" s="5"/>
      <c r="N2145" s="23" t="str">
        <f>IF($L2145="", "", COUNTIF($L$11:$L$2510, "&gt;"&amp;$L2145)+1+COUNTIF($L$11:$L2145, $L2145)-1)</f>
        <v/>
      </c>
      <c r="O2145" s="5"/>
      <c r="R2145" s="23" t="str">
        <f t="shared" si="298"/>
        <v/>
      </c>
      <c r="T2145" s="20" t="str">
        <f t="shared" si="299"/>
        <v/>
      </c>
      <c r="X2145" s="23" t="str">
        <f t="shared" si="300"/>
        <v/>
      </c>
      <c r="Z2145" s="59" t="str">
        <f t="shared" si="301"/>
        <v/>
      </c>
      <c r="AA2145" s="60" t="str">
        <f>IF($B2145="", "", IF(COUNTIF('Intro &amp; Setup'!$AY$23:$AY$38, $B2145)&gt;0, "BH", TEXT($B2145, "ddd")))</f>
        <v/>
      </c>
      <c r="AB2145" s="61" t="str">
        <f t="shared" si="302"/>
        <v/>
      </c>
      <c r="AD2145" s="23" t="str">
        <f t="shared" si="303"/>
        <v/>
      </c>
      <c r="AE2145" s="23" t="str">
        <f t="shared" si="304"/>
        <v/>
      </c>
      <c r="AG2145" s="23" t="str">
        <f t="shared" si="305"/>
        <v/>
      </c>
    </row>
    <row r="2146" spans="1:33" x14ac:dyDescent="0.25">
      <c r="A2146" s="5"/>
      <c r="B2146" s="115"/>
      <c r="C2146" s="116"/>
      <c r="D2146" s="117"/>
      <c r="E2146" s="118"/>
      <c r="F2146" s="118"/>
      <c r="G2146" s="119"/>
      <c r="H2146" s="120"/>
      <c r="I2146" s="120"/>
      <c r="J2146" s="121"/>
      <c r="K2146" s="5"/>
      <c r="L2146" s="133" t="str">
        <f t="shared" si="297"/>
        <v/>
      </c>
      <c r="M2146" s="5"/>
      <c r="N2146" s="23" t="str">
        <f>IF($L2146="", "", COUNTIF($L$11:$L$2510, "&gt;"&amp;$L2146)+1+COUNTIF($L$11:$L2146, $L2146)-1)</f>
        <v/>
      </c>
      <c r="O2146" s="5"/>
      <c r="R2146" s="23" t="str">
        <f t="shared" si="298"/>
        <v/>
      </c>
      <c r="T2146" s="20" t="str">
        <f t="shared" si="299"/>
        <v/>
      </c>
      <c r="X2146" s="23" t="str">
        <f t="shared" si="300"/>
        <v/>
      </c>
      <c r="Z2146" s="59" t="str">
        <f t="shared" si="301"/>
        <v/>
      </c>
      <c r="AA2146" s="60" t="str">
        <f>IF($B2146="", "", IF(COUNTIF('Intro &amp; Setup'!$AY$23:$AY$38, $B2146)&gt;0, "BH", TEXT($B2146, "ddd")))</f>
        <v/>
      </c>
      <c r="AB2146" s="61" t="str">
        <f t="shared" si="302"/>
        <v/>
      </c>
      <c r="AD2146" s="23" t="str">
        <f t="shared" si="303"/>
        <v/>
      </c>
      <c r="AE2146" s="23" t="str">
        <f t="shared" si="304"/>
        <v/>
      </c>
      <c r="AG2146" s="23" t="str">
        <f t="shared" si="305"/>
        <v/>
      </c>
    </row>
    <row r="2147" spans="1:33" x14ac:dyDescent="0.25">
      <c r="A2147" s="5"/>
      <c r="B2147" s="115"/>
      <c r="C2147" s="116"/>
      <c r="D2147" s="117"/>
      <c r="E2147" s="118"/>
      <c r="F2147" s="118"/>
      <c r="G2147" s="119"/>
      <c r="H2147" s="120"/>
      <c r="I2147" s="120"/>
      <c r="J2147" s="121"/>
      <c r="K2147" s="5"/>
      <c r="L2147" s="133" t="str">
        <f t="shared" si="297"/>
        <v/>
      </c>
      <c r="M2147" s="5"/>
      <c r="N2147" s="23" t="str">
        <f>IF($L2147="", "", COUNTIF($L$11:$L$2510, "&gt;"&amp;$L2147)+1+COUNTIF($L$11:$L2147, $L2147)-1)</f>
        <v/>
      </c>
      <c r="O2147" s="5"/>
      <c r="R2147" s="23" t="str">
        <f t="shared" si="298"/>
        <v/>
      </c>
      <c r="T2147" s="20" t="str">
        <f t="shared" si="299"/>
        <v/>
      </c>
      <c r="X2147" s="23" t="str">
        <f t="shared" si="300"/>
        <v/>
      </c>
      <c r="Z2147" s="59" t="str">
        <f t="shared" si="301"/>
        <v/>
      </c>
      <c r="AA2147" s="60" t="str">
        <f>IF($B2147="", "", IF(COUNTIF('Intro &amp; Setup'!$AY$23:$AY$38, $B2147)&gt;0, "BH", TEXT($B2147, "ddd")))</f>
        <v/>
      </c>
      <c r="AB2147" s="61" t="str">
        <f t="shared" si="302"/>
        <v/>
      </c>
      <c r="AD2147" s="23" t="str">
        <f t="shared" si="303"/>
        <v/>
      </c>
      <c r="AE2147" s="23" t="str">
        <f t="shared" si="304"/>
        <v/>
      </c>
      <c r="AG2147" s="23" t="str">
        <f t="shared" si="305"/>
        <v/>
      </c>
    </row>
    <row r="2148" spans="1:33" x14ac:dyDescent="0.25">
      <c r="A2148" s="5"/>
      <c r="B2148" s="115"/>
      <c r="C2148" s="116"/>
      <c r="D2148" s="117"/>
      <c r="E2148" s="118"/>
      <c r="F2148" s="118"/>
      <c r="G2148" s="119"/>
      <c r="H2148" s="120"/>
      <c r="I2148" s="120"/>
      <c r="J2148" s="121"/>
      <c r="K2148" s="5"/>
      <c r="L2148" s="133" t="str">
        <f t="shared" si="297"/>
        <v/>
      </c>
      <c r="M2148" s="5"/>
      <c r="N2148" s="23" t="str">
        <f>IF($L2148="", "", COUNTIF($L$11:$L$2510, "&gt;"&amp;$L2148)+1+COUNTIF($L$11:$L2148, $L2148)-1)</f>
        <v/>
      </c>
      <c r="O2148" s="5"/>
      <c r="R2148" s="23" t="str">
        <f t="shared" si="298"/>
        <v/>
      </c>
      <c r="T2148" s="20" t="str">
        <f t="shared" si="299"/>
        <v/>
      </c>
      <c r="X2148" s="23" t="str">
        <f t="shared" si="300"/>
        <v/>
      </c>
      <c r="Z2148" s="59" t="str">
        <f t="shared" si="301"/>
        <v/>
      </c>
      <c r="AA2148" s="60" t="str">
        <f>IF($B2148="", "", IF(COUNTIF('Intro &amp; Setup'!$AY$23:$AY$38, $B2148)&gt;0, "BH", TEXT($B2148, "ddd")))</f>
        <v/>
      </c>
      <c r="AB2148" s="61" t="str">
        <f t="shared" si="302"/>
        <v/>
      </c>
      <c r="AD2148" s="23" t="str">
        <f t="shared" si="303"/>
        <v/>
      </c>
      <c r="AE2148" s="23" t="str">
        <f t="shared" si="304"/>
        <v/>
      </c>
      <c r="AG2148" s="23" t="str">
        <f t="shared" si="305"/>
        <v/>
      </c>
    </row>
    <row r="2149" spans="1:33" x14ac:dyDescent="0.25">
      <c r="A2149" s="5"/>
      <c r="B2149" s="115"/>
      <c r="C2149" s="116"/>
      <c r="D2149" s="117"/>
      <c r="E2149" s="118"/>
      <c r="F2149" s="118"/>
      <c r="G2149" s="119"/>
      <c r="H2149" s="120"/>
      <c r="I2149" s="120"/>
      <c r="J2149" s="121"/>
      <c r="K2149" s="5"/>
      <c r="L2149" s="133" t="str">
        <f t="shared" si="297"/>
        <v/>
      </c>
      <c r="M2149" s="5"/>
      <c r="N2149" s="23" t="str">
        <f>IF($L2149="", "", COUNTIF($L$11:$L$2510, "&gt;"&amp;$L2149)+1+COUNTIF($L$11:$L2149, $L2149)-1)</f>
        <v/>
      </c>
      <c r="O2149" s="5"/>
      <c r="R2149" s="23" t="str">
        <f t="shared" si="298"/>
        <v/>
      </c>
      <c r="T2149" s="20" t="str">
        <f t="shared" si="299"/>
        <v/>
      </c>
      <c r="X2149" s="23" t="str">
        <f t="shared" si="300"/>
        <v/>
      </c>
      <c r="Z2149" s="59" t="str">
        <f t="shared" si="301"/>
        <v/>
      </c>
      <c r="AA2149" s="60" t="str">
        <f>IF($B2149="", "", IF(COUNTIF('Intro &amp; Setup'!$AY$23:$AY$38, $B2149)&gt;0, "BH", TEXT($B2149, "ddd")))</f>
        <v/>
      </c>
      <c r="AB2149" s="61" t="str">
        <f t="shared" si="302"/>
        <v/>
      </c>
      <c r="AD2149" s="23" t="str">
        <f t="shared" si="303"/>
        <v/>
      </c>
      <c r="AE2149" s="23" t="str">
        <f t="shared" si="304"/>
        <v/>
      </c>
      <c r="AG2149" s="23" t="str">
        <f t="shared" si="305"/>
        <v/>
      </c>
    </row>
    <row r="2150" spans="1:33" x14ac:dyDescent="0.25">
      <c r="A2150" s="5"/>
      <c r="B2150" s="115"/>
      <c r="C2150" s="116"/>
      <c r="D2150" s="117"/>
      <c r="E2150" s="118"/>
      <c r="F2150" s="118"/>
      <c r="G2150" s="119"/>
      <c r="H2150" s="120"/>
      <c r="I2150" s="120"/>
      <c r="J2150" s="121"/>
      <c r="K2150" s="5"/>
      <c r="L2150" s="133" t="str">
        <f t="shared" si="297"/>
        <v/>
      </c>
      <c r="M2150" s="5"/>
      <c r="N2150" s="23" t="str">
        <f>IF($L2150="", "", COUNTIF($L$11:$L$2510, "&gt;"&amp;$L2150)+1+COUNTIF($L$11:$L2150, $L2150)-1)</f>
        <v/>
      </c>
      <c r="O2150" s="5"/>
      <c r="R2150" s="23" t="str">
        <f t="shared" si="298"/>
        <v/>
      </c>
      <c r="T2150" s="20" t="str">
        <f t="shared" si="299"/>
        <v/>
      </c>
      <c r="X2150" s="23" t="str">
        <f t="shared" si="300"/>
        <v/>
      </c>
      <c r="Z2150" s="59" t="str">
        <f t="shared" si="301"/>
        <v/>
      </c>
      <c r="AA2150" s="60" t="str">
        <f>IF($B2150="", "", IF(COUNTIF('Intro &amp; Setup'!$AY$23:$AY$38, $B2150)&gt;0, "BH", TEXT($B2150, "ddd")))</f>
        <v/>
      </c>
      <c r="AB2150" s="61" t="str">
        <f t="shared" si="302"/>
        <v/>
      </c>
      <c r="AD2150" s="23" t="str">
        <f t="shared" si="303"/>
        <v/>
      </c>
      <c r="AE2150" s="23" t="str">
        <f t="shared" si="304"/>
        <v/>
      </c>
      <c r="AG2150" s="23" t="str">
        <f t="shared" si="305"/>
        <v/>
      </c>
    </row>
    <row r="2151" spans="1:33" x14ac:dyDescent="0.25">
      <c r="A2151" s="5"/>
      <c r="B2151" s="115"/>
      <c r="C2151" s="116"/>
      <c r="D2151" s="117"/>
      <c r="E2151" s="118"/>
      <c r="F2151" s="118"/>
      <c r="G2151" s="119"/>
      <c r="H2151" s="120"/>
      <c r="I2151" s="120"/>
      <c r="J2151" s="121"/>
      <c r="K2151" s="5"/>
      <c r="L2151" s="133" t="str">
        <f t="shared" si="297"/>
        <v/>
      </c>
      <c r="M2151" s="5"/>
      <c r="N2151" s="23" t="str">
        <f>IF($L2151="", "", COUNTIF($L$11:$L$2510, "&gt;"&amp;$L2151)+1+COUNTIF($L$11:$L2151, $L2151)-1)</f>
        <v/>
      </c>
      <c r="O2151" s="5"/>
      <c r="R2151" s="23" t="str">
        <f t="shared" si="298"/>
        <v/>
      </c>
      <c r="T2151" s="20" t="str">
        <f t="shared" si="299"/>
        <v/>
      </c>
      <c r="X2151" s="23" t="str">
        <f t="shared" si="300"/>
        <v/>
      </c>
      <c r="Z2151" s="59" t="str">
        <f t="shared" si="301"/>
        <v/>
      </c>
      <c r="AA2151" s="60" t="str">
        <f>IF($B2151="", "", IF(COUNTIF('Intro &amp; Setup'!$AY$23:$AY$38, $B2151)&gt;0, "BH", TEXT($B2151, "ddd")))</f>
        <v/>
      </c>
      <c r="AB2151" s="61" t="str">
        <f t="shared" si="302"/>
        <v/>
      </c>
      <c r="AD2151" s="23" t="str">
        <f t="shared" si="303"/>
        <v/>
      </c>
      <c r="AE2151" s="23" t="str">
        <f t="shared" si="304"/>
        <v/>
      </c>
      <c r="AG2151" s="23" t="str">
        <f t="shared" si="305"/>
        <v/>
      </c>
    </row>
    <row r="2152" spans="1:33" x14ac:dyDescent="0.25">
      <c r="A2152" s="5"/>
      <c r="B2152" s="115"/>
      <c r="C2152" s="116"/>
      <c r="D2152" s="117"/>
      <c r="E2152" s="118"/>
      <c r="F2152" s="118"/>
      <c r="G2152" s="119"/>
      <c r="H2152" s="120"/>
      <c r="I2152" s="120"/>
      <c r="J2152" s="121"/>
      <c r="K2152" s="5"/>
      <c r="L2152" s="133" t="str">
        <f t="shared" si="297"/>
        <v/>
      </c>
      <c r="M2152" s="5"/>
      <c r="N2152" s="23" t="str">
        <f>IF($L2152="", "", COUNTIF($L$11:$L$2510, "&gt;"&amp;$L2152)+1+COUNTIF($L$11:$L2152, $L2152)-1)</f>
        <v/>
      </c>
      <c r="O2152" s="5"/>
      <c r="R2152" s="23" t="str">
        <f t="shared" si="298"/>
        <v/>
      </c>
      <c r="T2152" s="20" t="str">
        <f t="shared" si="299"/>
        <v/>
      </c>
      <c r="X2152" s="23" t="str">
        <f t="shared" si="300"/>
        <v/>
      </c>
      <c r="Z2152" s="59" t="str">
        <f t="shared" si="301"/>
        <v/>
      </c>
      <c r="AA2152" s="60" t="str">
        <f>IF($B2152="", "", IF(COUNTIF('Intro &amp; Setup'!$AY$23:$AY$38, $B2152)&gt;0, "BH", TEXT($B2152, "ddd")))</f>
        <v/>
      </c>
      <c r="AB2152" s="61" t="str">
        <f t="shared" si="302"/>
        <v/>
      </c>
      <c r="AD2152" s="23" t="str">
        <f t="shared" si="303"/>
        <v/>
      </c>
      <c r="AE2152" s="23" t="str">
        <f t="shared" si="304"/>
        <v/>
      </c>
      <c r="AG2152" s="23" t="str">
        <f t="shared" si="305"/>
        <v/>
      </c>
    </row>
    <row r="2153" spans="1:33" x14ac:dyDescent="0.25">
      <c r="A2153" s="5"/>
      <c r="B2153" s="115"/>
      <c r="C2153" s="116"/>
      <c r="D2153" s="117"/>
      <c r="E2153" s="118"/>
      <c r="F2153" s="118"/>
      <c r="G2153" s="119"/>
      <c r="H2153" s="120"/>
      <c r="I2153" s="120"/>
      <c r="J2153" s="121"/>
      <c r="K2153" s="5"/>
      <c r="L2153" s="133" t="str">
        <f t="shared" si="297"/>
        <v/>
      </c>
      <c r="M2153" s="5"/>
      <c r="N2153" s="23" t="str">
        <f>IF($L2153="", "", COUNTIF($L$11:$L$2510, "&gt;"&amp;$L2153)+1+COUNTIF($L$11:$L2153, $L2153)-1)</f>
        <v/>
      </c>
      <c r="O2153" s="5"/>
      <c r="R2153" s="23" t="str">
        <f t="shared" si="298"/>
        <v/>
      </c>
      <c r="T2153" s="20" t="str">
        <f t="shared" si="299"/>
        <v/>
      </c>
      <c r="X2153" s="23" t="str">
        <f t="shared" si="300"/>
        <v/>
      </c>
      <c r="Z2153" s="59" t="str">
        <f t="shared" si="301"/>
        <v/>
      </c>
      <c r="AA2153" s="60" t="str">
        <f>IF($B2153="", "", IF(COUNTIF('Intro &amp; Setup'!$AY$23:$AY$38, $B2153)&gt;0, "BH", TEXT($B2153, "ddd")))</f>
        <v/>
      </c>
      <c r="AB2153" s="61" t="str">
        <f t="shared" si="302"/>
        <v/>
      </c>
      <c r="AD2153" s="23" t="str">
        <f t="shared" si="303"/>
        <v/>
      </c>
      <c r="AE2153" s="23" t="str">
        <f t="shared" si="304"/>
        <v/>
      </c>
      <c r="AG2153" s="23" t="str">
        <f t="shared" si="305"/>
        <v/>
      </c>
    </row>
    <row r="2154" spans="1:33" x14ac:dyDescent="0.25">
      <c r="A2154" s="5"/>
      <c r="B2154" s="115"/>
      <c r="C2154" s="116"/>
      <c r="D2154" s="117"/>
      <c r="E2154" s="118"/>
      <c r="F2154" s="118"/>
      <c r="G2154" s="119"/>
      <c r="H2154" s="120"/>
      <c r="I2154" s="120"/>
      <c r="J2154" s="121"/>
      <c r="K2154" s="5"/>
      <c r="L2154" s="133" t="str">
        <f t="shared" si="297"/>
        <v/>
      </c>
      <c r="M2154" s="5"/>
      <c r="N2154" s="23" t="str">
        <f>IF($L2154="", "", COUNTIF($L$11:$L$2510, "&gt;"&amp;$L2154)+1+COUNTIF($L$11:$L2154, $L2154)-1)</f>
        <v/>
      </c>
      <c r="O2154" s="5"/>
      <c r="R2154" s="23" t="str">
        <f t="shared" si="298"/>
        <v/>
      </c>
      <c r="T2154" s="20" t="str">
        <f t="shared" si="299"/>
        <v/>
      </c>
      <c r="X2154" s="23" t="str">
        <f t="shared" si="300"/>
        <v/>
      </c>
      <c r="Z2154" s="59" t="str">
        <f t="shared" si="301"/>
        <v/>
      </c>
      <c r="AA2154" s="60" t="str">
        <f>IF($B2154="", "", IF(COUNTIF('Intro &amp; Setup'!$AY$23:$AY$38, $B2154)&gt;0, "BH", TEXT($B2154, "ddd")))</f>
        <v/>
      </c>
      <c r="AB2154" s="61" t="str">
        <f t="shared" si="302"/>
        <v/>
      </c>
      <c r="AD2154" s="23" t="str">
        <f t="shared" si="303"/>
        <v/>
      </c>
      <c r="AE2154" s="23" t="str">
        <f t="shared" si="304"/>
        <v/>
      </c>
      <c r="AG2154" s="23" t="str">
        <f t="shared" si="305"/>
        <v/>
      </c>
    </row>
    <row r="2155" spans="1:33" x14ac:dyDescent="0.25">
      <c r="A2155" s="5"/>
      <c r="B2155" s="115"/>
      <c r="C2155" s="116"/>
      <c r="D2155" s="117"/>
      <c r="E2155" s="118"/>
      <c r="F2155" s="118"/>
      <c r="G2155" s="119"/>
      <c r="H2155" s="120"/>
      <c r="I2155" s="120"/>
      <c r="J2155" s="121"/>
      <c r="K2155" s="5"/>
      <c r="L2155" s="133" t="str">
        <f t="shared" si="297"/>
        <v/>
      </c>
      <c r="M2155" s="5"/>
      <c r="N2155" s="23" t="str">
        <f>IF($L2155="", "", COUNTIF($L$11:$L$2510, "&gt;"&amp;$L2155)+1+COUNTIF($L$11:$L2155, $L2155)-1)</f>
        <v/>
      </c>
      <c r="O2155" s="5"/>
      <c r="R2155" s="23" t="str">
        <f t="shared" si="298"/>
        <v/>
      </c>
      <c r="T2155" s="20" t="str">
        <f t="shared" si="299"/>
        <v/>
      </c>
      <c r="X2155" s="23" t="str">
        <f t="shared" si="300"/>
        <v/>
      </c>
      <c r="Z2155" s="59" t="str">
        <f t="shared" si="301"/>
        <v/>
      </c>
      <c r="AA2155" s="60" t="str">
        <f>IF($B2155="", "", IF(COUNTIF('Intro &amp; Setup'!$AY$23:$AY$38, $B2155)&gt;0, "BH", TEXT($B2155, "ddd")))</f>
        <v/>
      </c>
      <c r="AB2155" s="61" t="str">
        <f t="shared" si="302"/>
        <v/>
      </c>
      <c r="AD2155" s="23" t="str">
        <f t="shared" si="303"/>
        <v/>
      </c>
      <c r="AE2155" s="23" t="str">
        <f t="shared" si="304"/>
        <v/>
      </c>
      <c r="AG2155" s="23" t="str">
        <f t="shared" si="305"/>
        <v/>
      </c>
    </row>
    <row r="2156" spans="1:33" x14ac:dyDescent="0.25">
      <c r="A2156" s="5"/>
      <c r="B2156" s="115"/>
      <c r="C2156" s="116"/>
      <c r="D2156" s="117"/>
      <c r="E2156" s="118"/>
      <c r="F2156" s="118"/>
      <c r="G2156" s="119"/>
      <c r="H2156" s="120"/>
      <c r="I2156" s="120"/>
      <c r="J2156" s="121"/>
      <c r="K2156" s="5"/>
      <c r="L2156" s="133" t="str">
        <f t="shared" si="297"/>
        <v/>
      </c>
      <c r="M2156" s="5"/>
      <c r="N2156" s="23" t="str">
        <f>IF($L2156="", "", COUNTIF($L$11:$L$2510, "&gt;"&amp;$L2156)+1+COUNTIF($L$11:$L2156, $L2156)-1)</f>
        <v/>
      </c>
      <c r="O2156" s="5"/>
      <c r="R2156" s="23" t="str">
        <f t="shared" si="298"/>
        <v/>
      </c>
      <c r="T2156" s="20" t="str">
        <f t="shared" si="299"/>
        <v/>
      </c>
      <c r="X2156" s="23" t="str">
        <f t="shared" si="300"/>
        <v/>
      </c>
      <c r="Z2156" s="59" t="str">
        <f t="shared" si="301"/>
        <v/>
      </c>
      <c r="AA2156" s="60" t="str">
        <f>IF($B2156="", "", IF(COUNTIF('Intro &amp; Setup'!$AY$23:$AY$38, $B2156)&gt;0, "BH", TEXT($B2156, "ddd")))</f>
        <v/>
      </c>
      <c r="AB2156" s="61" t="str">
        <f t="shared" si="302"/>
        <v/>
      </c>
      <c r="AD2156" s="23" t="str">
        <f t="shared" si="303"/>
        <v/>
      </c>
      <c r="AE2156" s="23" t="str">
        <f t="shared" si="304"/>
        <v/>
      </c>
      <c r="AG2156" s="23" t="str">
        <f t="shared" si="305"/>
        <v/>
      </c>
    </row>
    <row r="2157" spans="1:33" x14ac:dyDescent="0.25">
      <c r="A2157" s="5"/>
      <c r="B2157" s="115"/>
      <c r="C2157" s="116"/>
      <c r="D2157" s="117"/>
      <c r="E2157" s="118"/>
      <c r="F2157" s="118"/>
      <c r="G2157" s="119"/>
      <c r="H2157" s="120"/>
      <c r="I2157" s="120"/>
      <c r="J2157" s="121"/>
      <c r="K2157" s="5"/>
      <c r="L2157" s="133" t="str">
        <f t="shared" si="297"/>
        <v/>
      </c>
      <c r="M2157" s="5"/>
      <c r="N2157" s="23" t="str">
        <f>IF($L2157="", "", COUNTIF($L$11:$L$2510, "&gt;"&amp;$L2157)+1+COUNTIF($L$11:$L2157, $L2157)-1)</f>
        <v/>
      </c>
      <c r="O2157" s="5"/>
      <c r="R2157" s="23" t="str">
        <f t="shared" si="298"/>
        <v/>
      </c>
      <c r="T2157" s="20" t="str">
        <f t="shared" si="299"/>
        <v/>
      </c>
      <c r="X2157" s="23" t="str">
        <f t="shared" si="300"/>
        <v/>
      </c>
      <c r="Z2157" s="59" t="str">
        <f t="shared" si="301"/>
        <v/>
      </c>
      <c r="AA2157" s="60" t="str">
        <f>IF($B2157="", "", IF(COUNTIF('Intro &amp; Setup'!$AY$23:$AY$38, $B2157)&gt;0, "BH", TEXT($B2157, "ddd")))</f>
        <v/>
      </c>
      <c r="AB2157" s="61" t="str">
        <f t="shared" si="302"/>
        <v/>
      </c>
      <c r="AD2157" s="23" t="str">
        <f t="shared" si="303"/>
        <v/>
      </c>
      <c r="AE2157" s="23" t="str">
        <f t="shared" si="304"/>
        <v/>
      </c>
      <c r="AG2157" s="23" t="str">
        <f t="shared" si="305"/>
        <v/>
      </c>
    </row>
    <row r="2158" spans="1:33" x14ac:dyDescent="0.25">
      <c r="A2158" s="5"/>
      <c r="B2158" s="115"/>
      <c r="C2158" s="116"/>
      <c r="D2158" s="117"/>
      <c r="E2158" s="118"/>
      <c r="F2158" s="118"/>
      <c r="G2158" s="119"/>
      <c r="H2158" s="120"/>
      <c r="I2158" s="120"/>
      <c r="J2158" s="121"/>
      <c r="K2158" s="5"/>
      <c r="L2158" s="133" t="str">
        <f t="shared" si="297"/>
        <v/>
      </c>
      <c r="M2158" s="5"/>
      <c r="N2158" s="23" t="str">
        <f>IF($L2158="", "", COUNTIF($L$11:$L$2510, "&gt;"&amp;$L2158)+1+COUNTIF($L$11:$L2158, $L2158)-1)</f>
        <v/>
      </c>
      <c r="O2158" s="5"/>
      <c r="R2158" s="23" t="str">
        <f t="shared" si="298"/>
        <v/>
      </c>
      <c r="T2158" s="20" t="str">
        <f t="shared" si="299"/>
        <v/>
      </c>
      <c r="X2158" s="23" t="str">
        <f t="shared" si="300"/>
        <v/>
      </c>
      <c r="Z2158" s="59" t="str">
        <f t="shared" si="301"/>
        <v/>
      </c>
      <c r="AA2158" s="60" t="str">
        <f>IF($B2158="", "", IF(COUNTIF('Intro &amp; Setup'!$AY$23:$AY$38, $B2158)&gt;0, "BH", TEXT($B2158, "ddd")))</f>
        <v/>
      </c>
      <c r="AB2158" s="61" t="str">
        <f t="shared" si="302"/>
        <v/>
      </c>
      <c r="AD2158" s="23" t="str">
        <f t="shared" si="303"/>
        <v/>
      </c>
      <c r="AE2158" s="23" t="str">
        <f t="shared" si="304"/>
        <v/>
      </c>
      <c r="AG2158" s="23" t="str">
        <f t="shared" si="305"/>
        <v/>
      </c>
    </row>
    <row r="2159" spans="1:33" x14ac:dyDescent="0.25">
      <c r="A2159" s="5"/>
      <c r="B2159" s="115"/>
      <c r="C2159" s="116"/>
      <c r="D2159" s="117"/>
      <c r="E2159" s="118"/>
      <c r="F2159" s="118"/>
      <c r="G2159" s="119"/>
      <c r="H2159" s="120"/>
      <c r="I2159" s="120"/>
      <c r="J2159" s="121"/>
      <c r="K2159" s="5"/>
      <c r="L2159" s="133" t="str">
        <f t="shared" si="297"/>
        <v/>
      </c>
      <c r="M2159" s="5"/>
      <c r="N2159" s="23" t="str">
        <f>IF($L2159="", "", COUNTIF($L$11:$L$2510, "&gt;"&amp;$L2159)+1+COUNTIF($L$11:$L2159, $L2159)-1)</f>
        <v/>
      </c>
      <c r="O2159" s="5"/>
      <c r="R2159" s="23" t="str">
        <f t="shared" si="298"/>
        <v/>
      </c>
      <c r="T2159" s="20" t="str">
        <f t="shared" si="299"/>
        <v/>
      </c>
      <c r="X2159" s="23" t="str">
        <f t="shared" si="300"/>
        <v/>
      </c>
      <c r="Z2159" s="59" t="str">
        <f t="shared" si="301"/>
        <v/>
      </c>
      <c r="AA2159" s="60" t="str">
        <f>IF($B2159="", "", IF(COUNTIF('Intro &amp; Setup'!$AY$23:$AY$38, $B2159)&gt;0, "BH", TEXT($B2159, "ddd")))</f>
        <v/>
      </c>
      <c r="AB2159" s="61" t="str">
        <f t="shared" si="302"/>
        <v/>
      </c>
      <c r="AD2159" s="23" t="str">
        <f t="shared" si="303"/>
        <v/>
      </c>
      <c r="AE2159" s="23" t="str">
        <f t="shared" si="304"/>
        <v/>
      </c>
      <c r="AG2159" s="23" t="str">
        <f t="shared" si="305"/>
        <v/>
      </c>
    </row>
    <row r="2160" spans="1:33" x14ac:dyDescent="0.25">
      <c r="A2160" s="5"/>
      <c r="B2160" s="115"/>
      <c r="C2160" s="116"/>
      <c r="D2160" s="117"/>
      <c r="E2160" s="118"/>
      <c r="F2160" s="118"/>
      <c r="G2160" s="119"/>
      <c r="H2160" s="120"/>
      <c r="I2160" s="120"/>
      <c r="J2160" s="121"/>
      <c r="K2160" s="5"/>
      <c r="L2160" s="133" t="str">
        <f t="shared" si="297"/>
        <v/>
      </c>
      <c r="M2160" s="5"/>
      <c r="N2160" s="23" t="str">
        <f>IF($L2160="", "", COUNTIF($L$11:$L$2510, "&gt;"&amp;$L2160)+1+COUNTIF($L$11:$L2160, $L2160)-1)</f>
        <v/>
      </c>
      <c r="O2160" s="5"/>
      <c r="R2160" s="23" t="str">
        <f t="shared" si="298"/>
        <v/>
      </c>
      <c r="T2160" s="20" t="str">
        <f t="shared" si="299"/>
        <v/>
      </c>
      <c r="X2160" s="23" t="str">
        <f t="shared" si="300"/>
        <v/>
      </c>
      <c r="Z2160" s="59" t="str">
        <f t="shared" si="301"/>
        <v/>
      </c>
      <c r="AA2160" s="60" t="str">
        <f>IF($B2160="", "", IF(COUNTIF('Intro &amp; Setup'!$AY$23:$AY$38, $B2160)&gt;0, "BH", TEXT($B2160, "ddd")))</f>
        <v/>
      </c>
      <c r="AB2160" s="61" t="str">
        <f t="shared" si="302"/>
        <v/>
      </c>
      <c r="AD2160" s="23" t="str">
        <f t="shared" si="303"/>
        <v/>
      </c>
      <c r="AE2160" s="23" t="str">
        <f t="shared" si="304"/>
        <v/>
      </c>
      <c r="AG2160" s="23" t="str">
        <f t="shared" si="305"/>
        <v/>
      </c>
    </row>
    <row r="2161" spans="1:33" x14ac:dyDescent="0.25">
      <c r="A2161" s="5"/>
      <c r="B2161" s="115"/>
      <c r="C2161" s="116"/>
      <c r="D2161" s="117"/>
      <c r="E2161" s="118"/>
      <c r="F2161" s="118"/>
      <c r="G2161" s="119"/>
      <c r="H2161" s="120"/>
      <c r="I2161" s="120"/>
      <c r="J2161" s="121"/>
      <c r="K2161" s="5"/>
      <c r="L2161" s="133" t="str">
        <f t="shared" si="297"/>
        <v/>
      </c>
      <c r="M2161" s="5"/>
      <c r="N2161" s="23" t="str">
        <f>IF($L2161="", "", COUNTIF($L$11:$L$2510, "&gt;"&amp;$L2161)+1+COUNTIF($L$11:$L2161, $L2161)-1)</f>
        <v/>
      </c>
      <c r="O2161" s="5"/>
      <c r="R2161" s="23" t="str">
        <f t="shared" si="298"/>
        <v/>
      </c>
      <c r="T2161" s="20" t="str">
        <f t="shared" si="299"/>
        <v/>
      </c>
      <c r="X2161" s="23" t="str">
        <f t="shared" si="300"/>
        <v/>
      </c>
      <c r="Z2161" s="59" t="str">
        <f t="shared" si="301"/>
        <v/>
      </c>
      <c r="AA2161" s="60" t="str">
        <f>IF($B2161="", "", IF(COUNTIF('Intro &amp; Setup'!$AY$23:$AY$38, $B2161)&gt;0, "BH", TEXT($B2161, "ddd")))</f>
        <v/>
      </c>
      <c r="AB2161" s="61" t="str">
        <f t="shared" si="302"/>
        <v/>
      </c>
      <c r="AD2161" s="23" t="str">
        <f t="shared" si="303"/>
        <v/>
      </c>
      <c r="AE2161" s="23" t="str">
        <f t="shared" si="304"/>
        <v/>
      </c>
      <c r="AG2161" s="23" t="str">
        <f t="shared" si="305"/>
        <v/>
      </c>
    </row>
    <row r="2162" spans="1:33" x14ac:dyDescent="0.25">
      <c r="A2162" s="5"/>
      <c r="B2162" s="115"/>
      <c r="C2162" s="116"/>
      <c r="D2162" s="117"/>
      <c r="E2162" s="118"/>
      <c r="F2162" s="118"/>
      <c r="G2162" s="119"/>
      <c r="H2162" s="120"/>
      <c r="I2162" s="120"/>
      <c r="J2162" s="121"/>
      <c r="K2162" s="5"/>
      <c r="L2162" s="133" t="str">
        <f t="shared" si="297"/>
        <v/>
      </c>
      <c r="M2162" s="5"/>
      <c r="N2162" s="23" t="str">
        <f>IF($L2162="", "", COUNTIF($L$11:$L$2510, "&gt;"&amp;$L2162)+1+COUNTIF($L$11:$L2162, $L2162)-1)</f>
        <v/>
      </c>
      <c r="O2162" s="5"/>
      <c r="R2162" s="23" t="str">
        <f t="shared" si="298"/>
        <v/>
      </c>
      <c r="T2162" s="20" t="str">
        <f t="shared" si="299"/>
        <v/>
      </c>
      <c r="X2162" s="23" t="str">
        <f t="shared" si="300"/>
        <v/>
      </c>
      <c r="Z2162" s="59" t="str">
        <f t="shared" si="301"/>
        <v/>
      </c>
      <c r="AA2162" s="60" t="str">
        <f>IF($B2162="", "", IF(COUNTIF('Intro &amp; Setup'!$AY$23:$AY$38, $B2162)&gt;0, "BH", TEXT($B2162, "ddd")))</f>
        <v/>
      </c>
      <c r="AB2162" s="61" t="str">
        <f t="shared" si="302"/>
        <v/>
      </c>
      <c r="AD2162" s="23" t="str">
        <f t="shared" si="303"/>
        <v/>
      </c>
      <c r="AE2162" s="23" t="str">
        <f t="shared" si="304"/>
        <v/>
      </c>
      <c r="AG2162" s="23" t="str">
        <f t="shared" si="305"/>
        <v/>
      </c>
    </row>
    <row r="2163" spans="1:33" x14ac:dyDescent="0.25">
      <c r="A2163" s="5"/>
      <c r="B2163" s="115"/>
      <c r="C2163" s="116"/>
      <c r="D2163" s="117"/>
      <c r="E2163" s="118"/>
      <c r="F2163" s="118"/>
      <c r="G2163" s="119"/>
      <c r="H2163" s="120"/>
      <c r="I2163" s="120"/>
      <c r="J2163" s="121"/>
      <c r="K2163" s="5"/>
      <c r="L2163" s="133" t="str">
        <f t="shared" si="297"/>
        <v/>
      </c>
      <c r="M2163" s="5"/>
      <c r="N2163" s="23" t="str">
        <f>IF($L2163="", "", COUNTIF($L$11:$L$2510, "&gt;"&amp;$L2163)+1+COUNTIF($L$11:$L2163, $L2163)-1)</f>
        <v/>
      </c>
      <c r="O2163" s="5"/>
      <c r="R2163" s="23" t="str">
        <f t="shared" si="298"/>
        <v/>
      </c>
      <c r="T2163" s="20" t="str">
        <f t="shared" si="299"/>
        <v/>
      </c>
      <c r="X2163" s="23" t="str">
        <f t="shared" si="300"/>
        <v/>
      </c>
      <c r="Z2163" s="59" t="str">
        <f t="shared" si="301"/>
        <v/>
      </c>
      <c r="AA2163" s="60" t="str">
        <f>IF($B2163="", "", IF(COUNTIF('Intro &amp; Setup'!$AY$23:$AY$38, $B2163)&gt;0, "BH", TEXT($B2163, "ddd")))</f>
        <v/>
      </c>
      <c r="AB2163" s="61" t="str">
        <f t="shared" si="302"/>
        <v/>
      </c>
      <c r="AD2163" s="23" t="str">
        <f t="shared" si="303"/>
        <v/>
      </c>
      <c r="AE2163" s="23" t="str">
        <f t="shared" si="304"/>
        <v/>
      </c>
      <c r="AG2163" s="23" t="str">
        <f t="shared" si="305"/>
        <v/>
      </c>
    </row>
    <row r="2164" spans="1:33" x14ac:dyDescent="0.25">
      <c r="A2164" s="5"/>
      <c r="B2164" s="115"/>
      <c r="C2164" s="116"/>
      <c r="D2164" s="117"/>
      <c r="E2164" s="118"/>
      <c r="F2164" s="118"/>
      <c r="G2164" s="119"/>
      <c r="H2164" s="120"/>
      <c r="I2164" s="120"/>
      <c r="J2164" s="121"/>
      <c r="K2164" s="5"/>
      <c r="L2164" s="133" t="str">
        <f t="shared" si="297"/>
        <v/>
      </c>
      <c r="M2164" s="5"/>
      <c r="N2164" s="23" t="str">
        <f>IF($L2164="", "", COUNTIF($L$11:$L$2510, "&gt;"&amp;$L2164)+1+COUNTIF($L$11:$L2164, $L2164)-1)</f>
        <v/>
      </c>
      <c r="O2164" s="5"/>
      <c r="R2164" s="23" t="str">
        <f t="shared" si="298"/>
        <v/>
      </c>
      <c r="T2164" s="20" t="str">
        <f t="shared" si="299"/>
        <v/>
      </c>
      <c r="X2164" s="23" t="str">
        <f t="shared" si="300"/>
        <v/>
      </c>
      <c r="Z2164" s="59" t="str">
        <f t="shared" si="301"/>
        <v/>
      </c>
      <c r="AA2164" s="60" t="str">
        <f>IF($B2164="", "", IF(COUNTIF('Intro &amp; Setup'!$AY$23:$AY$38, $B2164)&gt;0, "BH", TEXT($B2164, "ddd")))</f>
        <v/>
      </c>
      <c r="AB2164" s="61" t="str">
        <f t="shared" si="302"/>
        <v/>
      </c>
      <c r="AD2164" s="23" t="str">
        <f t="shared" si="303"/>
        <v/>
      </c>
      <c r="AE2164" s="23" t="str">
        <f t="shared" si="304"/>
        <v/>
      </c>
      <c r="AG2164" s="23" t="str">
        <f t="shared" si="305"/>
        <v/>
      </c>
    </row>
    <row r="2165" spans="1:33" x14ac:dyDescent="0.25">
      <c r="A2165" s="5"/>
      <c r="B2165" s="115"/>
      <c r="C2165" s="116"/>
      <c r="D2165" s="117"/>
      <c r="E2165" s="118"/>
      <c r="F2165" s="118"/>
      <c r="G2165" s="119"/>
      <c r="H2165" s="120"/>
      <c r="I2165" s="120"/>
      <c r="J2165" s="121"/>
      <c r="K2165" s="5"/>
      <c r="L2165" s="133" t="str">
        <f t="shared" si="297"/>
        <v/>
      </c>
      <c r="M2165" s="5"/>
      <c r="N2165" s="23" t="str">
        <f>IF($L2165="", "", COUNTIF($L$11:$L$2510, "&gt;"&amp;$L2165)+1+COUNTIF($L$11:$L2165, $L2165)-1)</f>
        <v/>
      </c>
      <c r="O2165" s="5"/>
      <c r="R2165" s="23" t="str">
        <f t="shared" si="298"/>
        <v/>
      </c>
      <c r="T2165" s="20" t="str">
        <f t="shared" si="299"/>
        <v/>
      </c>
      <c r="X2165" s="23" t="str">
        <f t="shared" si="300"/>
        <v/>
      </c>
      <c r="Z2165" s="59" t="str">
        <f t="shared" si="301"/>
        <v/>
      </c>
      <c r="AA2165" s="60" t="str">
        <f>IF($B2165="", "", IF(COUNTIF('Intro &amp; Setup'!$AY$23:$AY$38, $B2165)&gt;0, "BH", TEXT($B2165, "ddd")))</f>
        <v/>
      </c>
      <c r="AB2165" s="61" t="str">
        <f t="shared" si="302"/>
        <v/>
      </c>
      <c r="AD2165" s="23" t="str">
        <f t="shared" si="303"/>
        <v/>
      </c>
      <c r="AE2165" s="23" t="str">
        <f t="shared" si="304"/>
        <v/>
      </c>
      <c r="AG2165" s="23" t="str">
        <f t="shared" si="305"/>
        <v/>
      </c>
    </row>
    <row r="2166" spans="1:33" x14ac:dyDescent="0.25">
      <c r="A2166" s="5"/>
      <c r="B2166" s="115"/>
      <c r="C2166" s="116"/>
      <c r="D2166" s="117"/>
      <c r="E2166" s="118"/>
      <c r="F2166" s="118"/>
      <c r="G2166" s="119"/>
      <c r="H2166" s="120"/>
      <c r="I2166" s="120"/>
      <c r="J2166" s="121"/>
      <c r="K2166" s="5"/>
      <c r="L2166" s="133" t="str">
        <f t="shared" si="297"/>
        <v/>
      </c>
      <c r="M2166" s="5"/>
      <c r="N2166" s="23" t="str">
        <f>IF($L2166="", "", COUNTIF($L$11:$L$2510, "&gt;"&amp;$L2166)+1+COUNTIF($L$11:$L2166, $L2166)-1)</f>
        <v/>
      </c>
      <c r="O2166" s="5"/>
      <c r="R2166" s="23" t="str">
        <f t="shared" si="298"/>
        <v/>
      </c>
      <c r="T2166" s="20" t="str">
        <f t="shared" si="299"/>
        <v/>
      </c>
      <c r="X2166" s="23" t="str">
        <f t="shared" si="300"/>
        <v/>
      </c>
      <c r="Z2166" s="59" t="str">
        <f t="shared" si="301"/>
        <v/>
      </c>
      <c r="AA2166" s="60" t="str">
        <f>IF($B2166="", "", IF(COUNTIF('Intro &amp; Setup'!$AY$23:$AY$38, $B2166)&gt;0, "BH", TEXT($B2166, "ddd")))</f>
        <v/>
      </c>
      <c r="AB2166" s="61" t="str">
        <f t="shared" si="302"/>
        <v/>
      </c>
      <c r="AD2166" s="23" t="str">
        <f t="shared" si="303"/>
        <v/>
      </c>
      <c r="AE2166" s="23" t="str">
        <f t="shared" si="304"/>
        <v/>
      </c>
      <c r="AG2166" s="23" t="str">
        <f t="shared" si="305"/>
        <v/>
      </c>
    </row>
    <row r="2167" spans="1:33" x14ac:dyDescent="0.25">
      <c r="A2167" s="5"/>
      <c r="B2167" s="115"/>
      <c r="C2167" s="116"/>
      <c r="D2167" s="117"/>
      <c r="E2167" s="118"/>
      <c r="F2167" s="118"/>
      <c r="G2167" s="119"/>
      <c r="H2167" s="120"/>
      <c r="I2167" s="120"/>
      <c r="J2167" s="121"/>
      <c r="K2167" s="5"/>
      <c r="L2167" s="133" t="str">
        <f t="shared" si="297"/>
        <v/>
      </c>
      <c r="M2167" s="5"/>
      <c r="N2167" s="23" t="str">
        <f>IF($L2167="", "", COUNTIF($L$11:$L$2510, "&gt;"&amp;$L2167)+1+COUNTIF($L$11:$L2167, $L2167)-1)</f>
        <v/>
      </c>
      <c r="O2167" s="5"/>
      <c r="R2167" s="23" t="str">
        <f t="shared" si="298"/>
        <v/>
      </c>
      <c r="T2167" s="20" t="str">
        <f t="shared" si="299"/>
        <v/>
      </c>
      <c r="X2167" s="23" t="str">
        <f t="shared" si="300"/>
        <v/>
      </c>
      <c r="Z2167" s="59" t="str">
        <f t="shared" si="301"/>
        <v/>
      </c>
      <c r="AA2167" s="60" t="str">
        <f>IF($B2167="", "", IF(COUNTIF('Intro &amp; Setup'!$AY$23:$AY$38, $B2167)&gt;0, "BH", TEXT($B2167, "ddd")))</f>
        <v/>
      </c>
      <c r="AB2167" s="61" t="str">
        <f t="shared" si="302"/>
        <v/>
      </c>
      <c r="AD2167" s="23" t="str">
        <f t="shared" si="303"/>
        <v/>
      </c>
      <c r="AE2167" s="23" t="str">
        <f t="shared" si="304"/>
        <v/>
      </c>
      <c r="AG2167" s="23" t="str">
        <f t="shared" si="305"/>
        <v/>
      </c>
    </row>
    <row r="2168" spans="1:33" x14ac:dyDescent="0.25">
      <c r="A2168" s="5"/>
      <c r="B2168" s="115"/>
      <c r="C2168" s="116"/>
      <c r="D2168" s="117"/>
      <c r="E2168" s="118"/>
      <c r="F2168" s="118"/>
      <c r="G2168" s="119"/>
      <c r="H2168" s="120"/>
      <c r="I2168" s="120"/>
      <c r="J2168" s="121"/>
      <c r="K2168" s="5"/>
      <c r="L2168" s="133" t="str">
        <f t="shared" si="297"/>
        <v/>
      </c>
      <c r="M2168" s="5"/>
      <c r="N2168" s="23" t="str">
        <f>IF($L2168="", "", COUNTIF($L$11:$L$2510, "&gt;"&amp;$L2168)+1+COUNTIF($L$11:$L2168, $L2168)-1)</f>
        <v/>
      </c>
      <c r="O2168" s="5"/>
      <c r="R2168" s="23" t="str">
        <f t="shared" si="298"/>
        <v/>
      </c>
      <c r="T2168" s="20" t="str">
        <f t="shared" si="299"/>
        <v/>
      </c>
      <c r="X2168" s="23" t="str">
        <f t="shared" si="300"/>
        <v/>
      </c>
      <c r="Z2168" s="59" t="str">
        <f t="shared" si="301"/>
        <v/>
      </c>
      <c r="AA2168" s="60" t="str">
        <f>IF($B2168="", "", IF(COUNTIF('Intro &amp; Setup'!$AY$23:$AY$38, $B2168)&gt;0, "BH", TEXT($B2168, "ddd")))</f>
        <v/>
      </c>
      <c r="AB2168" s="61" t="str">
        <f t="shared" si="302"/>
        <v/>
      </c>
      <c r="AD2168" s="23" t="str">
        <f t="shared" si="303"/>
        <v/>
      </c>
      <c r="AE2168" s="23" t="str">
        <f t="shared" si="304"/>
        <v/>
      </c>
      <c r="AG2168" s="23" t="str">
        <f t="shared" si="305"/>
        <v/>
      </c>
    </row>
    <row r="2169" spans="1:33" x14ac:dyDescent="0.25">
      <c r="A2169" s="5"/>
      <c r="B2169" s="115"/>
      <c r="C2169" s="116"/>
      <c r="D2169" s="117"/>
      <c r="E2169" s="118"/>
      <c r="F2169" s="118"/>
      <c r="G2169" s="119"/>
      <c r="H2169" s="120"/>
      <c r="I2169" s="120"/>
      <c r="J2169" s="121"/>
      <c r="K2169" s="5"/>
      <c r="L2169" s="133" t="str">
        <f t="shared" si="297"/>
        <v/>
      </c>
      <c r="M2169" s="5"/>
      <c r="N2169" s="23" t="str">
        <f>IF($L2169="", "", COUNTIF($L$11:$L$2510, "&gt;"&amp;$L2169)+1+COUNTIF($L$11:$L2169, $L2169)-1)</f>
        <v/>
      </c>
      <c r="O2169" s="5"/>
      <c r="R2169" s="23" t="str">
        <f t="shared" si="298"/>
        <v/>
      </c>
      <c r="T2169" s="20" t="str">
        <f t="shared" si="299"/>
        <v/>
      </c>
      <c r="X2169" s="23" t="str">
        <f t="shared" si="300"/>
        <v/>
      </c>
      <c r="Z2169" s="59" t="str">
        <f t="shared" si="301"/>
        <v/>
      </c>
      <c r="AA2169" s="60" t="str">
        <f>IF($B2169="", "", IF(COUNTIF('Intro &amp; Setup'!$AY$23:$AY$38, $B2169)&gt;0, "BH", TEXT($B2169, "ddd")))</f>
        <v/>
      </c>
      <c r="AB2169" s="61" t="str">
        <f t="shared" si="302"/>
        <v/>
      </c>
      <c r="AD2169" s="23" t="str">
        <f t="shared" si="303"/>
        <v/>
      </c>
      <c r="AE2169" s="23" t="str">
        <f t="shared" si="304"/>
        <v/>
      </c>
      <c r="AG2169" s="23" t="str">
        <f t="shared" si="305"/>
        <v/>
      </c>
    </row>
    <row r="2170" spans="1:33" x14ac:dyDescent="0.25">
      <c r="A2170" s="5"/>
      <c r="B2170" s="115"/>
      <c r="C2170" s="116"/>
      <c r="D2170" s="117"/>
      <c r="E2170" s="118"/>
      <c r="F2170" s="118"/>
      <c r="G2170" s="119"/>
      <c r="H2170" s="120"/>
      <c r="I2170" s="120"/>
      <c r="J2170" s="121"/>
      <c r="K2170" s="5"/>
      <c r="L2170" s="133" t="str">
        <f t="shared" si="297"/>
        <v/>
      </c>
      <c r="M2170" s="5"/>
      <c r="N2170" s="23" t="str">
        <f>IF($L2170="", "", COUNTIF($L$11:$L$2510, "&gt;"&amp;$L2170)+1+COUNTIF($L$11:$L2170, $L2170)-1)</f>
        <v/>
      </c>
      <c r="O2170" s="5"/>
      <c r="R2170" s="23" t="str">
        <f t="shared" si="298"/>
        <v/>
      </c>
      <c r="T2170" s="20" t="str">
        <f t="shared" si="299"/>
        <v/>
      </c>
      <c r="X2170" s="23" t="str">
        <f t="shared" si="300"/>
        <v/>
      </c>
      <c r="Z2170" s="59" t="str">
        <f t="shared" si="301"/>
        <v/>
      </c>
      <c r="AA2170" s="60" t="str">
        <f>IF($B2170="", "", IF(COUNTIF('Intro &amp; Setup'!$AY$23:$AY$38, $B2170)&gt;0, "BH", TEXT($B2170, "ddd")))</f>
        <v/>
      </c>
      <c r="AB2170" s="61" t="str">
        <f t="shared" si="302"/>
        <v/>
      </c>
      <c r="AD2170" s="23" t="str">
        <f t="shared" si="303"/>
        <v/>
      </c>
      <c r="AE2170" s="23" t="str">
        <f t="shared" si="304"/>
        <v/>
      </c>
      <c r="AG2170" s="23" t="str">
        <f t="shared" si="305"/>
        <v/>
      </c>
    </row>
    <row r="2171" spans="1:33" x14ac:dyDescent="0.25">
      <c r="A2171" s="5"/>
      <c r="B2171" s="115"/>
      <c r="C2171" s="116"/>
      <c r="D2171" s="117"/>
      <c r="E2171" s="118"/>
      <c r="F2171" s="118"/>
      <c r="G2171" s="119"/>
      <c r="H2171" s="120"/>
      <c r="I2171" s="120"/>
      <c r="J2171" s="121"/>
      <c r="K2171" s="5"/>
      <c r="L2171" s="133" t="str">
        <f t="shared" si="297"/>
        <v/>
      </c>
      <c r="M2171" s="5"/>
      <c r="N2171" s="23" t="str">
        <f>IF($L2171="", "", COUNTIF($L$11:$L$2510, "&gt;"&amp;$L2171)+1+COUNTIF($L$11:$L2171, $L2171)-1)</f>
        <v/>
      </c>
      <c r="O2171" s="5"/>
      <c r="R2171" s="23" t="str">
        <f t="shared" si="298"/>
        <v/>
      </c>
      <c r="T2171" s="20" t="str">
        <f t="shared" si="299"/>
        <v/>
      </c>
      <c r="X2171" s="23" t="str">
        <f t="shared" si="300"/>
        <v/>
      </c>
      <c r="Z2171" s="59" t="str">
        <f t="shared" si="301"/>
        <v/>
      </c>
      <c r="AA2171" s="60" t="str">
        <f>IF($B2171="", "", IF(COUNTIF('Intro &amp; Setup'!$AY$23:$AY$38, $B2171)&gt;0, "BH", TEXT($B2171, "ddd")))</f>
        <v/>
      </c>
      <c r="AB2171" s="61" t="str">
        <f t="shared" si="302"/>
        <v/>
      </c>
      <c r="AD2171" s="23" t="str">
        <f t="shared" si="303"/>
        <v/>
      </c>
      <c r="AE2171" s="23" t="str">
        <f t="shared" si="304"/>
        <v/>
      </c>
      <c r="AG2171" s="23" t="str">
        <f t="shared" si="305"/>
        <v/>
      </c>
    </row>
    <row r="2172" spans="1:33" x14ac:dyDescent="0.25">
      <c r="A2172" s="5"/>
      <c r="B2172" s="115"/>
      <c r="C2172" s="116"/>
      <c r="D2172" s="117"/>
      <c r="E2172" s="118"/>
      <c r="F2172" s="118"/>
      <c r="G2172" s="119"/>
      <c r="H2172" s="120"/>
      <c r="I2172" s="120"/>
      <c r="J2172" s="121"/>
      <c r="K2172" s="5"/>
      <c r="L2172" s="133" t="str">
        <f t="shared" si="297"/>
        <v/>
      </c>
      <c r="M2172" s="5"/>
      <c r="N2172" s="23" t="str">
        <f>IF($L2172="", "", COUNTIF($L$11:$L$2510, "&gt;"&amp;$L2172)+1+COUNTIF($L$11:$L2172, $L2172)-1)</f>
        <v/>
      </c>
      <c r="O2172" s="5"/>
      <c r="R2172" s="23" t="str">
        <f t="shared" si="298"/>
        <v/>
      </c>
      <c r="T2172" s="20" t="str">
        <f t="shared" si="299"/>
        <v/>
      </c>
      <c r="X2172" s="23" t="str">
        <f t="shared" si="300"/>
        <v/>
      </c>
      <c r="Z2172" s="59" t="str">
        <f t="shared" si="301"/>
        <v/>
      </c>
      <c r="AA2172" s="60" t="str">
        <f>IF($B2172="", "", IF(COUNTIF('Intro &amp; Setup'!$AY$23:$AY$38, $B2172)&gt;0, "BH", TEXT($B2172, "ddd")))</f>
        <v/>
      </c>
      <c r="AB2172" s="61" t="str">
        <f t="shared" si="302"/>
        <v/>
      </c>
      <c r="AD2172" s="23" t="str">
        <f t="shared" si="303"/>
        <v/>
      </c>
      <c r="AE2172" s="23" t="str">
        <f t="shared" si="304"/>
        <v/>
      </c>
      <c r="AG2172" s="23" t="str">
        <f t="shared" si="305"/>
        <v/>
      </c>
    </row>
    <row r="2173" spans="1:33" x14ac:dyDescent="0.25">
      <c r="A2173" s="5"/>
      <c r="B2173" s="115"/>
      <c r="C2173" s="116"/>
      <c r="D2173" s="117"/>
      <c r="E2173" s="118"/>
      <c r="F2173" s="118"/>
      <c r="G2173" s="119"/>
      <c r="H2173" s="120"/>
      <c r="I2173" s="120"/>
      <c r="J2173" s="121"/>
      <c r="K2173" s="5"/>
      <c r="L2173" s="133" t="str">
        <f t="shared" si="297"/>
        <v/>
      </c>
      <c r="M2173" s="5"/>
      <c r="N2173" s="23" t="str">
        <f>IF($L2173="", "", COUNTIF($L$11:$L$2510, "&gt;"&amp;$L2173)+1+COUNTIF($L$11:$L2173, $L2173)-1)</f>
        <v/>
      </c>
      <c r="O2173" s="5"/>
      <c r="R2173" s="23" t="str">
        <f t="shared" si="298"/>
        <v/>
      </c>
      <c r="T2173" s="20" t="str">
        <f t="shared" si="299"/>
        <v/>
      </c>
      <c r="X2173" s="23" t="str">
        <f t="shared" si="300"/>
        <v/>
      </c>
      <c r="Z2173" s="59" t="str">
        <f t="shared" si="301"/>
        <v/>
      </c>
      <c r="AA2173" s="60" t="str">
        <f>IF($B2173="", "", IF(COUNTIF('Intro &amp; Setup'!$AY$23:$AY$38, $B2173)&gt;0, "BH", TEXT($B2173, "ddd")))</f>
        <v/>
      </c>
      <c r="AB2173" s="61" t="str">
        <f t="shared" si="302"/>
        <v/>
      </c>
      <c r="AD2173" s="23" t="str">
        <f t="shared" si="303"/>
        <v/>
      </c>
      <c r="AE2173" s="23" t="str">
        <f t="shared" si="304"/>
        <v/>
      </c>
      <c r="AG2173" s="23" t="str">
        <f t="shared" si="305"/>
        <v/>
      </c>
    </row>
    <row r="2174" spans="1:33" x14ac:dyDescent="0.25">
      <c r="A2174" s="5"/>
      <c r="B2174" s="115"/>
      <c r="C2174" s="116"/>
      <c r="D2174" s="117"/>
      <c r="E2174" s="118"/>
      <c r="F2174" s="118"/>
      <c r="G2174" s="119"/>
      <c r="H2174" s="120"/>
      <c r="I2174" s="120"/>
      <c r="J2174" s="121"/>
      <c r="K2174" s="5"/>
      <c r="L2174" s="133" t="str">
        <f t="shared" si="297"/>
        <v/>
      </c>
      <c r="M2174" s="5"/>
      <c r="N2174" s="23" t="str">
        <f>IF($L2174="", "", COUNTIF($L$11:$L$2510, "&gt;"&amp;$L2174)+1+COUNTIF($L$11:$L2174, $L2174)-1)</f>
        <v/>
      </c>
      <c r="O2174" s="5"/>
      <c r="R2174" s="23" t="str">
        <f t="shared" si="298"/>
        <v/>
      </c>
      <c r="T2174" s="20" t="str">
        <f t="shared" si="299"/>
        <v/>
      </c>
      <c r="X2174" s="23" t="str">
        <f t="shared" si="300"/>
        <v/>
      </c>
      <c r="Z2174" s="59" t="str">
        <f t="shared" si="301"/>
        <v/>
      </c>
      <c r="AA2174" s="60" t="str">
        <f>IF($B2174="", "", IF(COUNTIF('Intro &amp; Setup'!$AY$23:$AY$38, $B2174)&gt;0, "BH", TEXT($B2174, "ddd")))</f>
        <v/>
      </c>
      <c r="AB2174" s="61" t="str">
        <f t="shared" si="302"/>
        <v/>
      </c>
      <c r="AD2174" s="23" t="str">
        <f t="shared" si="303"/>
        <v/>
      </c>
      <c r="AE2174" s="23" t="str">
        <f t="shared" si="304"/>
        <v/>
      </c>
      <c r="AG2174" s="23" t="str">
        <f t="shared" si="305"/>
        <v/>
      </c>
    </row>
    <row r="2175" spans="1:33" x14ac:dyDescent="0.25">
      <c r="A2175" s="5"/>
      <c r="B2175" s="115"/>
      <c r="C2175" s="116"/>
      <c r="D2175" s="117"/>
      <c r="E2175" s="118"/>
      <c r="F2175" s="118"/>
      <c r="G2175" s="119"/>
      <c r="H2175" s="120"/>
      <c r="I2175" s="120"/>
      <c r="J2175" s="121"/>
      <c r="K2175" s="5"/>
      <c r="L2175" s="133" t="str">
        <f t="shared" si="297"/>
        <v/>
      </c>
      <c r="M2175" s="5"/>
      <c r="N2175" s="23" t="str">
        <f>IF($L2175="", "", COUNTIF($L$11:$L$2510, "&gt;"&amp;$L2175)+1+COUNTIF($L$11:$L2175, $L2175)-1)</f>
        <v/>
      </c>
      <c r="O2175" s="5"/>
      <c r="R2175" s="23" t="str">
        <f t="shared" si="298"/>
        <v/>
      </c>
      <c r="T2175" s="20" t="str">
        <f t="shared" si="299"/>
        <v/>
      </c>
      <c r="X2175" s="23" t="str">
        <f t="shared" si="300"/>
        <v/>
      </c>
      <c r="Z2175" s="59" t="str">
        <f t="shared" si="301"/>
        <v/>
      </c>
      <c r="AA2175" s="60" t="str">
        <f>IF($B2175="", "", IF(COUNTIF('Intro &amp; Setup'!$AY$23:$AY$38, $B2175)&gt;0, "BH", TEXT($B2175, "ddd")))</f>
        <v/>
      </c>
      <c r="AB2175" s="61" t="str">
        <f t="shared" si="302"/>
        <v/>
      </c>
      <c r="AD2175" s="23" t="str">
        <f t="shared" si="303"/>
        <v/>
      </c>
      <c r="AE2175" s="23" t="str">
        <f t="shared" si="304"/>
        <v/>
      </c>
      <c r="AG2175" s="23" t="str">
        <f t="shared" si="305"/>
        <v/>
      </c>
    </row>
    <row r="2176" spans="1:33" x14ac:dyDescent="0.25">
      <c r="A2176" s="5"/>
      <c r="B2176" s="115"/>
      <c r="C2176" s="116"/>
      <c r="D2176" s="117"/>
      <c r="E2176" s="118"/>
      <c r="F2176" s="118"/>
      <c r="G2176" s="119"/>
      <c r="H2176" s="120"/>
      <c r="I2176" s="120"/>
      <c r="J2176" s="121"/>
      <c r="K2176" s="5"/>
      <c r="L2176" s="133" t="str">
        <f t="shared" si="297"/>
        <v/>
      </c>
      <c r="M2176" s="5"/>
      <c r="N2176" s="23" t="str">
        <f>IF($L2176="", "", COUNTIF($L$11:$L$2510, "&gt;"&amp;$L2176)+1+COUNTIF($L$11:$L2176, $L2176)-1)</f>
        <v/>
      </c>
      <c r="O2176" s="5"/>
      <c r="R2176" s="23" t="str">
        <f t="shared" si="298"/>
        <v/>
      </c>
      <c r="T2176" s="20" t="str">
        <f t="shared" si="299"/>
        <v/>
      </c>
      <c r="X2176" s="23" t="str">
        <f t="shared" si="300"/>
        <v/>
      </c>
      <c r="Z2176" s="59" t="str">
        <f t="shared" si="301"/>
        <v/>
      </c>
      <c r="AA2176" s="60" t="str">
        <f>IF($B2176="", "", IF(COUNTIF('Intro &amp; Setup'!$AY$23:$AY$38, $B2176)&gt;0, "BH", TEXT($B2176, "ddd")))</f>
        <v/>
      </c>
      <c r="AB2176" s="61" t="str">
        <f t="shared" si="302"/>
        <v/>
      </c>
      <c r="AD2176" s="23" t="str">
        <f t="shared" si="303"/>
        <v/>
      </c>
      <c r="AE2176" s="23" t="str">
        <f t="shared" si="304"/>
        <v/>
      </c>
      <c r="AG2176" s="23" t="str">
        <f t="shared" si="305"/>
        <v/>
      </c>
    </row>
    <row r="2177" spans="1:33" x14ac:dyDescent="0.25">
      <c r="A2177" s="5"/>
      <c r="B2177" s="115"/>
      <c r="C2177" s="116"/>
      <c r="D2177" s="117"/>
      <c r="E2177" s="118"/>
      <c r="F2177" s="118"/>
      <c r="G2177" s="119"/>
      <c r="H2177" s="120"/>
      <c r="I2177" s="120"/>
      <c r="J2177" s="121"/>
      <c r="K2177" s="5"/>
      <c r="L2177" s="133" t="str">
        <f t="shared" si="297"/>
        <v/>
      </c>
      <c r="M2177" s="5"/>
      <c r="N2177" s="23" t="str">
        <f>IF($L2177="", "", COUNTIF($L$11:$L$2510, "&gt;"&amp;$L2177)+1+COUNTIF($L$11:$L2177, $L2177)-1)</f>
        <v/>
      </c>
      <c r="O2177" s="5"/>
      <c r="R2177" s="23" t="str">
        <f t="shared" si="298"/>
        <v/>
      </c>
      <c r="T2177" s="20" t="str">
        <f t="shared" si="299"/>
        <v/>
      </c>
      <c r="X2177" s="23" t="str">
        <f t="shared" si="300"/>
        <v/>
      </c>
      <c r="Z2177" s="59" t="str">
        <f t="shared" si="301"/>
        <v/>
      </c>
      <c r="AA2177" s="60" t="str">
        <f>IF($B2177="", "", IF(COUNTIF('Intro &amp; Setup'!$AY$23:$AY$38, $B2177)&gt;0, "BH", TEXT($B2177, "ddd")))</f>
        <v/>
      </c>
      <c r="AB2177" s="61" t="str">
        <f t="shared" si="302"/>
        <v/>
      </c>
      <c r="AD2177" s="23" t="str">
        <f t="shared" si="303"/>
        <v/>
      </c>
      <c r="AE2177" s="23" t="str">
        <f t="shared" si="304"/>
        <v/>
      </c>
      <c r="AG2177" s="23" t="str">
        <f t="shared" si="305"/>
        <v/>
      </c>
    </row>
    <row r="2178" spans="1:33" x14ac:dyDescent="0.25">
      <c r="A2178" s="5"/>
      <c r="B2178" s="115"/>
      <c r="C2178" s="116"/>
      <c r="D2178" s="117"/>
      <c r="E2178" s="118"/>
      <c r="F2178" s="118"/>
      <c r="G2178" s="119"/>
      <c r="H2178" s="120"/>
      <c r="I2178" s="120"/>
      <c r="J2178" s="121"/>
      <c r="K2178" s="5"/>
      <c r="L2178" s="133" t="str">
        <f t="shared" si="297"/>
        <v/>
      </c>
      <c r="M2178" s="5"/>
      <c r="N2178" s="23" t="str">
        <f>IF($L2178="", "", COUNTIF($L$11:$L$2510, "&gt;"&amp;$L2178)+1+COUNTIF($L$11:$L2178, $L2178)-1)</f>
        <v/>
      </c>
      <c r="O2178" s="5"/>
      <c r="R2178" s="23" t="str">
        <f t="shared" si="298"/>
        <v/>
      </c>
      <c r="T2178" s="20" t="str">
        <f t="shared" si="299"/>
        <v/>
      </c>
      <c r="X2178" s="23" t="str">
        <f t="shared" si="300"/>
        <v/>
      </c>
      <c r="Z2178" s="59" t="str">
        <f t="shared" si="301"/>
        <v/>
      </c>
      <c r="AA2178" s="60" t="str">
        <f>IF($B2178="", "", IF(COUNTIF('Intro &amp; Setup'!$AY$23:$AY$38, $B2178)&gt;0, "BH", TEXT($B2178, "ddd")))</f>
        <v/>
      </c>
      <c r="AB2178" s="61" t="str">
        <f t="shared" si="302"/>
        <v/>
      </c>
      <c r="AD2178" s="23" t="str">
        <f t="shared" si="303"/>
        <v/>
      </c>
      <c r="AE2178" s="23" t="str">
        <f t="shared" si="304"/>
        <v/>
      </c>
      <c r="AG2178" s="23" t="str">
        <f t="shared" si="305"/>
        <v/>
      </c>
    </row>
    <row r="2179" spans="1:33" x14ac:dyDescent="0.25">
      <c r="A2179" s="5"/>
      <c r="B2179" s="115"/>
      <c r="C2179" s="116"/>
      <c r="D2179" s="117"/>
      <c r="E2179" s="118"/>
      <c r="F2179" s="118"/>
      <c r="G2179" s="119"/>
      <c r="H2179" s="120"/>
      <c r="I2179" s="120"/>
      <c r="J2179" s="121"/>
      <c r="K2179" s="5"/>
      <c r="L2179" s="133" t="str">
        <f t="shared" si="297"/>
        <v/>
      </c>
      <c r="M2179" s="5"/>
      <c r="N2179" s="23" t="str">
        <f>IF($L2179="", "", COUNTIF($L$11:$L$2510, "&gt;"&amp;$L2179)+1+COUNTIF($L$11:$L2179, $L2179)-1)</f>
        <v/>
      </c>
      <c r="O2179" s="5"/>
      <c r="R2179" s="23" t="str">
        <f t="shared" si="298"/>
        <v/>
      </c>
      <c r="T2179" s="20" t="str">
        <f t="shared" si="299"/>
        <v/>
      </c>
      <c r="X2179" s="23" t="str">
        <f t="shared" si="300"/>
        <v/>
      </c>
      <c r="Z2179" s="59" t="str">
        <f t="shared" si="301"/>
        <v/>
      </c>
      <c r="AA2179" s="60" t="str">
        <f>IF($B2179="", "", IF(COUNTIF('Intro &amp; Setup'!$AY$23:$AY$38, $B2179)&gt;0, "BH", TEXT($B2179, "ddd")))</f>
        <v/>
      </c>
      <c r="AB2179" s="61" t="str">
        <f t="shared" si="302"/>
        <v/>
      </c>
      <c r="AD2179" s="23" t="str">
        <f t="shared" si="303"/>
        <v/>
      </c>
      <c r="AE2179" s="23" t="str">
        <f t="shared" si="304"/>
        <v/>
      </c>
      <c r="AG2179" s="23" t="str">
        <f t="shared" si="305"/>
        <v/>
      </c>
    </row>
    <row r="2180" spans="1:33" x14ac:dyDescent="0.25">
      <c r="A2180" s="5"/>
      <c r="B2180" s="115"/>
      <c r="C2180" s="116"/>
      <c r="D2180" s="117"/>
      <c r="E2180" s="118"/>
      <c r="F2180" s="118"/>
      <c r="G2180" s="119"/>
      <c r="H2180" s="120"/>
      <c r="I2180" s="120"/>
      <c r="J2180" s="121"/>
      <c r="K2180" s="5"/>
      <c r="L2180" s="133" t="str">
        <f t="shared" si="297"/>
        <v/>
      </c>
      <c r="M2180" s="5"/>
      <c r="N2180" s="23" t="str">
        <f>IF($L2180="", "", COUNTIF($L$11:$L$2510, "&gt;"&amp;$L2180)+1+COUNTIF($L$11:$L2180, $L2180)-1)</f>
        <v/>
      </c>
      <c r="O2180" s="5"/>
      <c r="R2180" s="23" t="str">
        <f t="shared" si="298"/>
        <v/>
      </c>
      <c r="T2180" s="20" t="str">
        <f t="shared" si="299"/>
        <v/>
      </c>
      <c r="X2180" s="23" t="str">
        <f t="shared" si="300"/>
        <v/>
      </c>
      <c r="Z2180" s="59" t="str">
        <f t="shared" si="301"/>
        <v/>
      </c>
      <c r="AA2180" s="60" t="str">
        <f>IF($B2180="", "", IF(COUNTIF('Intro &amp; Setup'!$AY$23:$AY$38, $B2180)&gt;0, "BH", TEXT($B2180, "ddd")))</f>
        <v/>
      </c>
      <c r="AB2180" s="61" t="str">
        <f t="shared" si="302"/>
        <v/>
      </c>
      <c r="AD2180" s="23" t="str">
        <f t="shared" si="303"/>
        <v/>
      </c>
      <c r="AE2180" s="23" t="str">
        <f t="shared" si="304"/>
        <v/>
      </c>
      <c r="AG2180" s="23" t="str">
        <f t="shared" si="305"/>
        <v/>
      </c>
    </row>
    <row r="2181" spans="1:33" x14ac:dyDescent="0.25">
      <c r="A2181" s="5"/>
      <c r="B2181" s="115"/>
      <c r="C2181" s="116"/>
      <c r="D2181" s="117"/>
      <c r="E2181" s="118"/>
      <c r="F2181" s="118"/>
      <c r="G2181" s="119"/>
      <c r="H2181" s="120"/>
      <c r="I2181" s="120"/>
      <c r="J2181" s="121"/>
      <c r="K2181" s="5"/>
      <c r="L2181" s="133" t="str">
        <f t="shared" si="297"/>
        <v/>
      </c>
      <c r="M2181" s="5"/>
      <c r="N2181" s="23" t="str">
        <f>IF($L2181="", "", COUNTIF($L$11:$L$2510, "&gt;"&amp;$L2181)+1+COUNTIF($L$11:$L2181, $L2181)-1)</f>
        <v/>
      </c>
      <c r="O2181" s="5"/>
      <c r="R2181" s="23" t="str">
        <f t="shared" si="298"/>
        <v/>
      </c>
      <c r="T2181" s="20" t="str">
        <f t="shared" si="299"/>
        <v/>
      </c>
      <c r="X2181" s="23" t="str">
        <f t="shared" si="300"/>
        <v/>
      </c>
      <c r="Z2181" s="59" t="str">
        <f t="shared" si="301"/>
        <v/>
      </c>
      <c r="AA2181" s="60" t="str">
        <f>IF($B2181="", "", IF(COUNTIF('Intro &amp; Setup'!$AY$23:$AY$38, $B2181)&gt;0, "BH", TEXT($B2181, "ddd")))</f>
        <v/>
      </c>
      <c r="AB2181" s="61" t="str">
        <f t="shared" si="302"/>
        <v/>
      </c>
      <c r="AD2181" s="23" t="str">
        <f t="shared" si="303"/>
        <v/>
      </c>
      <c r="AE2181" s="23" t="str">
        <f t="shared" si="304"/>
        <v/>
      </c>
      <c r="AG2181" s="23" t="str">
        <f t="shared" si="305"/>
        <v/>
      </c>
    </row>
    <row r="2182" spans="1:33" x14ac:dyDescent="0.25">
      <c r="A2182" s="5"/>
      <c r="B2182" s="115"/>
      <c r="C2182" s="116"/>
      <c r="D2182" s="117"/>
      <c r="E2182" s="118"/>
      <c r="F2182" s="118"/>
      <c r="G2182" s="119"/>
      <c r="H2182" s="120"/>
      <c r="I2182" s="120"/>
      <c r="J2182" s="121"/>
      <c r="K2182" s="5"/>
      <c r="L2182" s="133" t="str">
        <f t="shared" si="297"/>
        <v/>
      </c>
      <c r="M2182" s="5"/>
      <c r="N2182" s="23" t="str">
        <f>IF($L2182="", "", COUNTIF($L$11:$L$2510, "&gt;"&amp;$L2182)+1+COUNTIF($L$11:$L2182, $L2182)-1)</f>
        <v/>
      </c>
      <c r="O2182" s="5"/>
      <c r="R2182" s="23" t="str">
        <f t="shared" si="298"/>
        <v/>
      </c>
      <c r="T2182" s="20" t="str">
        <f t="shared" si="299"/>
        <v/>
      </c>
      <c r="X2182" s="23" t="str">
        <f t="shared" si="300"/>
        <v/>
      </c>
      <c r="Z2182" s="59" t="str">
        <f t="shared" si="301"/>
        <v/>
      </c>
      <c r="AA2182" s="60" t="str">
        <f>IF($B2182="", "", IF(COUNTIF('Intro &amp; Setup'!$AY$23:$AY$38, $B2182)&gt;0, "BH", TEXT($B2182, "ddd")))</f>
        <v/>
      </c>
      <c r="AB2182" s="61" t="str">
        <f t="shared" si="302"/>
        <v/>
      </c>
      <c r="AD2182" s="23" t="str">
        <f t="shared" si="303"/>
        <v/>
      </c>
      <c r="AE2182" s="23" t="str">
        <f t="shared" si="304"/>
        <v/>
      </c>
      <c r="AG2182" s="23" t="str">
        <f t="shared" si="305"/>
        <v/>
      </c>
    </row>
    <row r="2183" spans="1:33" x14ac:dyDescent="0.25">
      <c r="A2183" s="5"/>
      <c r="B2183" s="115"/>
      <c r="C2183" s="116"/>
      <c r="D2183" s="117"/>
      <c r="E2183" s="118"/>
      <c r="F2183" s="118"/>
      <c r="G2183" s="119"/>
      <c r="H2183" s="120"/>
      <c r="I2183" s="120"/>
      <c r="J2183" s="121"/>
      <c r="K2183" s="5"/>
      <c r="L2183" s="133" t="str">
        <f t="shared" si="297"/>
        <v/>
      </c>
      <c r="M2183" s="5"/>
      <c r="N2183" s="23" t="str">
        <f>IF($L2183="", "", COUNTIF($L$11:$L$2510, "&gt;"&amp;$L2183)+1+COUNTIF($L$11:$L2183, $L2183)-1)</f>
        <v/>
      </c>
      <c r="O2183" s="5"/>
      <c r="R2183" s="23" t="str">
        <f t="shared" si="298"/>
        <v/>
      </c>
      <c r="T2183" s="20" t="str">
        <f t="shared" si="299"/>
        <v/>
      </c>
      <c r="X2183" s="23" t="str">
        <f t="shared" si="300"/>
        <v/>
      </c>
      <c r="Z2183" s="59" t="str">
        <f t="shared" si="301"/>
        <v/>
      </c>
      <c r="AA2183" s="60" t="str">
        <f>IF($B2183="", "", IF(COUNTIF('Intro &amp; Setup'!$AY$23:$AY$38, $B2183)&gt;0, "BH", TEXT($B2183, "ddd")))</f>
        <v/>
      </c>
      <c r="AB2183" s="61" t="str">
        <f t="shared" si="302"/>
        <v/>
      </c>
      <c r="AD2183" s="23" t="str">
        <f t="shared" si="303"/>
        <v/>
      </c>
      <c r="AE2183" s="23" t="str">
        <f t="shared" si="304"/>
        <v/>
      </c>
      <c r="AG2183" s="23" t="str">
        <f t="shared" si="305"/>
        <v/>
      </c>
    </row>
    <row r="2184" spans="1:33" x14ac:dyDescent="0.25">
      <c r="A2184" s="5"/>
      <c r="B2184" s="115"/>
      <c r="C2184" s="116"/>
      <c r="D2184" s="117"/>
      <c r="E2184" s="118"/>
      <c r="F2184" s="118"/>
      <c r="G2184" s="119"/>
      <c r="H2184" s="120"/>
      <c r="I2184" s="120"/>
      <c r="J2184" s="121"/>
      <c r="K2184" s="5"/>
      <c r="L2184" s="133" t="str">
        <f t="shared" si="297"/>
        <v/>
      </c>
      <c r="M2184" s="5"/>
      <c r="N2184" s="23" t="str">
        <f>IF($L2184="", "", COUNTIF($L$11:$L$2510, "&gt;"&amp;$L2184)+1+COUNTIF($L$11:$L2184, $L2184)-1)</f>
        <v/>
      </c>
      <c r="O2184" s="5"/>
      <c r="R2184" s="23" t="str">
        <f t="shared" si="298"/>
        <v/>
      </c>
      <c r="T2184" s="20" t="str">
        <f t="shared" si="299"/>
        <v/>
      </c>
      <c r="X2184" s="23" t="str">
        <f t="shared" si="300"/>
        <v/>
      </c>
      <c r="Z2184" s="59" t="str">
        <f t="shared" si="301"/>
        <v/>
      </c>
      <c r="AA2184" s="60" t="str">
        <f>IF($B2184="", "", IF(COUNTIF('Intro &amp; Setup'!$AY$23:$AY$38, $B2184)&gt;0, "BH", TEXT($B2184, "ddd")))</f>
        <v/>
      </c>
      <c r="AB2184" s="61" t="str">
        <f t="shared" si="302"/>
        <v/>
      </c>
      <c r="AD2184" s="23" t="str">
        <f t="shared" si="303"/>
        <v/>
      </c>
      <c r="AE2184" s="23" t="str">
        <f t="shared" si="304"/>
        <v/>
      </c>
      <c r="AG2184" s="23" t="str">
        <f t="shared" si="305"/>
        <v/>
      </c>
    </row>
    <row r="2185" spans="1:33" x14ac:dyDescent="0.25">
      <c r="A2185" s="5"/>
      <c r="B2185" s="115"/>
      <c r="C2185" s="116"/>
      <c r="D2185" s="117"/>
      <c r="E2185" s="118"/>
      <c r="F2185" s="118"/>
      <c r="G2185" s="119"/>
      <c r="H2185" s="120"/>
      <c r="I2185" s="120"/>
      <c r="J2185" s="121"/>
      <c r="K2185" s="5"/>
      <c r="L2185" s="133" t="str">
        <f t="shared" si="297"/>
        <v/>
      </c>
      <c r="M2185" s="5"/>
      <c r="N2185" s="23" t="str">
        <f>IF($L2185="", "", COUNTIF($L$11:$L$2510, "&gt;"&amp;$L2185)+1+COUNTIF($L$11:$L2185, $L2185)-1)</f>
        <v/>
      </c>
      <c r="O2185" s="5"/>
      <c r="R2185" s="23" t="str">
        <f t="shared" si="298"/>
        <v/>
      </c>
      <c r="T2185" s="20" t="str">
        <f t="shared" si="299"/>
        <v/>
      </c>
      <c r="X2185" s="23" t="str">
        <f t="shared" si="300"/>
        <v/>
      </c>
      <c r="Z2185" s="59" t="str">
        <f t="shared" si="301"/>
        <v/>
      </c>
      <c r="AA2185" s="60" t="str">
        <f>IF($B2185="", "", IF(COUNTIF('Intro &amp; Setup'!$AY$23:$AY$38, $B2185)&gt;0, "BH", TEXT($B2185, "ddd")))</f>
        <v/>
      </c>
      <c r="AB2185" s="61" t="str">
        <f t="shared" si="302"/>
        <v/>
      </c>
      <c r="AD2185" s="23" t="str">
        <f t="shared" si="303"/>
        <v/>
      </c>
      <c r="AE2185" s="23" t="str">
        <f t="shared" si="304"/>
        <v/>
      </c>
      <c r="AG2185" s="23" t="str">
        <f t="shared" si="305"/>
        <v/>
      </c>
    </row>
    <row r="2186" spans="1:33" x14ac:dyDescent="0.25">
      <c r="A2186" s="5"/>
      <c r="B2186" s="115"/>
      <c r="C2186" s="116"/>
      <c r="D2186" s="117"/>
      <c r="E2186" s="118"/>
      <c r="F2186" s="118"/>
      <c r="G2186" s="119"/>
      <c r="H2186" s="120"/>
      <c r="I2186" s="120"/>
      <c r="J2186" s="121"/>
      <c r="K2186" s="5"/>
      <c r="L2186" s="133" t="str">
        <f t="shared" si="297"/>
        <v/>
      </c>
      <c r="M2186" s="5"/>
      <c r="N2186" s="23" t="str">
        <f>IF($L2186="", "", COUNTIF($L$11:$L$2510, "&gt;"&amp;$L2186)+1+COUNTIF($L$11:$L2186, $L2186)-1)</f>
        <v/>
      </c>
      <c r="O2186" s="5"/>
      <c r="R2186" s="23" t="str">
        <f t="shared" si="298"/>
        <v/>
      </c>
      <c r="T2186" s="20" t="str">
        <f t="shared" si="299"/>
        <v/>
      </c>
      <c r="X2186" s="23" t="str">
        <f t="shared" si="300"/>
        <v/>
      </c>
      <c r="Z2186" s="59" t="str">
        <f t="shared" si="301"/>
        <v/>
      </c>
      <c r="AA2186" s="60" t="str">
        <f>IF($B2186="", "", IF(COUNTIF('Intro &amp; Setup'!$AY$23:$AY$38, $B2186)&gt;0, "BH", TEXT($B2186, "ddd")))</f>
        <v/>
      </c>
      <c r="AB2186" s="61" t="str">
        <f t="shared" si="302"/>
        <v/>
      </c>
      <c r="AD2186" s="23" t="str">
        <f t="shared" si="303"/>
        <v/>
      </c>
      <c r="AE2186" s="23" t="str">
        <f t="shared" si="304"/>
        <v/>
      </c>
      <c r="AG2186" s="23" t="str">
        <f t="shared" si="305"/>
        <v/>
      </c>
    </row>
    <row r="2187" spans="1:33" x14ac:dyDescent="0.25">
      <c r="A2187" s="5"/>
      <c r="B2187" s="115"/>
      <c r="C2187" s="116"/>
      <c r="D2187" s="117"/>
      <c r="E2187" s="118"/>
      <c r="F2187" s="118"/>
      <c r="G2187" s="119"/>
      <c r="H2187" s="120"/>
      <c r="I2187" s="120"/>
      <c r="J2187" s="121"/>
      <c r="K2187" s="5"/>
      <c r="L2187" s="133" t="str">
        <f t="shared" si="297"/>
        <v/>
      </c>
      <c r="M2187" s="5"/>
      <c r="N2187" s="23" t="str">
        <f>IF($L2187="", "", COUNTIF($L$11:$L$2510, "&gt;"&amp;$L2187)+1+COUNTIF($L$11:$L2187, $L2187)-1)</f>
        <v/>
      </c>
      <c r="O2187" s="5"/>
      <c r="R2187" s="23" t="str">
        <f t="shared" si="298"/>
        <v/>
      </c>
      <c r="T2187" s="20" t="str">
        <f t="shared" si="299"/>
        <v/>
      </c>
      <c r="X2187" s="23" t="str">
        <f t="shared" si="300"/>
        <v/>
      </c>
      <c r="Z2187" s="59" t="str">
        <f t="shared" si="301"/>
        <v/>
      </c>
      <c r="AA2187" s="60" t="str">
        <f>IF($B2187="", "", IF(COUNTIF('Intro &amp; Setup'!$AY$23:$AY$38, $B2187)&gt;0, "BH", TEXT($B2187, "ddd")))</f>
        <v/>
      </c>
      <c r="AB2187" s="61" t="str">
        <f t="shared" si="302"/>
        <v/>
      </c>
      <c r="AD2187" s="23" t="str">
        <f t="shared" si="303"/>
        <v/>
      </c>
      <c r="AE2187" s="23" t="str">
        <f t="shared" si="304"/>
        <v/>
      </c>
      <c r="AG2187" s="23" t="str">
        <f t="shared" si="305"/>
        <v/>
      </c>
    </row>
    <row r="2188" spans="1:33" x14ac:dyDescent="0.25">
      <c r="A2188" s="5"/>
      <c r="B2188" s="115"/>
      <c r="C2188" s="116"/>
      <c r="D2188" s="117"/>
      <c r="E2188" s="118"/>
      <c r="F2188" s="118"/>
      <c r="G2188" s="119"/>
      <c r="H2188" s="120"/>
      <c r="I2188" s="120"/>
      <c r="J2188" s="121"/>
      <c r="K2188" s="5"/>
      <c r="L2188" s="133" t="str">
        <f t="shared" ref="L2188:L2251" si="306">IFERROR(($I2188+$J2188)/$H2188, "")</f>
        <v/>
      </c>
      <c r="M2188" s="5"/>
      <c r="N2188" s="23" t="str">
        <f>IF($L2188="", "", COUNTIF($L$11:$L$2510, "&gt;"&amp;$L2188)+1+COUNTIF($L$11:$L2188, $L2188)-1)</f>
        <v/>
      </c>
      <c r="O2188" s="5"/>
      <c r="R2188" s="23" t="str">
        <f t="shared" ref="R2188:R2251" si="307">IF($T2188="", "", IF(COUNTIF($T$11:$T$2510, $T2188)&gt;1, "X", ""))</f>
        <v/>
      </c>
      <c r="T2188" s="20" t="str">
        <f t="shared" ref="T2188:T2251" si="308">IF(AND($B2188="", $C2188="", $D2188=""), "", CONCATENATE(TEXT($B2188, "dd mmm yyyy"), " - ", TEXT($C2188, "hh:mm"), " - ", $D2188))</f>
        <v/>
      </c>
      <c r="X2188" s="23" t="str">
        <f t="shared" ref="X2188:X2251" si="309">IF($E2188="", "", IF(COUNTIF($V$11:$V$20, $E2188)=0, "X", ""))</f>
        <v/>
      </c>
      <c r="Z2188" s="59" t="str">
        <f t="shared" ref="Z2188:Z2251" si="310">IF($B2188="", "", TEXT($B2188, "mmm yyyy"))</f>
        <v/>
      </c>
      <c r="AA2188" s="60" t="str">
        <f>IF($B2188="", "", IF(COUNTIF('Intro &amp; Setup'!$AY$23:$AY$38, $B2188)&gt;0, "BH", TEXT($B2188, "ddd")))</f>
        <v/>
      </c>
      <c r="AB2188" s="61" t="str">
        <f t="shared" ref="AB2188:AB2251" si="311">IF($C2188="", "", REPLACE(TEXT($C2188, "hh:mm"), 4, 2, "00"))</f>
        <v/>
      </c>
      <c r="AD2188" s="23" t="str">
        <f t="shared" ref="AD2188:AD2251" si="312">IF(OR($AB2188="", $E2188=""), "", CONCATENATE($AB2188, " - ", $E2188))</f>
        <v/>
      </c>
      <c r="AE2188" s="23" t="str">
        <f t="shared" ref="AE2188:AE2251" si="313">IF(OR($AA2188="", $E2188=""), "", CONCATENATE($AA2188, " - ", $E2188))</f>
        <v/>
      </c>
      <c r="AG2188" s="23" t="str">
        <f t="shared" ref="AG2188:AG2251" si="314">IF($B2188="", "", IF(OR($B2188&lt;$Z$2, $B2188&gt;$Z$3), "X", ""))</f>
        <v/>
      </c>
    </row>
    <row r="2189" spans="1:33" x14ac:dyDescent="0.25">
      <c r="A2189" s="5"/>
      <c r="B2189" s="115"/>
      <c r="C2189" s="116"/>
      <c r="D2189" s="117"/>
      <c r="E2189" s="118"/>
      <c r="F2189" s="118"/>
      <c r="G2189" s="119"/>
      <c r="H2189" s="120"/>
      <c r="I2189" s="120"/>
      <c r="J2189" s="121"/>
      <c r="K2189" s="5"/>
      <c r="L2189" s="133" t="str">
        <f t="shared" si="306"/>
        <v/>
      </c>
      <c r="M2189" s="5"/>
      <c r="N2189" s="23" t="str">
        <f>IF($L2189="", "", COUNTIF($L$11:$L$2510, "&gt;"&amp;$L2189)+1+COUNTIF($L$11:$L2189, $L2189)-1)</f>
        <v/>
      </c>
      <c r="O2189" s="5"/>
      <c r="R2189" s="23" t="str">
        <f t="shared" si="307"/>
        <v/>
      </c>
      <c r="T2189" s="20" t="str">
        <f t="shared" si="308"/>
        <v/>
      </c>
      <c r="X2189" s="23" t="str">
        <f t="shared" si="309"/>
        <v/>
      </c>
      <c r="Z2189" s="59" t="str">
        <f t="shared" si="310"/>
        <v/>
      </c>
      <c r="AA2189" s="60" t="str">
        <f>IF($B2189="", "", IF(COUNTIF('Intro &amp; Setup'!$AY$23:$AY$38, $B2189)&gt;0, "BH", TEXT($B2189, "ddd")))</f>
        <v/>
      </c>
      <c r="AB2189" s="61" t="str">
        <f t="shared" si="311"/>
        <v/>
      </c>
      <c r="AD2189" s="23" t="str">
        <f t="shared" si="312"/>
        <v/>
      </c>
      <c r="AE2189" s="23" t="str">
        <f t="shared" si="313"/>
        <v/>
      </c>
      <c r="AG2189" s="23" t="str">
        <f t="shared" si="314"/>
        <v/>
      </c>
    </row>
    <row r="2190" spans="1:33" x14ac:dyDescent="0.25">
      <c r="A2190" s="5"/>
      <c r="B2190" s="115"/>
      <c r="C2190" s="116"/>
      <c r="D2190" s="117"/>
      <c r="E2190" s="118"/>
      <c r="F2190" s="118"/>
      <c r="G2190" s="119"/>
      <c r="H2190" s="120"/>
      <c r="I2190" s="120"/>
      <c r="J2190" s="121"/>
      <c r="K2190" s="5"/>
      <c r="L2190" s="133" t="str">
        <f t="shared" si="306"/>
        <v/>
      </c>
      <c r="M2190" s="5"/>
      <c r="N2190" s="23" t="str">
        <f>IF($L2190="", "", COUNTIF($L$11:$L$2510, "&gt;"&amp;$L2190)+1+COUNTIF($L$11:$L2190, $L2190)-1)</f>
        <v/>
      </c>
      <c r="O2190" s="5"/>
      <c r="R2190" s="23" t="str">
        <f t="shared" si="307"/>
        <v/>
      </c>
      <c r="T2190" s="20" t="str">
        <f t="shared" si="308"/>
        <v/>
      </c>
      <c r="X2190" s="23" t="str">
        <f t="shared" si="309"/>
        <v/>
      </c>
      <c r="Z2190" s="59" t="str">
        <f t="shared" si="310"/>
        <v/>
      </c>
      <c r="AA2190" s="60" t="str">
        <f>IF($B2190="", "", IF(COUNTIF('Intro &amp; Setup'!$AY$23:$AY$38, $B2190)&gt;0, "BH", TEXT($B2190, "ddd")))</f>
        <v/>
      </c>
      <c r="AB2190" s="61" t="str">
        <f t="shared" si="311"/>
        <v/>
      </c>
      <c r="AD2190" s="23" t="str">
        <f t="shared" si="312"/>
        <v/>
      </c>
      <c r="AE2190" s="23" t="str">
        <f t="shared" si="313"/>
        <v/>
      </c>
      <c r="AG2190" s="23" t="str">
        <f t="shared" si="314"/>
        <v/>
      </c>
    </row>
    <row r="2191" spans="1:33" x14ac:dyDescent="0.25">
      <c r="A2191" s="5"/>
      <c r="B2191" s="115"/>
      <c r="C2191" s="116"/>
      <c r="D2191" s="117"/>
      <c r="E2191" s="118"/>
      <c r="F2191" s="118"/>
      <c r="G2191" s="119"/>
      <c r="H2191" s="120"/>
      <c r="I2191" s="120"/>
      <c r="J2191" s="121"/>
      <c r="K2191" s="5"/>
      <c r="L2191" s="133" t="str">
        <f t="shared" si="306"/>
        <v/>
      </c>
      <c r="M2191" s="5"/>
      <c r="N2191" s="23" t="str">
        <f>IF($L2191="", "", COUNTIF($L$11:$L$2510, "&gt;"&amp;$L2191)+1+COUNTIF($L$11:$L2191, $L2191)-1)</f>
        <v/>
      </c>
      <c r="O2191" s="5"/>
      <c r="R2191" s="23" t="str">
        <f t="shared" si="307"/>
        <v/>
      </c>
      <c r="T2191" s="20" t="str">
        <f t="shared" si="308"/>
        <v/>
      </c>
      <c r="X2191" s="23" t="str">
        <f t="shared" si="309"/>
        <v/>
      </c>
      <c r="Z2191" s="59" t="str">
        <f t="shared" si="310"/>
        <v/>
      </c>
      <c r="AA2191" s="60" t="str">
        <f>IF($B2191="", "", IF(COUNTIF('Intro &amp; Setup'!$AY$23:$AY$38, $B2191)&gt;0, "BH", TEXT($B2191, "ddd")))</f>
        <v/>
      </c>
      <c r="AB2191" s="61" t="str">
        <f t="shared" si="311"/>
        <v/>
      </c>
      <c r="AD2191" s="23" t="str">
        <f t="shared" si="312"/>
        <v/>
      </c>
      <c r="AE2191" s="23" t="str">
        <f t="shared" si="313"/>
        <v/>
      </c>
      <c r="AG2191" s="23" t="str">
        <f t="shared" si="314"/>
        <v/>
      </c>
    </row>
    <row r="2192" spans="1:33" x14ac:dyDescent="0.25">
      <c r="A2192" s="5"/>
      <c r="B2192" s="115"/>
      <c r="C2192" s="116"/>
      <c r="D2192" s="117"/>
      <c r="E2192" s="118"/>
      <c r="F2192" s="118"/>
      <c r="G2192" s="119"/>
      <c r="H2192" s="120"/>
      <c r="I2192" s="120"/>
      <c r="J2192" s="121"/>
      <c r="K2192" s="5"/>
      <c r="L2192" s="133" t="str">
        <f t="shared" si="306"/>
        <v/>
      </c>
      <c r="M2192" s="5"/>
      <c r="N2192" s="23" t="str">
        <f>IF($L2192="", "", COUNTIF($L$11:$L$2510, "&gt;"&amp;$L2192)+1+COUNTIF($L$11:$L2192, $L2192)-1)</f>
        <v/>
      </c>
      <c r="O2192" s="5"/>
      <c r="R2192" s="23" t="str">
        <f t="shared" si="307"/>
        <v/>
      </c>
      <c r="T2192" s="20" t="str">
        <f t="shared" si="308"/>
        <v/>
      </c>
      <c r="X2192" s="23" t="str">
        <f t="shared" si="309"/>
        <v/>
      </c>
      <c r="Z2192" s="59" t="str">
        <f t="shared" si="310"/>
        <v/>
      </c>
      <c r="AA2192" s="60" t="str">
        <f>IF($B2192="", "", IF(COUNTIF('Intro &amp; Setup'!$AY$23:$AY$38, $B2192)&gt;0, "BH", TEXT($B2192, "ddd")))</f>
        <v/>
      </c>
      <c r="AB2192" s="61" t="str">
        <f t="shared" si="311"/>
        <v/>
      </c>
      <c r="AD2192" s="23" t="str">
        <f t="shared" si="312"/>
        <v/>
      </c>
      <c r="AE2192" s="23" t="str">
        <f t="shared" si="313"/>
        <v/>
      </c>
      <c r="AG2192" s="23" t="str">
        <f t="shared" si="314"/>
        <v/>
      </c>
    </row>
    <row r="2193" spans="1:33" x14ac:dyDescent="0.25">
      <c r="A2193" s="5"/>
      <c r="B2193" s="115"/>
      <c r="C2193" s="116"/>
      <c r="D2193" s="117"/>
      <c r="E2193" s="118"/>
      <c r="F2193" s="118"/>
      <c r="G2193" s="119"/>
      <c r="H2193" s="120"/>
      <c r="I2193" s="120"/>
      <c r="J2193" s="121"/>
      <c r="K2193" s="5"/>
      <c r="L2193" s="133" t="str">
        <f t="shared" si="306"/>
        <v/>
      </c>
      <c r="M2193" s="5"/>
      <c r="N2193" s="23" t="str">
        <f>IF($L2193="", "", COUNTIF($L$11:$L$2510, "&gt;"&amp;$L2193)+1+COUNTIF($L$11:$L2193, $L2193)-1)</f>
        <v/>
      </c>
      <c r="O2193" s="5"/>
      <c r="R2193" s="23" t="str">
        <f t="shared" si="307"/>
        <v/>
      </c>
      <c r="T2193" s="20" t="str">
        <f t="shared" si="308"/>
        <v/>
      </c>
      <c r="X2193" s="23" t="str">
        <f t="shared" si="309"/>
        <v/>
      </c>
      <c r="Z2193" s="59" t="str">
        <f t="shared" si="310"/>
        <v/>
      </c>
      <c r="AA2193" s="60" t="str">
        <f>IF($B2193="", "", IF(COUNTIF('Intro &amp; Setup'!$AY$23:$AY$38, $B2193)&gt;0, "BH", TEXT($B2193, "ddd")))</f>
        <v/>
      </c>
      <c r="AB2193" s="61" t="str">
        <f t="shared" si="311"/>
        <v/>
      </c>
      <c r="AD2193" s="23" t="str">
        <f t="shared" si="312"/>
        <v/>
      </c>
      <c r="AE2193" s="23" t="str">
        <f t="shared" si="313"/>
        <v/>
      </c>
      <c r="AG2193" s="23" t="str">
        <f t="shared" si="314"/>
        <v/>
      </c>
    </row>
    <row r="2194" spans="1:33" x14ac:dyDescent="0.25">
      <c r="A2194" s="5"/>
      <c r="B2194" s="115"/>
      <c r="C2194" s="116"/>
      <c r="D2194" s="117"/>
      <c r="E2194" s="118"/>
      <c r="F2194" s="118"/>
      <c r="G2194" s="119"/>
      <c r="H2194" s="120"/>
      <c r="I2194" s="120"/>
      <c r="J2194" s="121"/>
      <c r="K2194" s="5"/>
      <c r="L2194" s="133" t="str">
        <f t="shared" si="306"/>
        <v/>
      </c>
      <c r="M2194" s="5"/>
      <c r="N2194" s="23" t="str">
        <f>IF($L2194="", "", COUNTIF($L$11:$L$2510, "&gt;"&amp;$L2194)+1+COUNTIF($L$11:$L2194, $L2194)-1)</f>
        <v/>
      </c>
      <c r="O2194" s="5"/>
      <c r="R2194" s="23" t="str">
        <f t="shared" si="307"/>
        <v/>
      </c>
      <c r="T2194" s="20" t="str">
        <f t="shared" si="308"/>
        <v/>
      </c>
      <c r="X2194" s="23" t="str">
        <f t="shared" si="309"/>
        <v/>
      </c>
      <c r="Z2194" s="59" t="str">
        <f t="shared" si="310"/>
        <v/>
      </c>
      <c r="AA2194" s="60" t="str">
        <f>IF($B2194="", "", IF(COUNTIF('Intro &amp; Setup'!$AY$23:$AY$38, $B2194)&gt;0, "BH", TEXT($B2194, "ddd")))</f>
        <v/>
      </c>
      <c r="AB2194" s="61" t="str">
        <f t="shared" si="311"/>
        <v/>
      </c>
      <c r="AD2194" s="23" t="str">
        <f t="shared" si="312"/>
        <v/>
      </c>
      <c r="AE2194" s="23" t="str">
        <f t="shared" si="313"/>
        <v/>
      </c>
      <c r="AG2194" s="23" t="str">
        <f t="shared" si="314"/>
        <v/>
      </c>
    </row>
    <row r="2195" spans="1:33" x14ac:dyDescent="0.25">
      <c r="A2195" s="5"/>
      <c r="B2195" s="115"/>
      <c r="C2195" s="116"/>
      <c r="D2195" s="117"/>
      <c r="E2195" s="118"/>
      <c r="F2195" s="118"/>
      <c r="G2195" s="119"/>
      <c r="H2195" s="120"/>
      <c r="I2195" s="120"/>
      <c r="J2195" s="121"/>
      <c r="K2195" s="5"/>
      <c r="L2195" s="133" t="str">
        <f t="shared" si="306"/>
        <v/>
      </c>
      <c r="M2195" s="5"/>
      <c r="N2195" s="23" t="str">
        <f>IF($L2195="", "", COUNTIF($L$11:$L$2510, "&gt;"&amp;$L2195)+1+COUNTIF($L$11:$L2195, $L2195)-1)</f>
        <v/>
      </c>
      <c r="O2195" s="5"/>
      <c r="R2195" s="23" t="str">
        <f t="shared" si="307"/>
        <v/>
      </c>
      <c r="T2195" s="20" t="str">
        <f t="shared" si="308"/>
        <v/>
      </c>
      <c r="X2195" s="23" t="str">
        <f t="shared" si="309"/>
        <v/>
      </c>
      <c r="Z2195" s="59" t="str">
        <f t="shared" si="310"/>
        <v/>
      </c>
      <c r="AA2195" s="60" t="str">
        <f>IF($B2195="", "", IF(COUNTIF('Intro &amp; Setup'!$AY$23:$AY$38, $B2195)&gt;0, "BH", TEXT($B2195, "ddd")))</f>
        <v/>
      </c>
      <c r="AB2195" s="61" t="str">
        <f t="shared" si="311"/>
        <v/>
      </c>
      <c r="AD2195" s="23" t="str">
        <f t="shared" si="312"/>
        <v/>
      </c>
      <c r="AE2195" s="23" t="str">
        <f t="shared" si="313"/>
        <v/>
      </c>
      <c r="AG2195" s="23" t="str">
        <f t="shared" si="314"/>
        <v/>
      </c>
    </row>
    <row r="2196" spans="1:33" x14ac:dyDescent="0.25">
      <c r="A2196" s="5"/>
      <c r="B2196" s="115"/>
      <c r="C2196" s="116"/>
      <c r="D2196" s="117"/>
      <c r="E2196" s="118"/>
      <c r="F2196" s="118"/>
      <c r="G2196" s="119"/>
      <c r="H2196" s="120"/>
      <c r="I2196" s="120"/>
      <c r="J2196" s="121"/>
      <c r="K2196" s="5"/>
      <c r="L2196" s="133" t="str">
        <f t="shared" si="306"/>
        <v/>
      </c>
      <c r="M2196" s="5"/>
      <c r="N2196" s="23" t="str">
        <f>IF($L2196="", "", COUNTIF($L$11:$L$2510, "&gt;"&amp;$L2196)+1+COUNTIF($L$11:$L2196, $L2196)-1)</f>
        <v/>
      </c>
      <c r="O2196" s="5"/>
      <c r="R2196" s="23" t="str">
        <f t="shared" si="307"/>
        <v/>
      </c>
      <c r="T2196" s="20" t="str">
        <f t="shared" si="308"/>
        <v/>
      </c>
      <c r="X2196" s="23" t="str">
        <f t="shared" si="309"/>
        <v/>
      </c>
      <c r="Z2196" s="59" t="str">
        <f t="shared" si="310"/>
        <v/>
      </c>
      <c r="AA2196" s="60" t="str">
        <f>IF($B2196="", "", IF(COUNTIF('Intro &amp; Setup'!$AY$23:$AY$38, $B2196)&gt;0, "BH", TEXT($B2196, "ddd")))</f>
        <v/>
      </c>
      <c r="AB2196" s="61" t="str">
        <f t="shared" si="311"/>
        <v/>
      </c>
      <c r="AD2196" s="23" t="str">
        <f t="shared" si="312"/>
        <v/>
      </c>
      <c r="AE2196" s="23" t="str">
        <f t="shared" si="313"/>
        <v/>
      </c>
      <c r="AG2196" s="23" t="str">
        <f t="shared" si="314"/>
        <v/>
      </c>
    </row>
    <row r="2197" spans="1:33" x14ac:dyDescent="0.25">
      <c r="A2197" s="5"/>
      <c r="B2197" s="115"/>
      <c r="C2197" s="116"/>
      <c r="D2197" s="117"/>
      <c r="E2197" s="118"/>
      <c r="F2197" s="118"/>
      <c r="G2197" s="119"/>
      <c r="H2197" s="120"/>
      <c r="I2197" s="120"/>
      <c r="J2197" s="121"/>
      <c r="K2197" s="5"/>
      <c r="L2197" s="133" t="str">
        <f t="shared" si="306"/>
        <v/>
      </c>
      <c r="M2197" s="5"/>
      <c r="N2197" s="23" t="str">
        <f>IF($L2197="", "", COUNTIF($L$11:$L$2510, "&gt;"&amp;$L2197)+1+COUNTIF($L$11:$L2197, $L2197)-1)</f>
        <v/>
      </c>
      <c r="O2197" s="5"/>
      <c r="R2197" s="23" t="str">
        <f t="shared" si="307"/>
        <v/>
      </c>
      <c r="T2197" s="20" t="str">
        <f t="shared" si="308"/>
        <v/>
      </c>
      <c r="X2197" s="23" t="str">
        <f t="shared" si="309"/>
        <v/>
      </c>
      <c r="Z2197" s="59" t="str">
        <f t="shared" si="310"/>
        <v/>
      </c>
      <c r="AA2197" s="60" t="str">
        <f>IF($B2197="", "", IF(COUNTIF('Intro &amp; Setup'!$AY$23:$AY$38, $B2197)&gt;0, "BH", TEXT($B2197, "ddd")))</f>
        <v/>
      </c>
      <c r="AB2197" s="61" t="str">
        <f t="shared" si="311"/>
        <v/>
      </c>
      <c r="AD2197" s="23" t="str">
        <f t="shared" si="312"/>
        <v/>
      </c>
      <c r="AE2197" s="23" t="str">
        <f t="shared" si="313"/>
        <v/>
      </c>
      <c r="AG2197" s="23" t="str">
        <f t="shared" si="314"/>
        <v/>
      </c>
    </row>
    <row r="2198" spans="1:33" x14ac:dyDescent="0.25">
      <c r="A2198" s="5"/>
      <c r="B2198" s="115"/>
      <c r="C2198" s="116"/>
      <c r="D2198" s="117"/>
      <c r="E2198" s="118"/>
      <c r="F2198" s="118"/>
      <c r="G2198" s="119"/>
      <c r="H2198" s="120"/>
      <c r="I2198" s="120"/>
      <c r="J2198" s="121"/>
      <c r="K2198" s="5"/>
      <c r="L2198" s="133" t="str">
        <f t="shared" si="306"/>
        <v/>
      </c>
      <c r="M2198" s="5"/>
      <c r="N2198" s="23" t="str">
        <f>IF($L2198="", "", COUNTIF($L$11:$L$2510, "&gt;"&amp;$L2198)+1+COUNTIF($L$11:$L2198, $L2198)-1)</f>
        <v/>
      </c>
      <c r="O2198" s="5"/>
      <c r="R2198" s="23" t="str">
        <f t="shared" si="307"/>
        <v/>
      </c>
      <c r="T2198" s="20" t="str">
        <f t="shared" si="308"/>
        <v/>
      </c>
      <c r="X2198" s="23" t="str">
        <f t="shared" si="309"/>
        <v/>
      </c>
      <c r="Z2198" s="59" t="str">
        <f t="shared" si="310"/>
        <v/>
      </c>
      <c r="AA2198" s="60" t="str">
        <f>IF($B2198="", "", IF(COUNTIF('Intro &amp; Setup'!$AY$23:$AY$38, $B2198)&gt;0, "BH", TEXT($B2198, "ddd")))</f>
        <v/>
      </c>
      <c r="AB2198" s="61" t="str">
        <f t="shared" si="311"/>
        <v/>
      </c>
      <c r="AD2198" s="23" t="str">
        <f t="shared" si="312"/>
        <v/>
      </c>
      <c r="AE2198" s="23" t="str">
        <f t="shared" si="313"/>
        <v/>
      </c>
      <c r="AG2198" s="23" t="str">
        <f t="shared" si="314"/>
        <v/>
      </c>
    </row>
    <row r="2199" spans="1:33" x14ac:dyDescent="0.25">
      <c r="A2199" s="5"/>
      <c r="B2199" s="115"/>
      <c r="C2199" s="116"/>
      <c r="D2199" s="117"/>
      <c r="E2199" s="118"/>
      <c r="F2199" s="118"/>
      <c r="G2199" s="119"/>
      <c r="H2199" s="120"/>
      <c r="I2199" s="120"/>
      <c r="J2199" s="121"/>
      <c r="K2199" s="5"/>
      <c r="L2199" s="133" t="str">
        <f t="shared" si="306"/>
        <v/>
      </c>
      <c r="M2199" s="5"/>
      <c r="N2199" s="23" t="str">
        <f>IF($L2199="", "", COUNTIF($L$11:$L$2510, "&gt;"&amp;$L2199)+1+COUNTIF($L$11:$L2199, $L2199)-1)</f>
        <v/>
      </c>
      <c r="O2199" s="5"/>
      <c r="R2199" s="23" t="str">
        <f t="shared" si="307"/>
        <v/>
      </c>
      <c r="T2199" s="20" t="str">
        <f t="shared" si="308"/>
        <v/>
      </c>
      <c r="X2199" s="23" t="str">
        <f t="shared" si="309"/>
        <v/>
      </c>
      <c r="Z2199" s="59" t="str">
        <f t="shared" si="310"/>
        <v/>
      </c>
      <c r="AA2199" s="60" t="str">
        <f>IF($B2199="", "", IF(COUNTIF('Intro &amp; Setup'!$AY$23:$AY$38, $B2199)&gt;0, "BH", TEXT($B2199, "ddd")))</f>
        <v/>
      </c>
      <c r="AB2199" s="61" t="str">
        <f t="shared" si="311"/>
        <v/>
      </c>
      <c r="AD2199" s="23" t="str">
        <f t="shared" si="312"/>
        <v/>
      </c>
      <c r="AE2199" s="23" t="str">
        <f t="shared" si="313"/>
        <v/>
      </c>
      <c r="AG2199" s="23" t="str">
        <f t="shared" si="314"/>
        <v/>
      </c>
    </row>
    <row r="2200" spans="1:33" x14ac:dyDescent="0.25">
      <c r="A2200" s="5"/>
      <c r="B2200" s="115"/>
      <c r="C2200" s="116"/>
      <c r="D2200" s="117"/>
      <c r="E2200" s="118"/>
      <c r="F2200" s="118"/>
      <c r="G2200" s="119"/>
      <c r="H2200" s="120"/>
      <c r="I2200" s="120"/>
      <c r="J2200" s="121"/>
      <c r="K2200" s="5"/>
      <c r="L2200" s="133" t="str">
        <f t="shared" si="306"/>
        <v/>
      </c>
      <c r="M2200" s="5"/>
      <c r="N2200" s="23" t="str">
        <f>IF($L2200="", "", COUNTIF($L$11:$L$2510, "&gt;"&amp;$L2200)+1+COUNTIF($L$11:$L2200, $L2200)-1)</f>
        <v/>
      </c>
      <c r="O2200" s="5"/>
      <c r="R2200" s="23" t="str">
        <f t="shared" si="307"/>
        <v/>
      </c>
      <c r="T2200" s="20" t="str">
        <f t="shared" si="308"/>
        <v/>
      </c>
      <c r="X2200" s="23" t="str">
        <f t="shared" si="309"/>
        <v/>
      </c>
      <c r="Z2200" s="59" t="str">
        <f t="shared" si="310"/>
        <v/>
      </c>
      <c r="AA2200" s="60" t="str">
        <f>IF($B2200="", "", IF(COUNTIF('Intro &amp; Setup'!$AY$23:$AY$38, $B2200)&gt;0, "BH", TEXT($B2200, "ddd")))</f>
        <v/>
      </c>
      <c r="AB2200" s="61" t="str">
        <f t="shared" si="311"/>
        <v/>
      </c>
      <c r="AD2200" s="23" t="str">
        <f t="shared" si="312"/>
        <v/>
      </c>
      <c r="AE2200" s="23" t="str">
        <f t="shared" si="313"/>
        <v/>
      </c>
      <c r="AG2200" s="23" t="str">
        <f t="shared" si="314"/>
        <v/>
      </c>
    </row>
    <row r="2201" spans="1:33" x14ac:dyDescent="0.25">
      <c r="A2201" s="5"/>
      <c r="B2201" s="115"/>
      <c r="C2201" s="116"/>
      <c r="D2201" s="117"/>
      <c r="E2201" s="118"/>
      <c r="F2201" s="118"/>
      <c r="G2201" s="119"/>
      <c r="H2201" s="120"/>
      <c r="I2201" s="120"/>
      <c r="J2201" s="121"/>
      <c r="K2201" s="5"/>
      <c r="L2201" s="133" t="str">
        <f t="shared" si="306"/>
        <v/>
      </c>
      <c r="M2201" s="5"/>
      <c r="N2201" s="23" t="str">
        <f>IF($L2201="", "", COUNTIF($L$11:$L$2510, "&gt;"&amp;$L2201)+1+COUNTIF($L$11:$L2201, $L2201)-1)</f>
        <v/>
      </c>
      <c r="O2201" s="5"/>
      <c r="R2201" s="23" t="str">
        <f t="shared" si="307"/>
        <v/>
      </c>
      <c r="T2201" s="20" t="str">
        <f t="shared" si="308"/>
        <v/>
      </c>
      <c r="X2201" s="23" t="str">
        <f t="shared" si="309"/>
        <v/>
      </c>
      <c r="Z2201" s="59" t="str">
        <f t="shared" si="310"/>
        <v/>
      </c>
      <c r="AA2201" s="60" t="str">
        <f>IF($B2201="", "", IF(COUNTIF('Intro &amp; Setup'!$AY$23:$AY$38, $B2201)&gt;0, "BH", TEXT($B2201, "ddd")))</f>
        <v/>
      </c>
      <c r="AB2201" s="61" t="str">
        <f t="shared" si="311"/>
        <v/>
      </c>
      <c r="AD2201" s="23" t="str">
        <f t="shared" si="312"/>
        <v/>
      </c>
      <c r="AE2201" s="23" t="str">
        <f t="shared" si="313"/>
        <v/>
      </c>
      <c r="AG2201" s="23" t="str">
        <f t="shared" si="314"/>
        <v/>
      </c>
    </row>
    <row r="2202" spans="1:33" x14ac:dyDescent="0.25">
      <c r="A2202" s="5"/>
      <c r="B2202" s="115"/>
      <c r="C2202" s="116"/>
      <c r="D2202" s="117"/>
      <c r="E2202" s="118"/>
      <c r="F2202" s="118"/>
      <c r="G2202" s="119"/>
      <c r="H2202" s="120"/>
      <c r="I2202" s="120"/>
      <c r="J2202" s="121"/>
      <c r="K2202" s="5"/>
      <c r="L2202" s="133" t="str">
        <f t="shared" si="306"/>
        <v/>
      </c>
      <c r="M2202" s="5"/>
      <c r="N2202" s="23" t="str">
        <f>IF($L2202="", "", COUNTIF($L$11:$L$2510, "&gt;"&amp;$L2202)+1+COUNTIF($L$11:$L2202, $L2202)-1)</f>
        <v/>
      </c>
      <c r="O2202" s="5"/>
      <c r="R2202" s="23" t="str">
        <f t="shared" si="307"/>
        <v/>
      </c>
      <c r="T2202" s="20" t="str">
        <f t="shared" si="308"/>
        <v/>
      </c>
      <c r="X2202" s="23" t="str">
        <f t="shared" si="309"/>
        <v/>
      </c>
      <c r="Z2202" s="59" t="str">
        <f t="shared" si="310"/>
        <v/>
      </c>
      <c r="AA2202" s="60" t="str">
        <f>IF($B2202="", "", IF(COUNTIF('Intro &amp; Setup'!$AY$23:$AY$38, $B2202)&gt;0, "BH", TEXT($B2202, "ddd")))</f>
        <v/>
      </c>
      <c r="AB2202" s="61" t="str">
        <f t="shared" si="311"/>
        <v/>
      </c>
      <c r="AD2202" s="23" t="str">
        <f t="shared" si="312"/>
        <v/>
      </c>
      <c r="AE2202" s="23" t="str">
        <f t="shared" si="313"/>
        <v/>
      </c>
      <c r="AG2202" s="23" t="str">
        <f t="shared" si="314"/>
        <v/>
      </c>
    </row>
    <row r="2203" spans="1:33" x14ac:dyDescent="0.25">
      <c r="A2203" s="5"/>
      <c r="B2203" s="115"/>
      <c r="C2203" s="116"/>
      <c r="D2203" s="117"/>
      <c r="E2203" s="118"/>
      <c r="F2203" s="118"/>
      <c r="G2203" s="119"/>
      <c r="H2203" s="120"/>
      <c r="I2203" s="120"/>
      <c r="J2203" s="121"/>
      <c r="K2203" s="5"/>
      <c r="L2203" s="133" t="str">
        <f t="shared" si="306"/>
        <v/>
      </c>
      <c r="M2203" s="5"/>
      <c r="N2203" s="23" t="str">
        <f>IF($L2203="", "", COUNTIF($L$11:$L$2510, "&gt;"&amp;$L2203)+1+COUNTIF($L$11:$L2203, $L2203)-1)</f>
        <v/>
      </c>
      <c r="O2203" s="5"/>
      <c r="R2203" s="23" t="str">
        <f t="shared" si="307"/>
        <v/>
      </c>
      <c r="T2203" s="20" t="str">
        <f t="shared" si="308"/>
        <v/>
      </c>
      <c r="X2203" s="23" t="str">
        <f t="shared" si="309"/>
        <v/>
      </c>
      <c r="Z2203" s="59" t="str">
        <f t="shared" si="310"/>
        <v/>
      </c>
      <c r="AA2203" s="60" t="str">
        <f>IF($B2203="", "", IF(COUNTIF('Intro &amp; Setup'!$AY$23:$AY$38, $B2203)&gt;0, "BH", TEXT($B2203, "ddd")))</f>
        <v/>
      </c>
      <c r="AB2203" s="61" t="str">
        <f t="shared" si="311"/>
        <v/>
      </c>
      <c r="AD2203" s="23" t="str">
        <f t="shared" si="312"/>
        <v/>
      </c>
      <c r="AE2203" s="23" t="str">
        <f t="shared" si="313"/>
        <v/>
      </c>
      <c r="AG2203" s="23" t="str">
        <f t="shared" si="314"/>
        <v/>
      </c>
    </row>
    <row r="2204" spans="1:33" x14ac:dyDescent="0.25">
      <c r="A2204" s="5"/>
      <c r="B2204" s="115"/>
      <c r="C2204" s="116"/>
      <c r="D2204" s="117"/>
      <c r="E2204" s="118"/>
      <c r="F2204" s="118"/>
      <c r="G2204" s="119"/>
      <c r="H2204" s="120"/>
      <c r="I2204" s="120"/>
      <c r="J2204" s="121"/>
      <c r="K2204" s="5"/>
      <c r="L2204" s="133" t="str">
        <f t="shared" si="306"/>
        <v/>
      </c>
      <c r="M2204" s="5"/>
      <c r="N2204" s="23" t="str">
        <f>IF($L2204="", "", COUNTIF($L$11:$L$2510, "&gt;"&amp;$L2204)+1+COUNTIF($L$11:$L2204, $L2204)-1)</f>
        <v/>
      </c>
      <c r="O2204" s="5"/>
      <c r="R2204" s="23" t="str">
        <f t="shared" si="307"/>
        <v/>
      </c>
      <c r="T2204" s="20" t="str">
        <f t="shared" si="308"/>
        <v/>
      </c>
      <c r="X2204" s="23" t="str">
        <f t="shared" si="309"/>
        <v/>
      </c>
      <c r="Z2204" s="59" t="str">
        <f t="shared" si="310"/>
        <v/>
      </c>
      <c r="AA2204" s="60" t="str">
        <f>IF($B2204="", "", IF(COUNTIF('Intro &amp; Setup'!$AY$23:$AY$38, $B2204)&gt;0, "BH", TEXT($B2204, "ddd")))</f>
        <v/>
      </c>
      <c r="AB2204" s="61" t="str">
        <f t="shared" si="311"/>
        <v/>
      </c>
      <c r="AD2204" s="23" t="str">
        <f t="shared" si="312"/>
        <v/>
      </c>
      <c r="AE2204" s="23" t="str">
        <f t="shared" si="313"/>
        <v/>
      </c>
      <c r="AG2204" s="23" t="str">
        <f t="shared" si="314"/>
        <v/>
      </c>
    </row>
    <row r="2205" spans="1:33" x14ac:dyDescent="0.25">
      <c r="A2205" s="5"/>
      <c r="B2205" s="115"/>
      <c r="C2205" s="116"/>
      <c r="D2205" s="117"/>
      <c r="E2205" s="118"/>
      <c r="F2205" s="118"/>
      <c r="G2205" s="119"/>
      <c r="H2205" s="120"/>
      <c r="I2205" s="120"/>
      <c r="J2205" s="121"/>
      <c r="K2205" s="5"/>
      <c r="L2205" s="133" t="str">
        <f t="shared" si="306"/>
        <v/>
      </c>
      <c r="M2205" s="5"/>
      <c r="N2205" s="23" t="str">
        <f>IF($L2205="", "", COUNTIF($L$11:$L$2510, "&gt;"&amp;$L2205)+1+COUNTIF($L$11:$L2205, $L2205)-1)</f>
        <v/>
      </c>
      <c r="O2205" s="5"/>
      <c r="R2205" s="23" t="str">
        <f t="shared" si="307"/>
        <v/>
      </c>
      <c r="T2205" s="20" t="str">
        <f t="shared" si="308"/>
        <v/>
      </c>
      <c r="X2205" s="23" t="str">
        <f t="shared" si="309"/>
        <v/>
      </c>
      <c r="Z2205" s="59" t="str">
        <f t="shared" si="310"/>
        <v/>
      </c>
      <c r="AA2205" s="60" t="str">
        <f>IF($B2205="", "", IF(COUNTIF('Intro &amp; Setup'!$AY$23:$AY$38, $B2205)&gt;0, "BH", TEXT($B2205, "ddd")))</f>
        <v/>
      </c>
      <c r="AB2205" s="61" t="str">
        <f t="shared" si="311"/>
        <v/>
      </c>
      <c r="AD2205" s="23" t="str">
        <f t="shared" si="312"/>
        <v/>
      </c>
      <c r="AE2205" s="23" t="str">
        <f t="shared" si="313"/>
        <v/>
      </c>
      <c r="AG2205" s="23" t="str">
        <f t="shared" si="314"/>
        <v/>
      </c>
    </row>
    <row r="2206" spans="1:33" x14ac:dyDescent="0.25">
      <c r="A2206" s="5"/>
      <c r="B2206" s="115"/>
      <c r="C2206" s="116"/>
      <c r="D2206" s="117"/>
      <c r="E2206" s="118"/>
      <c r="F2206" s="118"/>
      <c r="G2206" s="119"/>
      <c r="H2206" s="120"/>
      <c r="I2206" s="120"/>
      <c r="J2206" s="121"/>
      <c r="K2206" s="5"/>
      <c r="L2206" s="133" t="str">
        <f t="shared" si="306"/>
        <v/>
      </c>
      <c r="M2206" s="5"/>
      <c r="N2206" s="23" t="str">
        <f>IF($L2206="", "", COUNTIF($L$11:$L$2510, "&gt;"&amp;$L2206)+1+COUNTIF($L$11:$L2206, $L2206)-1)</f>
        <v/>
      </c>
      <c r="O2206" s="5"/>
      <c r="R2206" s="23" t="str">
        <f t="shared" si="307"/>
        <v/>
      </c>
      <c r="T2206" s="20" t="str">
        <f t="shared" si="308"/>
        <v/>
      </c>
      <c r="X2206" s="23" t="str">
        <f t="shared" si="309"/>
        <v/>
      </c>
      <c r="Z2206" s="59" t="str">
        <f t="shared" si="310"/>
        <v/>
      </c>
      <c r="AA2206" s="60" t="str">
        <f>IF($B2206="", "", IF(COUNTIF('Intro &amp; Setup'!$AY$23:$AY$38, $B2206)&gt;0, "BH", TEXT($B2206, "ddd")))</f>
        <v/>
      </c>
      <c r="AB2206" s="61" t="str">
        <f t="shared" si="311"/>
        <v/>
      </c>
      <c r="AD2206" s="23" t="str">
        <f t="shared" si="312"/>
        <v/>
      </c>
      <c r="AE2206" s="23" t="str">
        <f t="shared" si="313"/>
        <v/>
      </c>
      <c r="AG2206" s="23" t="str">
        <f t="shared" si="314"/>
        <v/>
      </c>
    </row>
    <row r="2207" spans="1:33" x14ac:dyDescent="0.25">
      <c r="A2207" s="5"/>
      <c r="B2207" s="115"/>
      <c r="C2207" s="116"/>
      <c r="D2207" s="117"/>
      <c r="E2207" s="118"/>
      <c r="F2207" s="118"/>
      <c r="G2207" s="119"/>
      <c r="H2207" s="120"/>
      <c r="I2207" s="120"/>
      <c r="J2207" s="121"/>
      <c r="K2207" s="5"/>
      <c r="L2207" s="133" t="str">
        <f t="shared" si="306"/>
        <v/>
      </c>
      <c r="M2207" s="5"/>
      <c r="N2207" s="23" t="str">
        <f>IF($L2207="", "", COUNTIF($L$11:$L$2510, "&gt;"&amp;$L2207)+1+COUNTIF($L$11:$L2207, $L2207)-1)</f>
        <v/>
      </c>
      <c r="O2207" s="5"/>
      <c r="R2207" s="23" t="str">
        <f t="shared" si="307"/>
        <v/>
      </c>
      <c r="T2207" s="20" t="str">
        <f t="shared" si="308"/>
        <v/>
      </c>
      <c r="X2207" s="23" t="str">
        <f t="shared" si="309"/>
        <v/>
      </c>
      <c r="Z2207" s="59" t="str">
        <f t="shared" si="310"/>
        <v/>
      </c>
      <c r="AA2207" s="60" t="str">
        <f>IF($B2207="", "", IF(COUNTIF('Intro &amp; Setup'!$AY$23:$AY$38, $B2207)&gt;0, "BH", TEXT($B2207, "ddd")))</f>
        <v/>
      </c>
      <c r="AB2207" s="61" t="str">
        <f t="shared" si="311"/>
        <v/>
      </c>
      <c r="AD2207" s="23" t="str">
        <f t="shared" si="312"/>
        <v/>
      </c>
      <c r="AE2207" s="23" t="str">
        <f t="shared" si="313"/>
        <v/>
      </c>
      <c r="AG2207" s="23" t="str">
        <f t="shared" si="314"/>
        <v/>
      </c>
    </row>
    <row r="2208" spans="1:33" x14ac:dyDescent="0.25">
      <c r="A2208" s="5"/>
      <c r="B2208" s="115"/>
      <c r="C2208" s="116"/>
      <c r="D2208" s="117"/>
      <c r="E2208" s="118"/>
      <c r="F2208" s="118"/>
      <c r="G2208" s="119"/>
      <c r="H2208" s="120"/>
      <c r="I2208" s="120"/>
      <c r="J2208" s="121"/>
      <c r="K2208" s="5"/>
      <c r="L2208" s="133" t="str">
        <f t="shared" si="306"/>
        <v/>
      </c>
      <c r="M2208" s="5"/>
      <c r="N2208" s="23" t="str">
        <f>IF($L2208="", "", COUNTIF($L$11:$L$2510, "&gt;"&amp;$L2208)+1+COUNTIF($L$11:$L2208, $L2208)-1)</f>
        <v/>
      </c>
      <c r="O2208" s="5"/>
      <c r="R2208" s="23" t="str">
        <f t="shared" si="307"/>
        <v/>
      </c>
      <c r="T2208" s="20" t="str">
        <f t="shared" si="308"/>
        <v/>
      </c>
      <c r="X2208" s="23" t="str">
        <f t="shared" si="309"/>
        <v/>
      </c>
      <c r="Z2208" s="59" t="str">
        <f t="shared" si="310"/>
        <v/>
      </c>
      <c r="AA2208" s="60" t="str">
        <f>IF($B2208="", "", IF(COUNTIF('Intro &amp; Setup'!$AY$23:$AY$38, $B2208)&gt;0, "BH", TEXT($B2208, "ddd")))</f>
        <v/>
      </c>
      <c r="AB2208" s="61" t="str">
        <f t="shared" si="311"/>
        <v/>
      </c>
      <c r="AD2208" s="23" t="str">
        <f t="shared" si="312"/>
        <v/>
      </c>
      <c r="AE2208" s="23" t="str">
        <f t="shared" si="313"/>
        <v/>
      </c>
      <c r="AG2208" s="23" t="str">
        <f t="shared" si="314"/>
        <v/>
      </c>
    </row>
    <row r="2209" spans="1:33" x14ac:dyDescent="0.25">
      <c r="A2209" s="5"/>
      <c r="B2209" s="115"/>
      <c r="C2209" s="116"/>
      <c r="D2209" s="117"/>
      <c r="E2209" s="118"/>
      <c r="F2209" s="118"/>
      <c r="G2209" s="119"/>
      <c r="H2209" s="120"/>
      <c r="I2209" s="120"/>
      <c r="J2209" s="121"/>
      <c r="K2209" s="5"/>
      <c r="L2209" s="133" t="str">
        <f t="shared" si="306"/>
        <v/>
      </c>
      <c r="M2209" s="5"/>
      <c r="N2209" s="23" t="str">
        <f>IF($L2209="", "", COUNTIF($L$11:$L$2510, "&gt;"&amp;$L2209)+1+COUNTIF($L$11:$L2209, $L2209)-1)</f>
        <v/>
      </c>
      <c r="O2209" s="5"/>
      <c r="R2209" s="23" t="str">
        <f t="shared" si="307"/>
        <v/>
      </c>
      <c r="T2209" s="20" t="str">
        <f t="shared" si="308"/>
        <v/>
      </c>
      <c r="X2209" s="23" t="str">
        <f t="shared" si="309"/>
        <v/>
      </c>
      <c r="Z2209" s="59" t="str">
        <f t="shared" si="310"/>
        <v/>
      </c>
      <c r="AA2209" s="60" t="str">
        <f>IF($B2209="", "", IF(COUNTIF('Intro &amp; Setup'!$AY$23:$AY$38, $B2209)&gt;0, "BH", TEXT($B2209, "ddd")))</f>
        <v/>
      </c>
      <c r="AB2209" s="61" t="str">
        <f t="shared" si="311"/>
        <v/>
      </c>
      <c r="AD2209" s="23" t="str">
        <f t="shared" si="312"/>
        <v/>
      </c>
      <c r="AE2209" s="23" t="str">
        <f t="shared" si="313"/>
        <v/>
      </c>
      <c r="AG2209" s="23" t="str">
        <f t="shared" si="314"/>
        <v/>
      </c>
    </row>
    <row r="2210" spans="1:33" x14ac:dyDescent="0.25">
      <c r="A2210" s="5"/>
      <c r="B2210" s="115"/>
      <c r="C2210" s="116"/>
      <c r="D2210" s="117"/>
      <c r="E2210" s="118"/>
      <c r="F2210" s="118"/>
      <c r="G2210" s="119"/>
      <c r="H2210" s="120"/>
      <c r="I2210" s="120"/>
      <c r="J2210" s="121"/>
      <c r="K2210" s="5"/>
      <c r="L2210" s="133" t="str">
        <f t="shared" si="306"/>
        <v/>
      </c>
      <c r="M2210" s="5"/>
      <c r="N2210" s="23" t="str">
        <f>IF($L2210="", "", COUNTIF($L$11:$L$2510, "&gt;"&amp;$L2210)+1+COUNTIF($L$11:$L2210, $L2210)-1)</f>
        <v/>
      </c>
      <c r="O2210" s="5"/>
      <c r="R2210" s="23" t="str">
        <f t="shared" si="307"/>
        <v/>
      </c>
      <c r="T2210" s="20" t="str">
        <f t="shared" si="308"/>
        <v/>
      </c>
      <c r="X2210" s="23" t="str">
        <f t="shared" si="309"/>
        <v/>
      </c>
      <c r="Z2210" s="59" t="str">
        <f t="shared" si="310"/>
        <v/>
      </c>
      <c r="AA2210" s="60" t="str">
        <f>IF($B2210="", "", IF(COUNTIF('Intro &amp; Setup'!$AY$23:$AY$38, $B2210)&gt;0, "BH", TEXT($B2210, "ddd")))</f>
        <v/>
      </c>
      <c r="AB2210" s="61" t="str">
        <f t="shared" si="311"/>
        <v/>
      </c>
      <c r="AD2210" s="23" t="str">
        <f t="shared" si="312"/>
        <v/>
      </c>
      <c r="AE2210" s="23" t="str">
        <f t="shared" si="313"/>
        <v/>
      </c>
      <c r="AG2210" s="23" t="str">
        <f t="shared" si="314"/>
        <v/>
      </c>
    </row>
    <row r="2211" spans="1:33" x14ac:dyDescent="0.25">
      <c r="A2211" s="5"/>
      <c r="B2211" s="115"/>
      <c r="C2211" s="116"/>
      <c r="D2211" s="117"/>
      <c r="E2211" s="118"/>
      <c r="F2211" s="118"/>
      <c r="G2211" s="119"/>
      <c r="H2211" s="120"/>
      <c r="I2211" s="120"/>
      <c r="J2211" s="121"/>
      <c r="K2211" s="5"/>
      <c r="L2211" s="133" t="str">
        <f t="shared" si="306"/>
        <v/>
      </c>
      <c r="M2211" s="5"/>
      <c r="N2211" s="23" t="str">
        <f>IF($L2211="", "", COUNTIF($L$11:$L$2510, "&gt;"&amp;$L2211)+1+COUNTIF($L$11:$L2211, $L2211)-1)</f>
        <v/>
      </c>
      <c r="O2211" s="5"/>
      <c r="R2211" s="23" t="str">
        <f t="shared" si="307"/>
        <v/>
      </c>
      <c r="T2211" s="20" t="str">
        <f t="shared" si="308"/>
        <v/>
      </c>
      <c r="X2211" s="23" t="str">
        <f t="shared" si="309"/>
        <v/>
      </c>
      <c r="Z2211" s="59" t="str">
        <f t="shared" si="310"/>
        <v/>
      </c>
      <c r="AA2211" s="60" t="str">
        <f>IF($B2211="", "", IF(COUNTIF('Intro &amp; Setup'!$AY$23:$AY$38, $B2211)&gt;0, "BH", TEXT($B2211, "ddd")))</f>
        <v/>
      </c>
      <c r="AB2211" s="61" t="str">
        <f t="shared" si="311"/>
        <v/>
      </c>
      <c r="AD2211" s="23" t="str">
        <f t="shared" si="312"/>
        <v/>
      </c>
      <c r="AE2211" s="23" t="str">
        <f t="shared" si="313"/>
        <v/>
      </c>
      <c r="AG2211" s="23" t="str">
        <f t="shared" si="314"/>
        <v/>
      </c>
    </row>
    <row r="2212" spans="1:33" x14ac:dyDescent="0.25">
      <c r="A2212" s="5"/>
      <c r="B2212" s="115"/>
      <c r="C2212" s="116"/>
      <c r="D2212" s="117"/>
      <c r="E2212" s="118"/>
      <c r="F2212" s="118"/>
      <c r="G2212" s="119"/>
      <c r="H2212" s="120"/>
      <c r="I2212" s="120"/>
      <c r="J2212" s="121"/>
      <c r="K2212" s="5"/>
      <c r="L2212" s="133" t="str">
        <f t="shared" si="306"/>
        <v/>
      </c>
      <c r="M2212" s="5"/>
      <c r="N2212" s="23" t="str">
        <f>IF($L2212="", "", COUNTIF($L$11:$L$2510, "&gt;"&amp;$L2212)+1+COUNTIF($L$11:$L2212, $L2212)-1)</f>
        <v/>
      </c>
      <c r="O2212" s="5"/>
      <c r="R2212" s="23" t="str">
        <f t="shared" si="307"/>
        <v/>
      </c>
      <c r="T2212" s="20" t="str">
        <f t="shared" si="308"/>
        <v/>
      </c>
      <c r="X2212" s="23" t="str">
        <f t="shared" si="309"/>
        <v/>
      </c>
      <c r="Z2212" s="59" t="str">
        <f t="shared" si="310"/>
        <v/>
      </c>
      <c r="AA2212" s="60" t="str">
        <f>IF($B2212="", "", IF(COUNTIF('Intro &amp; Setup'!$AY$23:$AY$38, $B2212)&gt;0, "BH", TEXT($B2212, "ddd")))</f>
        <v/>
      </c>
      <c r="AB2212" s="61" t="str">
        <f t="shared" si="311"/>
        <v/>
      </c>
      <c r="AD2212" s="23" t="str">
        <f t="shared" si="312"/>
        <v/>
      </c>
      <c r="AE2212" s="23" t="str">
        <f t="shared" si="313"/>
        <v/>
      </c>
      <c r="AG2212" s="23" t="str">
        <f t="shared" si="314"/>
        <v/>
      </c>
    </row>
    <row r="2213" spans="1:33" x14ac:dyDescent="0.25">
      <c r="A2213" s="5"/>
      <c r="B2213" s="115"/>
      <c r="C2213" s="116"/>
      <c r="D2213" s="117"/>
      <c r="E2213" s="118"/>
      <c r="F2213" s="118"/>
      <c r="G2213" s="119"/>
      <c r="H2213" s="120"/>
      <c r="I2213" s="120"/>
      <c r="J2213" s="121"/>
      <c r="K2213" s="5"/>
      <c r="L2213" s="133" t="str">
        <f t="shared" si="306"/>
        <v/>
      </c>
      <c r="M2213" s="5"/>
      <c r="N2213" s="23" t="str">
        <f>IF($L2213="", "", COUNTIF($L$11:$L$2510, "&gt;"&amp;$L2213)+1+COUNTIF($L$11:$L2213, $L2213)-1)</f>
        <v/>
      </c>
      <c r="O2213" s="5"/>
      <c r="R2213" s="23" t="str">
        <f t="shared" si="307"/>
        <v/>
      </c>
      <c r="T2213" s="20" t="str">
        <f t="shared" si="308"/>
        <v/>
      </c>
      <c r="X2213" s="23" t="str">
        <f t="shared" si="309"/>
        <v/>
      </c>
      <c r="Z2213" s="59" t="str">
        <f t="shared" si="310"/>
        <v/>
      </c>
      <c r="AA2213" s="60" t="str">
        <f>IF($B2213="", "", IF(COUNTIF('Intro &amp; Setup'!$AY$23:$AY$38, $B2213)&gt;0, "BH", TEXT($B2213, "ddd")))</f>
        <v/>
      </c>
      <c r="AB2213" s="61" t="str">
        <f t="shared" si="311"/>
        <v/>
      </c>
      <c r="AD2213" s="23" t="str">
        <f t="shared" si="312"/>
        <v/>
      </c>
      <c r="AE2213" s="23" t="str">
        <f t="shared" si="313"/>
        <v/>
      </c>
      <c r="AG2213" s="23" t="str">
        <f t="shared" si="314"/>
        <v/>
      </c>
    </row>
    <row r="2214" spans="1:33" x14ac:dyDescent="0.25">
      <c r="A2214" s="5"/>
      <c r="B2214" s="115"/>
      <c r="C2214" s="116"/>
      <c r="D2214" s="117"/>
      <c r="E2214" s="118"/>
      <c r="F2214" s="118"/>
      <c r="G2214" s="119"/>
      <c r="H2214" s="120"/>
      <c r="I2214" s="120"/>
      <c r="J2214" s="121"/>
      <c r="K2214" s="5"/>
      <c r="L2214" s="133" t="str">
        <f t="shared" si="306"/>
        <v/>
      </c>
      <c r="M2214" s="5"/>
      <c r="N2214" s="23" t="str">
        <f>IF($L2214="", "", COUNTIF($L$11:$L$2510, "&gt;"&amp;$L2214)+1+COUNTIF($L$11:$L2214, $L2214)-1)</f>
        <v/>
      </c>
      <c r="O2214" s="5"/>
      <c r="R2214" s="23" t="str">
        <f t="shared" si="307"/>
        <v/>
      </c>
      <c r="T2214" s="20" t="str">
        <f t="shared" si="308"/>
        <v/>
      </c>
      <c r="X2214" s="23" t="str">
        <f t="shared" si="309"/>
        <v/>
      </c>
      <c r="Z2214" s="59" t="str">
        <f t="shared" si="310"/>
        <v/>
      </c>
      <c r="AA2214" s="60" t="str">
        <f>IF($B2214="", "", IF(COUNTIF('Intro &amp; Setup'!$AY$23:$AY$38, $B2214)&gt;0, "BH", TEXT($B2214, "ddd")))</f>
        <v/>
      </c>
      <c r="AB2214" s="61" t="str">
        <f t="shared" si="311"/>
        <v/>
      </c>
      <c r="AD2214" s="23" t="str">
        <f t="shared" si="312"/>
        <v/>
      </c>
      <c r="AE2214" s="23" t="str">
        <f t="shared" si="313"/>
        <v/>
      </c>
      <c r="AG2214" s="23" t="str">
        <f t="shared" si="314"/>
        <v/>
      </c>
    </row>
    <row r="2215" spans="1:33" x14ac:dyDescent="0.25">
      <c r="A2215" s="5"/>
      <c r="B2215" s="115"/>
      <c r="C2215" s="116"/>
      <c r="D2215" s="117"/>
      <c r="E2215" s="118"/>
      <c r="F2215" s="118"/>
      <c r="G2215" s="119"/>
      <c r="H2215" s="120"/>
      <c r="I2215" s="120"/>
      <c r="J2215" s="121"/>
      <c r="K2215" s="5"/>
      <c r="L2215" s="133" t="str">
        <f t="shared" si="306"/>
        <v/>
      </c>
      <c r="M2215" s="5"/>
      <c r="N2215" s="23" t="str">
        <f>IF($L2215="", "", COUNTIF($L$11:$L$2510, "&gt;"&amp;$L2215)+1+COUNTIF($L$11:$L2215, $L2215)-1)</f>
        <v/>
      </c>
      <c r="O2215" s="5"/>
      <c r="R2215" s="23" t="str">
        <f t="shared" si="307"/>
        <v/>
      </c>
      <c r="T2215" s="20" t="str">
        <f t="shared" si="308"/>
        <v/>
      </c>
      <c r="X2215" s="23" t="str">
        <f t="shared" si="309"/>
        <v/>
      </c>
      <c r="Z2215" s="59" t="str">
        <f t="shared" si="310"/>
        <v/>
      </c>
      <c r="AA2215" s="60" t="str">
        <f>IF($B2215="", "", IF(COUNTIF('Intro &amp; Setup'!$AY$23:$AY$38, $B2215)&gt;0, "BH", TEXT($B2215, "ddd")))</f>
        <v/>
      </c>
      <c r="AB2215" s="61" t="str">
        <f t="shared" si="311"/>
        <v/>
      </c>
      <c r="AD2215" s="23" t="str">
        <f t="shared" si="312"/>
        <v/>
      </c>
      <c r="AE2215" s="23" t="str">
        <f t="shared" si="313"/>
        <v/>
      </c>
      <c r="AG2215" s="23" t="str">
        <f t="shared" si="314"/>
        <v/>
      </c>
    </row>
    <row r="2216" spans="1:33" x14ac:dyDescent="0.25">
      <c r="A2216" s="5"/>
      <c r="B2216" s="115"/>
      <c r="C2216" s="116"/>
      <c r="D2216" s="117"/>
      <c r="E2216" s="118"/>
      <c r="F2216" s="118"/>
      <c r="G2216" s="119"/>
      <c r="H2216" s="120"/>
      <c r="I2216" s="120"/>
      <c r="J2216" s="121"/>
      <c r="K2216" s="5"/>
      <c r="L2216" s="133" t="str">
        <f t="shared" si="306"/>
        <v/>
      </c>
      <c r="M2216" s="5"/>
      <c r="N2216" s="23" t="str">
        <f>IF($L2216="", "", COUNTIF($L$11:$L$2510, "&gt;"&amp;$L2216)+1+COUNTIF($L$11:$L2216, $L2216)-1)</f>
        <v/>
      </c>
      <c r="O2216" s="5"/>
      <c r="R2216" s="23" t="str">
        <f t="shared" si="307"/>
        <v/>
      </c>
      <c r="T2216" s="20" t="str">
        <f t="shared" si="308"/>
        <v/>
      </c>
      <c r="X2216" s="23" t="str">
        <f t="shared" si="309"/>
        <v/>
      </c>
      <c r="Z2216" s="59" t="str">
        <f t="shared" si="310"/>
        <v/>
      </c>
      <c r="AA2216" s="60" t="str">
        <f>IF($B2216="", "", IF(COUNTIF('Intro &amp; Setup'!$AY$23:$AY$38, $B2216)&gt;0, "BH", TEXT($B2216, "ddd")))</f>
        <v/>
      </c>
      <c r="AB2216" s="61" t="str">
        <f t="shared" si="311"/>
        <v/>
      </c>
      <c r="AD2216" s="23" t="str">
        <f t="shared" si="312"/>
        <v/>
      </c>
      <c r="AE2216" s="23" t="str">
        <f t="shared" si="313"/>
        <v/>
      </c>
      <c r="AG2216" s="23" t="str">
        <f t="shared" si="314"/>
        <v/>
      </c>
    </row>
    <row r="2217" spans="1:33" x14ac:dyDescent="0.25">
      <c r="A2217" s="5"/>
      <c r="B2217" s="115"/>
      <c r="C2217" s="116"/>
      <c r="D2217" s="117"/>
      <c r="E2217" s="118"/>
      <c r="F2217" s="118"/>
      <c r="G2217" s="119"/>
      <c r="H2217" s="120"/>
      <c r="I2217" s="120"/>
      <c r="J2217" s="121"/>
      <c r="K2217" s="5"/>
      <c r="L2217" s="133" t="str">
        <f t="shared" si="306"/>
        <v/>
      </c>
      <c r="M2217" s="5"/>
      <c r="N2217" s="23" t="str">
        <f>IF($L2217="", "", COUNTIF($L$11:$L$2510, "&gt;"&amp;$L2217)+1+COUNTIF($L$11:$L2217, $L2217)-1)</f>
        <v/>
      </c>
      <c r="O2217" s="5"/>
      <c r="R2217" s="23" t="str">
        <f t="shared" si="307"/>
        <v/>
      </c>
      <c r="T2217" s="20" t="str">
        <f t="shared" si="308"/>
        <v/>
      </c>
      <c r="X2217" s="23" t="str">
        <f t="shared" si="309"/>
        <v/>
      </c>
      <c r="Z2217" s="59" t="str">
        <f t="shared" si="310"/>
        <v/>
      </c>
      <c r="AA2217" s="60" t="str">
        <f>IF($B2217="", "", IF(COUNTIF('Intro &amp; Setup'!$AY$23:$AY$38, $B2217)&gt;0, "BH", TEXT($B2217, "ddd")))</f>
        <v/>
      </c>
      <c r="AB2217" s="61" t="str">
        <f t="shared" si="311"/>
        <v/>
      </c>
      <c r="AD2217" s="23" t="str">
        <f t="shared" si="312"/>
        <v/>
      </c>
      <c r="AE2217" s="23" t="str">
        <f t="shared" si="313"/>
        <v/>
      </c>
      <c r="AG2217" s="23" t="str">
        <f t="shared" si="314"/>
        <v/>
      </c>
    </row>
    <row r="2218" spans="1:33" x14ac:dyDescent="0.25">
      <c r="A2218" s="5"/>
      <c r="B2218" s="115"/>
      <c r="C2218" s="116"/>
      <c r="D2218" s="117"/>
      <c r="E2218" s="118"/>
      <c r="F2218" s="118"/>
      <c r="G2218" s="119"/>
      <c r="H2218" s="120"/>
      <c r="I2218" s="120"/>
      <c r="J2218" s="121"/>
      <c r="K2218" s="5"/>
      <c r="L2218" s="133" t="str">
        <f t="shared" si="306"/>
        <v/>
      </c>
      <c r="M2218" s="5"/>
      <c r="N2218" s="23" t="str">
        <f>IF($L2218="", "", COUNTIF($L$11:$L$2510, "&gt;"&amp;$L2218)+1+COUNTIF($L$11:$L2218, $L2218)-1)</f>
        <v/>
      </c>
      <c r="O2218" s="5"/>
      <c r="R2218" s="23" t="str">
        <f t="shared" si="307"/>
        <v/>
      </c>
      <c r="T2218" s="20" t="str">
        <f t="shared" si="308"/>
        <v/>
      </c>
      <c r="X2218" s="23" t="str">
        <f t="shared" si="309"/>
        <v/>
      </c>
      <c r="Z2218" s="59" t="str">
        <f t="shared" si="310"/>
        <v/>
      </c>
      <c r="AA2218" s="60" t="str">
        <f>IF($B2218="", "", IF(COUNTIF('Intro &amp; Setup'!$AY$23:$AY$38, $B2218)&gt;0, "BH", TEXT($B2218, "ddd")))</f>
        <v/>
      </c>
      <c r="AB2218" s="61" t="str">
        <f t="shared" si="311"/>
        <v/>
      </c>
      <c r="AD2218" s="23" t="str">
        <f t="shared" si="312"/>
        <v/>
      </c>
      <c r="AE2218" s="23" t="str">
        <f t="shared" si="313"/>
        <v/>
      </c>
      <c r="AG2218" s="23" t="str">
        <f t="shared" si="314"/>
        <v/>
      </c>
    </row>
    <row r="2219" spans="1:33" x14ac:dyDescent="0.25">
      <c r="A2219" s="5"/>
      <c r="B2219" s="115"/>
      <c r="C2219" s="116"/>
      <c r="D2219" s="117"/>
      <c r="E2219" s="118"/>
      <c r="F2219" s="118"/>
      <c r="G2219" s="119"/>
      <c r="H2219" s="120"/>
      <c r="I2219" s="120"/>
      <c r="J2219" s="121"/>
      <c r="K2219" s="5"/>
      <c r="L2219" s="133" t="str">
        <f t="shared" si="306"/>
        <v/>
      </c>
      <c r="M2219" s="5"/>
      <c r="N2219" s="23" t="str">
        <f>IF($L2219="", "", COUNTIF($L$11:$L$2510, "&gt;"&amp;$L2219)+1+COUNTIF($L$11:$L2219, $L2219)-1)</f>
        <v/>
      </c>
      <c r="O2219" s="5"/>
      <c r="R2219" s="23" t="str">
        <f t="shared" si="307"/>
        <v/>
      </c>
      <c r="T2219" s="20" t="str">
        <f t="shared" si="308"/>
        <v/>
      </c>
      <c r="X2219" s="23" t="str">
        <f t="shared" si="309"/>
        <v/>
      </c>
      <c r="Z2219" s="59" t="str">
        <f t="shared" si="310"/>
        <v/>
      </c>
      <c r="AA2219" s="60" t="str">
        <f>IF($B2219="", "", IF(COUNTIF('Intro &amp; Setup'!$AY$23:$AY$38, $B2219)&gt;0, "BH", TEXT($B2219, "ddd")))</f>
        <v/>
      </c>
      <c r="AB2219" s="61" t="str">
        <f t="shared" si="311"/>
        <v/>
      </c>
      <c r="AD2219" s="23" t="str">
        <f t="shared" si="312"/>
        <v/>
      </c>
      <c r="AE2219" s="23" t="str">
        <f t="shared" si="313"/>
        <v/>
      </c>
      <c r="AG2219" s="23" t="str">
        <f t="shared" si="314"/>
        <v/>
      </c>
    </row>
    <row r="2220" spans="1:33" x14ac:dyDescent="0.25">
      <c r="A2220" s="5"/>
      <c r="B2220" s="115"/>
      <c r="C2220" s="116"/>
      <c r="D2220" s="117"/>
      <c r="E2220" s="118"/>
      <c r="F2220" s="118"/>
      <c r="G2220" s="119"/>
      <c r="H2220" s="120"/>
      <c r="I2220" s="120"/>
      <c r="J2220" s="121"/>
      <c r="K2220" s="5"/>
      <c r="L2220" s="133" t="str">
        <f t="shared" si="306"/>
        <v/>
      </c>
      <c r="M2220" s="5"/>
      <c r="N2220" s="23" t="str">
        <f>IF($L2220="", "", COUNTIF($L$11:$L$2510, "&gt;"&amp;$L2220)+1+COUNTIF($L$11:$L2220, $L2220)-1)</f>
        <v/>
      </c>
      <c r="O2220" s="5"/>
      <c r="R2220" s="23" t="str">
        <f t="shared" si="307"/>
        <v/>
      </c>
      <c r="T2220" s="20" t="str">
        <f t="shared" si="308"/>
        <v/>
      </c>
      <c r="X2220" s="23" t="str">
        <f t="shared" si="309"/>
        <v/>
      </c>
      <c r="Z2220" s="59" t="str">
        <f t="shared" si="310"/>
        <v/>
      </c>
      <c r="AA2220" s="60" t="str">
        <f>IF($B2220="", "", IF(COUNTIF('Intro &amp; Setup'!$AY$23:$AY$38, $B2220)&gt;0, "BH", TEXT($B2220, "ddd")))</f>
        <v/>
      </c>
      <c r="AB2220" s="61" t="str">
        <f t="shared" si="311"/>
        <v/>
      </c>
      <c r="AD2220" s="23" t="str">
        <f t="shared" si="312"/>
        <v/>
      </c>
      <c r="AE2220" s="23" t="str">
        <f t="shared" si="313"/>
        <v/>
      </c>
      <c r="AG2220" s="23" t="str">
        <f t="shared" si="314"/>
        <v/>
      </c>
    </row>
    <row r="2221" spans="1:33" x14ac:dyDescent="0.25">
      <c r="A2221" s="5"/>
      <c r="B2221" s="115"/>
      <c r="C2221" s="116"/>
      <c r="D2221" s="117"/>
      <c r="E2221" s="118"/>
      <c r="F2221" s="118"/>
      <c r="G2221" s="119"/>
      <c r="H2221" s="120"/>
      <c r="I2221" s="120"/>
      <c r="J2221" s="121"/>
      <c r="K2221" s="5"/>
      <c r="L2221" s="133" t="str">
        <f t="shared" si="306"/>
        <v/>
      </c>
      <c r="M2221" s="5"/>
      <c r="N2221" s="23" t="str">
        <f>IF($L2221="", "", COUNTIF($L$11:$L$2510, "&gt;"&amp;$L2221)+1+COUNTIF($L$11:$L2221, $L2221)-1)</f>
        <v/>
      </c>
      <c r="O2221" s="5"/>
      <c r="R2221" s="23" t="str">
        <f t="shared" si="307"/>
        <v/>
      </c>
      <c r="T2221" s="20" t="str">
        <f t="shared" si="308"/>
        <v/>
      </c>
      <c r="X2221" s="23" t="str">
        <f t="shared" si="309"/>
        <v/>
      </c>
      <c r="Z2221" s="59" t="str">
        <f t="shared" si="310"/>
        <v/>
      </c>
      <c r="AA2221" s="60" t="str">
        <f>IF($B2221="", "", IF(COUNTIF('Intro &amp; Setup'!$AY$23:$AY$38, $B2221)&gt;0, "BH", TEXT($B2221, "ddd")))</f>
        <v/>
      </c>
      <c r="AB2221" s="61" t="str">
        <f t="shared" si="311"/>
        <v/>
      </c>
      <c r="AD2221" s="23" t="str">
        <f t="shared" si="312"/>
        <v/>
      </c>
      <c r="AE2221" s="23" t="str">
        <f t="shared" si="313"/>
        <v/>
      </c>
      <c r="AG2221" s="23" t="str">
        <f t="shared" si="314"/>
        <v/>
      </c>
    </row>
    <row r="2222" spans="1:33" x14ac:dyDescent="0.25">
      <c r="A2222" s="5"/>
      <c r="B2222" s="115"/>
      <c r="C2222" s="116"/>
      <c r="D2222" s="117"/>
      <c r="E2222" s="118"/>
      <c r="F2222" s="118"/>
      <c r="G2222" s="119"/>
      <c r="H2222" s="120"/>
      <c r="I2222" s="120"/>
      <c r="J2222" s="121"/>
      <c r="K2222" s="5"/>
      <c r="L2222" s="133" t="str">
        <f t="shared" si="306"/>
        <v/>
      </c>
      <c r="M2222" s="5"/>
      <c r="N2222" s="23" t="str">
        <f>IF($L2222="", "", COUNTIF($L$11:$L$2510, "&gt;"&amp;$L2222)+1+COUNTIF($L$11:$L2222, $L2222)-1)</f>
        <v/>
      </c>
      <c r="O2222" s="5"/>
      <c r="R2222" s="23" t="str">
        <f t="shared" si="307"/>
        <v/>
      </c>
      <c r="T2222" s="20" t="str">
        <f t="shared" si="308"/>
        <v/>
      </c>
      <c r="X2222" s="23" t="str">
        <f t="shared" si="309"/>
        <v/>
      </c>
      <c r="Z2222" s="59" t="str">
        <f t="shared" si="310"/>
        <v/>
      </c>
      <c r="AA2222" s="60" t="str">
        <f>IF($B2222="", "", IF(COUNTIF('Intro &amp; Setup'!$AY$23:$AY$38, $B2222)&gt;0, "BH", TEXT($B2222, "ddd")))</f>
        <v/>
      </c>
      <c r="AB2222" s="61" t="str">
        <f t="shared" si="311"/>
        <v/>
      </c>
      <c r="AD2222" s="23" t="str">
        <f t="shared" si="312"/>
        <v/>
      </c>
      <c r="AE2222" s="23" t="str">
        <f t="shared" si="313"/>
        <v/>
      </c>
      <c r="AG2222" s="23" t="str">
        <f t="shared" si="314"/>
        <v/>
      </c>
    </row>
    <row r="2223" spans="1:33" x14ac:dyDescent="0.25">
      <c r="A2223" s="5"/>
      <c r="B2223" s="115"/>
      <c r="C2223" s="116"/>
      <c r="D2223" s="117"/>
      <c r="E2223" s="118"/>
      <c r="F2223" s="118"/>
      <c r="G2223" s="119"/>
      <c r="H2223" s="120"/>
      <c r="I2223" s="120"/>
      <c r="J2223" s="121"/>
      <c r="K2223" s="5"/>
      <c r="L2223" s="133" t="str">
        <f t="shared" si="306"/>
        <v/>
      </c>
      <c r="M2223" s="5"/>
      <c r="N2223" s="23" t="str">
        <f>IF($L2223="", "", COUNTIF($L$11:$L$2510, "&gt;"&amp;$L2223)+1+COUNTIF($L$11:$L2223, $L2223)-1)</f>
        <v/>
      </c>
      <c r="O2223" s="5"/>
      <c r="R2223" s="23" t="str">
        <f t="shared" si="307"/>
        <v/>
      </c>
      <c r="T2223" s="20" t="str">
        <f t="shared" si="308"/>
        <v/>
      </c>
      <c r="X2223" s="23" t="str">
        <f t="shared" si="309"/>
        <v/>
      </c>
      <c r="Z2223" s="59" t="str">
        <f t="shared" si="310"/>
        <v/>
      </c>
      <c r="AA2223" s="60" t="str">
        <f>IF($B2223="", "", IF(COUNTIF('Intro &amp; Setup'!$AY$23:$AY$38, $B2223)&gt;0, "BH", TEXT($B2223, "ddd")))</f>
        <v/>
      </c>
      <c r="AB2223" s="61" t="str">
        <f t="shared" si="311"/>
        <v/>
      </c>
      <c r="AD2223" s="23" t="str">
        <f t="shared" si="312"/>
        <v/>
      </c>
      <c r="AE2223" s="23" t="str">
        <f t="shared" si="313"/>
        <v/>
      </c>
      <c r="AG2223" s="23" t="str">
        <f t="shared" si="314"/>
        <v/>
      </c>
    </row>
    <row r="2224" spans="1:33" x14ac:dyDescent="0.25">
      <c r="A2224" s="5"/>
      <c r="B2224" s="115"/>
      <c r="C2224" s="116"/>
      <c r="D2224" s="117"/>
      <c r="E2224" s="118"/>
      <c r="F2224" s="118"/>
      <c r="G2224" s="119"/>
      <c r="H2224" s="120"/>
      <c r="I2224" s="120"/>
      <c r="J2224" s="121"/>
      <c r="K2224" s="5"/>
      <c r="L2224" s="133" t="str">
        <f t="shared" si="306"/>
        <v/>
      </c>
      <c r="M2224" s="5"/>
      <c r="N2224" s="23" t="str">
        <f>IF($L2224="", "", COUNTIF($L$11:$L$2510, "&gt;"&amp;$L2224)+1+COUNTIF($L$11:$L2224, $L2224)-1)</f>
        <v/>
      </c>
      <c r="O2224" s="5"/>
      <c r="R2224" s="23" t="str">
        <f t="shared" si="307"/>
        <v/>
      </c>
      <c r="T2224" s="20" t="str">
        <f t="shared" si="308"/>
        <v/>
      </c>
      <c r="X2224" s="23" t="str">
        <f t="shared" si="309"/>
        <v/>
      </c>
      <c r="Z2224" s="59" t="str">
        <f t="shared" si="310"/>
        <v/>
      </c>
      <c r="AA2224" s="60" t="str">
        <f>IF($B2224="", "", IF(COUNTIF('Intro &amp; Setup'!$AY$23:$AY$38, $B2224)&gt;0, "BH", TEXT($B2224, "ddd")))</f>
        <v/>
      </c>
      <c r="AB2224" s="61" t="str">
        <f t="shared" si="311"/>
        <v/>
      </c>
      <c r="AD2224" s="23" t="str">
        <f t="shared" si="312"/>
        <v/>
      </c>
      <c r="AE2224" s="23" t="str">
        <f t="shared" si="313"/>
        <v/>
      </c>
      <c r="AG2224" s="23" t="str">
        <f t="shared" si="314"/>
        <v/>
      </c>
    </row>
    <row r="2225" spans="1:33" x14ac:dyDescent="0.25">
      <c r="A2225" s="5"/>
      <c r="B2225" s="115"/>
      <c r="C2225" s="116"/>
      <c r="D2225" s="117"/>
      <c r="E2225" s="118"/>
      <c r="F2225" s="118"/>
      <c r="G2225" s="119"/>
      <c r="H2225" s="120"/>
      <c r="I2225" s="120"/>
      <c r="J2225" s="121"/>
      <c r="K2225" s="5"/>
      <c r="L2225" s="133" t="str">
        <f t="shared" si="306"/>
        <v/>
      </c>
      <c r="M2225" s="5"/>
      <c r="N2225" s="23" t="str">
        <f>IF($L2225="", "", COUNTIF($L$11:$L$2510, "&gt;"&amp;$L2225)+1+COUNTIF($L$11:$L2225, $L2225)-1)</f>
        <v/>
      </c>
      <c r="O2225" s="5"/>
      <c r="R2225" s="23" t="str">
        <f t="shared" si="307"/>
        <v/>
      </c>
      <c r="T2225" s="20" t="str">
        <f t="shared" si="308"/>
        <v/>
      </c>
      <c r="X2225" s="23" t="str">
        <f t="shared" si="309"/>
        <v/>
      </c>
      <c r="Z2225" s="59" t="str">
        <f t="shared" si="310"/>
        <v/>
      </c>
      <c r="AA2225" s="60" t="str">
        <f>IF($B2225="", "", IF(COUNTIF('Intro &amp; Setup'!$AY$23:$AY$38, $B2225)&gt;0, "BH", TEXT($B2225, "ddd")))</f>
        <v/>
      </c>
      <c r="AB2225" s="61" t="str">
        <f t="shared" si="311"/>
        <v/>
      </c>
      <c r="AD2225" s="23" t="str">
        <f t="shared" si="312"/>
        <v/>
      </c>
      <c r="AE2225" s="23" t="str">
        <f t="shared" si="313"/>
        <v/>
      </c>
      <c r="AG2225" s="23" t="str">
        <f t="shared" si="314"/>
        <v/>
      </c>
    </row>
    <row r="2226" spans="1:33" x14ac:dyDescent="0.25">
      <c r="A2226" s="5"/>
      <c r="B2226" s="115"/>
      <c r="C2226" s="116"/>
      <c r="D2226" s="117"/>
      <c r="E2226" s="118"/>
      <c r="F2226" s="118"/>
      <c r="G2226" s="119"/>
      <c r="H2226" s="120"/>
      <c r="I2226" s="120"/>
      <c r="J2226" s="121"/>
      <c r="K2226" s="5"/>
      <c r="L2226" s="133" t="str">
        <f t="shared" si="306"/>
        <v/>
      </c>
      <c r="M2226" s="5"/>
      <c r="N2226" s="23" t="str">
        <f>IF($L2226="", "", COUNTIF($L$11:$L$2510, "&gt;"&amp;$L2226)+1+COUNTIF($L$11:$L2226, $L2226)-1)</f>
        <v/>
      </c>
      <c r="O2226" s="5"/>
      <c r="R2226" s="23" t="str">
        <f t="shared" si="307"/>
        <v/>
      </c>
      <c r="T2226" s="20" t="str">
        <f t="shared" si="308"/>
        <v/>
      </c>
      <c r="X2226" s="23" t="str">
        <f t="shared" si="309"/>
        <v/>
      </c>
      <c r="Z2226" s="59" t="str">
        <f t="shared" si="310"/>
        <v/>
      </c>
      <c r="AA2226" s="60" t="str">
        <f>IF($B2226="", "", IF(COUNTIF('Intro &amp; Setup'!$AY$23:$AY$38, $B2226)&gt;0, "BH", TEXT($B2226, "ddd")))</f>
        <v/>
      </c>
      <c r="AB2226" s="61" t="str">
        <f t="shared" si="311"/>
        <v/>
      </c>
      <c r="AD2226" s="23" t="str">
        <f t="shared" si="312"/>
        <v/>
      </c>
      <c r="AE2226" s="23" t="str">
        <f t="shared" si="313"/>
        <v/>
      </c>
      <c r="AG2226" s="23" t="str">
        <f t="shared" si="314"/>
        <v/>
      </c>
    </row>
    <row r="2227" spans="1:33" x14ac:dyDescent="0.25">
      <c r="A2227" s="5"/>
      <c r="B2227" s="115"/>
      <c r="C2227" s="116"/>
      <c r="D2227" s="117"/>
      <c r="E2227" s="118"/>
      <c r="F2227" s="118"/>
      <c r="G2227" s="119"/>
      <c r="H2227" s="120"/>
      <c r="I2227" s="120"/>
      <c r="J2227" s="121"/>
      <c r="K2227" s="5"/>
      <c r="L2227" s="133" t="str">
        <f t="shared" si="306"/>
        <v/>
      </c>
      <c r="M2227" s="5"/>
      <c r="N2227" s="23" t="str">
        <f>IF($L2227="", "", COUNTIF($L$11:$L$2510, "&gt;"&amp;$L2227)+1+COUNTIF($L$11:$L2227, $L2227)-1)</f>
        <v/>
      </c>
      <c r="O2227" s="5"/>
      <c r="R2227" s="23" t="str">
        <f t="shared" si="307"/>
        <v/>
      </c>
      <c r="T2227" s="20" t="str">
        <f t="shared" si="308"/>
        <v/>
      </c>
      <c r="X2227" s="23" t="str">
        <f t="shared" si="309"/>
        <v/>
      </c>
      <c r="Z2227" s="59" t="str">
        <f t="shared" si="310"/>
        <v/>
      </c>
      <c r="AA2227" s="60" t="str">
        <f>IF($B2227="", "", IF(COUNTIF('Intro &amp; Setup'!$AY$23:$AY$38, $B2227)&gt;0, "BH", TEXT($B2227, "ddd")))</f>
        <v/>
      </c>
      <c r="AB2227" s="61" t="str">
        <f t="shared" si="311"/>
        <v/>
      </c>
      <c r="AD2227" s="23" t="str">
        <f t="shared" si="312"/>
        <v/>
      </c>
      <c r="AE2227" s="23" t="str">
        <f t="shared" si="313"/>
        <v/>
      </c>
      <c r="AG2227" s="23" t="str">
        <f t="shared" si="314"/>
        <v/>
      </c>
    </row>
    <row r="2228" spans="1:33" x14ac:dyDescent="0.25">
      <c r="A2228" s="5"/>
      <c r="B2228" s="115"/>
      <c r="C2228" s="116"/>
      <c r="D2228" s="117"/>
      <c r="E2228" s="118"/>
      <c r="F2228" s="118"/>
      <c r="G2228" s="119"/>
      <c r="H2228" s="120"/>
      <c r="I2228" s="120"/>
      <c r="J2228" s="121"/>
      <c r="K2228" s="5"/>
      <c r="L2228" s="133" t="str">
        <f t="shared" si="306"/>
        <v/>
      </c>
      <c r="M2228" s="5"/>
      <c r="N2228" s="23" t="str">
        <f>IF($L2228="", "", COUNTIF($L$11:$L$2510, "&gt;"&amp;$L2228)+1+COUNTIF($L$11:$L2228, $L2228)-1)</f>
        <v/>
      </c>
      <c r="O2228" s="5"/>
      <c r="R2228" s="23" t="str">
        <f t="shared" si="307"/>
        <v/>
      </c>
      <c r="T2228" s="20" t="str">
        <f t="shared" si="308"/>
        <v/>
      </c>
      <c r="X2228" s="23" t="str">
        <f t="shared" si="309"/>
        <v/>
      </c>
      <c r="Z2228" s="59" t="str">
        <f t="shared" si="310"/>
        <v/>
      </c>
      <c r="AA2228" s="60" t="str">
        <f>IF($B2228="", "", IF(COUNTIF('Intro &amp; Setup'!$AY$23:$AY$38, $B2228)&gt;0, "BH", TEXT($B2228, "ddd")))</f>
        <v/>
      </c>
      <c r="AB2228" s="61" t="str">
        <f t="shared" si="311"/>
        <v/>
      </c>
      <c r="AD2228" s="23" t="str">
        <f t="shared" si="312"/>
        <v/>
      </c>
      <c r="AE2228" s="23" t="str">
        <f t="shared" si="313"/>
        <v/>
      </c>
      <c r="AG2228" s="23" t="str">
        <f t="shared" si="314"/>
        <v/>
      </c>
    </row>
    <row r="2229" spans="1:33" x14ac:dyDescent="0.25">
      <c r="A2229" s="5"/>
      <c r="B2229" s="115"/>
      <c r="C2229" s="116"/>
      <c r="D2229" s="117"/>
      <c r="E2229" s="118"/>
      <c r="F2229" s="118"/>
      <c r="G2229" s="119"/>
      <c r="H2229" s="120"/>
      <c r="I2229" s="120"/>
      <c r="J2229" s="121"/>
      <c r="K2229" s="5"/>
      <c r="L2229" s="133" t="str">
        <f t="shared" si="306"/>
        <v/>
      </c>
      <c r="M2229" s="5"/>
      <c r="N2229" s="23" t="str">
        <f>IF($L2229="", "", COUNTIF($L$11:$L$2510, "&gt;"&amp;$L2229)+1+COUNTIF($L$11:$L2229, $L2229)-1)</f>
        <v/>
      </c>
      <c r="O2229" s="5"/>
      <c r="R2229" s="23" t="str">
        <f t="shared" si="307"/>
        <v/>
      </c>
      <c r="T2229" s="20" t="str">
        <f t="shared" si="308"/>
        <v/>
      </c>
      <c r="X2229" s="23" t="str">
        <f t="shared" si="309"/>
        <v/>
      </c>
      <c r="Z2229" s="59" t="str">
        <f t="shared" si="310"/>
        <v/>
      </c>
      <c r="AA2229" s="60" t="str">
        <f>IF($B2229="", "", IF(COUNTIF('Intro &amp; Setup'!$AY$23:$AY$38, $B2229)&gt;0, "BH", TEXT($B2229, "ddd")))</f>
        <v/>
      </c>
      <c r="AB2229" s="61" t="str">
        <f t="shared" si="311"/>
        <v/>
      </c>
      <c r="AD2229" s="23" t="str">
        <f t="shared" si="312"/>
        <v/>
      </c>
      <c r="AE2229" s="23" t="str">
        <f t="shared" si="313"/>
        <v/>
      </c>
      <c r="AG2229" s="23" t="str">
        <f t="shared" si="314"/>
        <v/>
      </c>
    </row>
    <row r="2230" spans="1:33" x14ac:dyDescent="0.25">
      <c r="A2230" s="5"/>
      <c r="B2230" s="115"/>
      <c r="C2230" s="116"/>
      <c r="D2230" s="117"/>
      <c r="E2230" s="118"/>
      <c r="F2230" s="118"/>
      <c r="G2230" s="119"/>
      <c r="H2230" s="120"/>
      <c r="I2230" s="120"/>
      <c r="J2230" s="121"/>
      <c r="K2230" s="5"/>
      <c r="L2230" s="133" t="str">
        <f t="shared" si="306"/>
        <v/>
      </c>
      <c r="M2230" s="5"/>
      <c r="N2230" s="23" t="str">
        <f>IF($L2230="", "", COUNTIF($L$11:$L$2510, "&gt;"&amp;$L2230)+1+COUNTIF($L$11:$L2230, $L2230)-1)</f>
        <v/>
      </c>
      <c r="O2230" s="5"/>
      <c r="R2230" s="23" t="str">
        <f t="shared" si="307"/>
        <v/>
      </c>
      <c r="T2230" s="20" t="str">
        <f t="shared" si="308"/>
        <v/>
      </c>
      <c r="X2230" s="23" t="str">
        <f t="shared" si="309"/>
        <v/>
      </c>
      <c r="Z2230" s="59" t="str">
        <f t="shared" si="310"/>
        <v/>
      </c>
      <c r="AA2230" s="60" t="str">
        <f>IF($B2230="", "", IF(COUNTIF('Intro &amp; Setup'!$AY$23:$AY$38, $B2230)&gt;0, "BH", TEXT($B2230, "ddd")))</f>
        <v/>
      </c>
      <c r="AB2230" s="61" t="str">
        <f t="shared" si="311"/>
        <v/>
      </c>
      <c r="AD2230" s="23" t="str">
        <f t="shared" si="312"/>
        <v/>
      </c>
      <c r="AE2230" s="23" t="str">
        <f t="shared" si="313"/>
        <v/>
      </c>
      <c r="AG2230" s="23" t="str">
        <f t="shared" si="314"/>
        <v/>
      </c>
    </row>
    <row r="2231" spans="1:33" x14ac:dyDescent="0.25">
      <c r="A2231" s="5"/>
      <c r="B2231" s="115"/>
      <c r="C2231" s="116"/>
      <c r="D2231" s="117"/>
      <c r="E2231" s="118"/>
      <c r="F2231" s="118"/>
      <c r="G2231" s="119"/>
      <c r="H2231" s="120"/>
      <c r="I2231" s="120"/>
      <c r="J2231" s="121"/>
      <c r="K2231" s="5"/>
      <c r="L2231" s="133" t="str">
        <f t="shared" si="306"/>
        <v/>
      </c>
      <c r="M2231" s="5"/>
      <c r="N2231" s="23" t="str">
        <f>IF($L2231="", "", COUNTIF($L$11:$L$2510, "&gt;"&amp;$L2231)+1+COUNTIF($L$11:$L2231, $L2231)-1)</f>
        <v/>
      </c>
      <c r="O2231" s="5"/>
      <c r="R2231" s="23" t="str">
        <f t="shared" si="307"/>
        <v/>
      </c>
      <c r="T2231" s="20" t="str">
        <f t="shared" si="308"/>
        <v/>
      </c>
      <c r="X2231" s="23" t="str">
        <f t="shared" si="309"/>
        <v/>
      </c>
      <c r="Z2231" s="59" t="str">
        <f t="shared" si="310"/>
        <v/>
      </c>
      <c r="AA2231" s="60" t="str">
        <f>IF($B2231="", "", IF(COUNTIF('Intro &amp; Setup'!$AY$23:$AY$38, $B2231)&gt;0, "BH", TEXT($B2231, "ddd")))</f>
        <v/>
      </c>
      <c r="AB2231" s="61" t="str">
        <f t="shared" si="311"/>
        <v/>
      </c>
      <c r="AD2231" s="23" t="str">
        <f t="shared" si="312"/>
        <v/>
      </c>
      <c r="AE2231" s="23" t="str">
        <f t="shared" si="313"/>
        <v/>
      </c>
      <c r="AG2231" s="23" t="str">
        <f t="shared" si="314"/>
        <v/>
      </c>
    </row>
    <row r="2232" spans="1:33" x14ac:dyDescent="0.25">
      <c r="A2232" s="5"/>
      <c r="B2232" s="115"/>
      <c r="C2232" s="116"/>
      <c r="D2232" s="117"/>
      <c r="E2232" s="118"/>
      <c r="F2232" s="118"/>
      <c r="G2232" s="119"/>
      <c r="H2232" s="120"/>
      <c r="I2232" s="120"/>
      <c r="J2232" s="121"/>
      <c r="K2232" s="5"/>
      <c r="L2232" s="133" t="str">
        <f t="shared" si="306"/>
        <v/>
      </c>
      <c r="M2232" s="5"/>
      <c r="N2232" s="23" t="str">
        <f>IF($L2232="", "", COUNTIF($L$11:$L$2510, "&gt;"&amp;$L2232)+1+COUNTIF($L$11:$L2232, $L2232)-1)</f>
        <v/>
      </c>
      <c r="O2232" s="5"/>
      <c r="R2232" s="23" t="str">
        <f t="shared" si="307"/>
        <v/>
      </c>
      <c r="T2232" s="20" t="str">
        <f t="shared" si="308"/>
        <v/>
      </c>
      <c r="X2232" s="23" t="str">
        <f t="shared" si="309"/>
        <v/>
      </c>
      <c r="Z2232" s="59" t="str">
        <f t="shared" si="310"/>
        <v/>
      </c>
      <c r="AA2232" s="60" t="str">
        <f>IF($B2232="", "", IF(COUNTIF('Intro &amp; Setup'!$AY$23:$AY$38, $B2232)&gt;0, "BH", TEXT($B2232, "ddd")))</f>
        <v/>
      </c>
      <c r="AB2232" s="61" t="str">
        <f t="shared" si="311"/>
        <v/>
      </c>
      <c r="AD2232" s="23" t="str">
        <f t="shared" si="312"/>
        <v/>
      </c>
      <c r="AE2232" s="23" t="str">
        <f t="shared" si="313"/>
        <v/>
      </c>
      <c r="AG2232" s="23" t="str">
        <f t="shared" si="314"/>
        <v/>
      </c>
    </row>
    <row r="2233" spans="1:33" x14ac:dyDescent="0.25">
      <c r="A2233" s="5"/>
      <c r="B2233" s="115"/>
      <c r="C2233" s="116"/>
      <c r="D2233" s="117"/>
      <c r="E2233" s="118"/>
      <c r="F2233" s="118"/>
      <c r="G2233" s="119"/>
      <c r="H2233" s="120"/>
      <c r="I2233" s="120"/>
      <c r="J2233" s="121"/>
      <c r="K2233" s="5"/>
      <c r="L2233" s="133" t="str">
        <f t="shared" si="306"/>
        <v/>
      </c>
      <c r="M2233" s="5"/>
      <c r="N2233" s="23" t="str">
        <f>IF($L2233="", "", COUNTIF($L$11:$L$2510, "&gt;"&amp;$L2233)+1+COUNTIF($L$11:$L2233, $L2233)-1)</f>
        <v/>
      </c>
      <c r="O2233" s="5"/>
      <c r="R2233" s="23" t="str">
        <f t="shared" si="307"/>
        <v/>
      </c>
      <c r="T2233" s="20" t="str">
        <f t="shared" si="308"/>
        <v/>
      </c>
      <c r="X2233" s="23" t="str">
        <f t="shared" si="309"/>
        <v/>
      </c>
      <c r="Z2233" s="59" t="str">
        <f t="shared" si="310"/>
        <v/>
      </c>
      <c r="AA2233" s="60" t="str">
        <f>IF($B2233="", "", IF(COUNTIF('Intro &amp; Setup'!$AY$23:$AY$38, $B2233)&gt;0, "BH", TEXT($B2233, "ddd")))</f>
        <v/>
      </c>
      <c r="AB2233" s="61" t="str">
        <f t="shared" si="311"/>
        <v/>
      </c>
      <c r="AD2233" s="23" t="str">
        <f t="shared" si="312"/>
        <v/>
      </c>
      <c r="AE2233" s="23" t="str">
        <f t="shared" si="313"/>
        <v/>
      </c>
      <c r="AG2233" s="23" t="str">
        <f t="shared" si="314"/>
        <v/>
      </c>
    </row>
    <row r="2234" spans="1:33" x14ac:dyDescent="0.25">
      <c r="A2234" s="5"/>
      <c r="B2234" s="115"/>
      <c r="C2234" s="116"/>
      <c r="D2234" s="117"/>
      <c r="E2234" s="118"/>
      <c r="F2234" s="118"/>
      <c r="G2234" s="119"/>
      <c r="H2234" s="120"/>
      <c r="I2234" s="120"/>
      <c r="J2234" s="121"/>
      <c r="K2234" s="5"/>
      <c r="L2234" s="133" t="str">
        <f t="shared" si="306"/>
        <v/>
      </c>
      <c r="M2234" s="5"/>
      <c r="N2234" s="23" t="str">
        <f>IF($L2234="", "", COUNTIF($L$11:$L$2510, "&gt;"&amp;$L2234)+1+COUNTIF($L$11:$L2234, $L2234)-1)</f>
        <v/>
      </c>
      <c r="O2234" s="5"/>
      <c r="R2234" s="23" t="str">
        <f t="shared" si="307"/>
        <v/>
      </c>
      <c r="T2234" s="20" t="str">
        <f t="shared" si="308"/>
        <v/>
      </c>
      <c r="X2234" s="23" t="str">
        <f t="shared" si="309"/>
        <v/>
      </c>
      <c r="Z2234" s="59" t="str">
        <f t="shared" si="310"/>
        <v/>
      </c>
      <c r="AA2234" s="60" t="str">
        <f>IF($B2234="", "", IF(COUNTIF('Intro &amp; Setup'!$AY$23:$AY$38, $B2234)&gt;0, "BH", TEXT($B2234, "ddd")))</f>
        <v/>
      </c>
      <c r="AB2234" s="61" t="str">
        <f t="shared" si="311"/>
        <v/>
      </c>
      <c r="AD2234" s="23" t="str">
        <f t="shared" si="312"/>
        <v/>
      </c>
      <c r="AE2234" s="23" t="str">
        <f t="shared" si="313"/>
        <v/>
      </c>
      <c r="AG2234" s="23" t="str">
        <f t="shared" si="314"/>
        <v/>
      </c>
    </row>
    <row r="2235" spans="1:33" x14ac:dyDescent="0.25">
      <c r="A2235" s="5"/>
      <c r="B2235" s="115"/>
      <c r="C2235" s="116"/>
      <c r="D2235" s="117"/>
      <c r="E2235" s="118"/>
      <c r="F2235" s="118"/>
      <c r="G2235" s="119"/>
      <c r="H2235" s="120"/>
      <c r="I2235" s="120"/>
      <c r="J2235" s="121"/>
      <c r="K2235" s="5"/>
      <c r="L2235" s="133" t="str">
        <f t="shared" si="306"/>
        <v/>
      </c>
      <c r="M2235" s="5"/>
      <c r="N2235" s="23" t="str">
        <f>IF($L2235="", "", COUNTIF($L$11:$L$2510, "&gt;"&amp;$L2235)+1+COUNTIF($L$11:$L2235, $L2235)-1)</f>
        <v/>
      </c>
      <c r="O2235" s="5"/>
      <c r="R2235" s="23" t="str">
        <f t="shared" si="307"/>
        <v/>
      </c>
      <c r="T2235" s="20" t="str">
        <f t="shared" si="308"/>
        <v/>
      </c>
      <c r="X2235" s="23" t="str">
        <f t="shared" si="309"/>
        <v/>
      </c>
      <c r="Z2235" s="59" t="str">
        <f t="shared" si="310"/>
        <v/>
      </c>
      <c r="AA2235" s="60" t="str">
        <f>IF($B2235="", "", IF(COUNTIF('Intro &amp; Setup'!$AY$23:$AY$38, $B2235)&gt;0, "BH", TEXT($B2235, "ddd")))</f>
        <v/>
      </c>
      <c r="AB2235" s="61" t="str">
        <f t="shared" si="311"/>
        <v/>
      </c>
      <c r="AD2235" s="23" t="str">
        <f t="shared" si="312"/>
        <v/>
      </c>
      <c r="AE2235" s="23" t="str">
        <f t="shared" si="313"/>
        <v/>
      </c>
      <c r="AG2235" s="23" t="str">
        <f t="shared" si="314"/>
        <v/>
      </c>
    </row>
    <row r="2236" spans="1:33" x14ac:dyDescent="0.25">
      <c r="A2236" s="5"/>
      <c r="B2236" s="115"/>
      <c r="C2236" s="116"/>
      <c r="D2236" s="117"/>
      <c r="E2236" s="118"/>
      <c r="F2236" s="118"/>
      <c r="G2236" s="119"/>
      <c r="H2236" s="120"/>
      <c r="I2236" s="120"/>
      <c r="J2236" s="121"/>
      <c r="K2236" s="5"/>
      <c r="L2236" s="133" t="str">
        <f t="shared" si="306"/>
        <v/>
      </c>
      <c r="M2236" s="5"/>
      <c r="N2236" s="23" t="str">
        <f>IF($L2236="", "", COUNTIF($L$11:$L$2510, "&gt;"&amp;$L2236)+1+COUNTIF($L$11:$L2236, $L2236)-1)</f>
        <v/>
      </c>
      <c r="O2236" s="5"/>
      <c r="R2236" s="23" t="str">
        <f t="shared" si="307"/>
        <v/>
      </c>
      <c r="T2236" s="20" t="str">
        <f t="shared" si="308"/>
        <v/>
      </c>
      <c r="X2236" s="23" t="str">
        <f t="shared" si="309"/>
        <v/>
      </c>
      <c r="Z2236" s="59" t="str">
        <f t="shared" si="310"/>
        <v/>
      </c>
      <c r="AA2236" s="60" t="str">
        <f>IF($B2236="", "", IF(COUNTIF('Intro &amp; Setup'!$AY$23:$AY$38, $B2236)&gt;0, "BH", TEXT($B2236, "ddd")))</f>
        <v/>
      </c>
      <c r="AB2236" s="61" t="str">
        <f t="shared" si="311"/>
        <v/>
      </c>
      <c r="AD2236" s="23" t="str">
        <f t="shared" si="312"/>
        <v/>
      </c>
      <c r="AE2236" s="23" t="str">
        <f t="shared" si="313"/>
        <v/>
      </c>
      <c r="AG2236" s="23" t="str">
        <f t="shared" si="314"/>
        <v/>
      </c>
    </row>
    <row r="2237" spans="1:33" x14ac:dyDescent="0.25">
      <c r="A2237" s="5"/>
      <c r="B2237" s="115"/>
      <c r="C2237" s="116"/>
      <c r="D2237" s="117"/>
      <c r="E2237" s="118"/>
      <c r="F2237" s="118"/>
      <c r="G2237" s="119"/>
      <c r="H2237" s="120"/>
      <c r="I2237" s="120"/>
      <c r="J2237" s="121"/>
      <c r="K2237" s="5"/>
      <c r="L2237" s="133" t="str">
        <f t="shared" si="306"/>
        <v/>
      </c>
      <c r="M2237" s="5"/>
      <c r="N2237" s="23" t="str">
        <f>IF($L2237="", "", COUNTIF($L$11:$L$2510, "&gt;"&amp;$L2237)+1+COUNTIF($L$11:$L2237, $L2237)-1)</f>
        <v/>
      </c>
      <c r="O2237" s="5"/>
      <c r="R2237" s="23" t="str">
        <f t="shared" si="307"/>
        <v/>
      </c>
      <c r="T2237" s="20" t="str">
        <f t="shared" si="308"/>
        <v/>
      </c>
      <c r="X2237" s="23" t="str">
        <f t="shared" si="309"/>
        <v/>
      </c>
      <c r="Z2237" s="59" t="str">
        <f t="shared" si="310"/>
        <v/>
      </c>
      <c r="AA2237" s="60" t="str">
        <f>IF($B2237="", "", IF(COUNTIF('Intro &amp; Setup'!$AY$23:$AY$38, $B2237)&gt;0, "BH", TEXT($B2237, "ddd")))</f>
        <v/>
      </c>
      <c r="AB2237" s="61" t="str">
        <f t="shared" si="311"/>
        <v/>
      </c>
      <c r="AD2237" s="23" t="str">
        <f t="shared" si="312"/>
        <v/>
      </c>
      <c r="AE2237" s="23" t="str">
        <f t="shared" si="313"/>
        <v/>
      </c>
      <c r="AG2237" s="23" t="str">
        <f t="shared" si="314"/>
        <v/>
      </c>
    </row>
    <row r="2238" spans="1:33" x14ac:dyDescent="0.25">
      <c r="A2238" s="5"/>
      <c r="B2238" s="115"/>
      <c r="C2238" s="116"/>
      <c r="D2238" s="117"/>
      <c r="E2238" s="118"/>
      <c r="F2238" s="118"/>
      <c r="G2238" s="119"/>
      <c r="H2238" s="120"/>
      <c r="I2238" s="120"/>
      <c r="J2238" s="121"/>
      <c r="K2238" s="5"/>
      <c r="L2238" s="133" t="str">
        <f t="shared" si="306"/>
        <v/>
      </c>
      <c r="M2238" s="5"/>
      <c r="N2238" s="23" t="str">
        <f>IF($L2238="", "", COUNTIF($L$11:$L$2510, "&gt;"&amp;$L2238)+1+COUNTIF($L$11:$L2238, $L2238)-1)</f>
        <v/>
      </c>
      <c r="O2238" s="5"/>
      <c r="R2238" s="23" t="str">
        <f t="shared" si="307"/>
        <v/>
      </c>
      <c r="T2238" s="20" t="str">
        <f t="shared" si="308"/>
        <v/>
      </c>
      <c r="X2238" s="23" t="str">
        <f t="shared" si="309"/>
        <v/>
      </c>
      <c r="Z2238" s="59" t="str">
        <f t="shared" si="310"/>
        <v/>
      </c>
      <c r="AA2238" s="60" t="str">
        <f>IF($B2238="", "", IF(COUNTIF('Intro &amp; Setup'!$AY$23:$AY$38, $B2238)&gt;0, "BH", TEXT($B2238, "ddd")))</f>
        <v/>
      </c>
      <c r="AB2238" s="61" t="str">
        <f t="shared" si="311"/>
        <v/>
      </c>
      <c r="AD2238" s="23" t="str">
        <f t="shared" si="312"/>
        <v/>
      </c>
      <c r="AE2238" s="23" t="str">
        <f t="shared" si="313"/>
        <v/>
      </c>
      <c r="AG2238" s="23" t="str">
        <f t="shared" si="314"/>
        <v/>
      </c>
    </row>
    <row r="2239" spans="1:33" x14ac:dyDescent="0.25">
      <c r="A2239" s="5"/>
      <c r="B2239" s="115"/>
      <c r="C2239" s="116"/>
      <c r="D2239" s="117"/>
      <c r="E2239" s="118"/>
      <c r="F2239" s="118"/>
      <c r="G2239" s="119"/>
      <c r="H2239" s="120"/>
      <c r="I2239" s="120"/>
      <c r="J2239" s="121"/>
      <c r="K2239" s="5"/>
      <c r="L2239" s="133" t="str">
        <f t="shared" si="306"/>
        <v/>
      </c>
      <c r="M2239" s="5"/>
      <c r="N2239" s="23" t="str">
        <f>IF($L2239="", "", COUNTIF($L$11:$L$2510, "&gt;"&amp;$L2239)+1+COUNTIF($L$11:$L2239, $L2239)-1)</f>
        <v/>
      </c>
      <c r="O2239" s="5"/>
      <c r="R2239" s="23" t="str">
        <f t="shared" si="307"/>
        <v/>
      </c>
      <c r="T2239" s="20" t="str">
        <f t="shared" si="308"/>
        <v/>
      </c>
      <c r="X2239" s="23" t="str">
        <f t="shared" si="309"/>
        <v/>
      </c>
      <c r="Z2239" s="59" t="str">
        <f t="shared" si="310"/>
        <v/>
      </c>
      <c r="AA2239" s="60" t="str">
        <f>IF($B2239="", "", IF(COUNTIF('Intro &amp; Setup'!$AY$23:$AY$38, $B2239)&gt;0, "BH", TEXT($B2239, "ddd")))</f>
        <v/>
      </c>
      <c r="AB2239" s="61" t="str">
        <f t="shared" si="311"/>
        <v/>
      </c>
      <c r="AD2239" s="23" t="str">
        <f t="shared" si="312"/>
        <v/>
      </c>
      <c r="AE2239" s="23" t="str">
        <f t="shared" si="313"/>
        <v/>
      </c>
      <c r="AG2239" s="23" t="str">
        <f t="shared" si="314"/>
        <v/>
      </c>
    </row>
    <row r="2240" spans="1:33" x14ac:dyDescent="0.25">
      <c r="A2240" s="5"/>
      <c r="B2240" s="115"/>
      <c r="C2240" s="116"/>
      <c r="D2240" s="117"/>
      <c r="E2240" s="118"/>
      <c r="F2240" s="118"/>
      <c r="G2240" s="119"/>
      <c r="H2240" s="120"/>
      <c r="I2240" s="120"/>
      <c r="J2240" s="121"/>
      <c r="K2240" s="5"/>
      <c r="L2240" s="133" t="str">
        <f t="shared" si="306"/>
        <v/>
      </c>
      <c r="M2240" s="5"/>
      <c r="N2240" s="23" t="str">
        <f>IF($L2240="", "", COUNTIF($L$11:$L$2510, "&gt;"&amp;$L2240)+1+COUNTIF($L$11:$L2240, $L2240)-1)</f>
        <v/>
      </c>
      <c r="O2240" s="5"/>
      <c r="R2240" s="23" t="str">
        <f t="shared" si="307"/>
        <v/>
      </c>
      <c r="T2240" s="20" t="str">
        <f t="shared" si="308"/>
        <v/>
      </c>
      <c r="X2240" s="23" t="str">
        <f t="shared" si="309"/>
        <v/>
      </c>
      <c r="Z2240" s="59" t="str">
        <f t="shared" si="310"/>
        <v/>
      </c>
      <c r="AA2240" s="60" t="str">
        <f>IF($B2240="", "", IF(COUNTIF('Intro &amp; Setup'!$AY$23:$AY$38, $B2240)&gt;0, "BH", TEXT($B2240, "ddd")))</f>
        <v/>
      </c>
      <c r="AB2240" s="61" t="str">
        <f t="shared" si="311"/>
        <v/>
      </c>
      <c r="AD2240" s="23" t="str">
        <f t="shared" si="312"/>
        <v/>
      </c>
      <c r="AE2240" s="23" t="str">
        <f t="shared" si="313"/>
        <v/>
      </c>
      <c r="AG2240" s="23" t="str">
        <f t="shared" si="314"/>
        <v/>
      </c>
    </row>
    <row r="2241" spans="1:33" x14ac:dyDescent="0.25">
      <c r="A2241" s="5"/>
      <c r="B2241" s="115"/>
      <c r="C2241" s="116"/>
      <c r="D2241" s="117"/>
      <c r="E2241" s="118"/>
      <c r="F2241" s="118"/>
      <c r="G2241" s="119"/>
      <c r="H2241" s="120"/>
      <c r="I2241" s="120"/>
      <c r="J2241" s="121"/>
      <c r="K2241" s="5"/>
      <c r="L2241" s="133" t="str">
        <f t="shared" si="306"/>
        <v/>
      </c>
      <c r="M2241" s="5"/>
      <c r="N2241" s="23" t="str">
        <f>IF($L2241="", "", COUNTIF($L$11:$L$2510, "&gt;"&amp;$L2241)+1+COUNTIF($L$11:$L2241, $L2241)-1)</f>
        <v/>
      </c>
      <c r="O2241" s="5"/>
      <c r="R2241" s="23" t="str">
        <f t="shared" si="307"/>
        <v/>
      </c>
      <c r="T2241" s="20" t="str">
        <f t="shared" si="308"/>
        <v/>
      </c>
      <c r="X2241" s="23" t="str">
        <f t="shared" si="309"/>
        <v/>
      </c>
      <c r="Z2241" s="59" t="str">
        <f t="shared" si="310"/>
        <v/>
      </c>
      <c r="AA2241" s="60" t="str">
        <f>IF($B2241="", "", IF(COUNTIF('Intro &amp; Setup'!$AY$23:$AY$38, $B2241)&gt;0, "BH", TEXT($B2241, "ddd")))</f>
        <v/>
      </c>
      <c r="AB2241" s="61" t="str">
        <f t="shared" si="311"/>
        <v/>
      </c>
      <c r="AD2241" s="23" t="str">
        <f t="shared" si="312"/>
        <v/>
      </c>
      <c r="AE2241" s="23" t="str">
        <f t="shared" si="313"/>
        <v/>
      </c>
      <c r="AG2241" s="23" t="str">
        <f t="shared" si="314"/>
        <v/>
      </c>
    </row>
    <row r="2242" spans="1:33" x14ac:dyDescent="0.25">
      <c r="A2242" s="5"/>
      <c r="B2242" s="115"/>
      <c r="C2242" s="116"/>
      <c r="D2242" s="117"/>
      <c r="E2242" s="118"/>
      <c r="F2242" s="118"/>
      <c r="G2242" s="119"/>
      <c r="H2242" s="120"/>
      <c r="I2242" s="120"/>
      <c r="J2242" s="121"/>
      <c r="K2242" s="5"/>
      <c r="L2242" s="133" t="str">
        <f t="shared" si="306"/>
        <v/>
      </c>
      <c r="M2242" s="5"/>
      <c r="N2242" s="23" t="str">
        <f>IF($L2242="", "", COUNTIF($L$11:$L$2510, "&gt;"&amp;$L2242)+1+COUNTIF($L$11:$L2242, $L2242)-1)</f>
        <v/>
      </c>
      <c r="O2242" s="5"/>
      <c r="R2242" s="23" t="str">
        <f t="shared" si="307"/>
        <v/>
      </c>
      <c r="T2242" s="20" t="str">
        <f t="shared" si="308"/>
        <v/>
      </c>
      <c r="X2242" s="23" t="str">
        <f t="shared" si="309"/>
        <v/>
      </c>
      <c r="Z2242" s="59" t="str">
        <f t="shared" si="310"/>
        <v/>
      </c>
      <c r="AA2242" s="60" t="str">
        <f>IF($B2242="", "", IF(COUNTIF('Intro &amp; Setup'!$AY$23:$AY$38, $B2242)&gt;0, "BH", TEXT($B2242, "ddd")))</f>
        <v/>
      </c>
      <c r="AB2242" s="61" t="str">
        <f t="shared" si="311"/>
        <v/>
      </c>
      <c r="AD2242" s="23" t="str">
        <f t="shared" si="312"/>
        <v/>
      </c>
      <c r="AE2242" s="23" t="str">
        <f t="shared" si="313"/>
        <v/>
      </c>
      <c r="AG2242" s="23" t="str">
        <f t="shared" si="314"/>
        <v/>
      </c>
    </row>
    <row r="2243" spans="1:33" x14ac:dyDescent="0.25">
      <c r="A2243" s="5"/>
      <c r="B2243" s="115"/>
      <c r="C2243" s="116"/>
      <c r="D2243" s="117"/>
      <c r="E2243" s="118"/>
      <c r="F2243" s="118"/>
      <c r="G2243" s="119"/>
      <c r="H2243" s="120"/>
      <c r="I2243" s="120"/>
      <c r="J2243" s="121"/>
      <c r="K2243" s="5"/>
      <c r="L2243" s="133" t="str">
        <f t="shared" si="306"/>
        <v/>
      </c>
      <c r="M2243" s="5"/>
      <c r="N2243" s="23" t="str">
        <f>IF($L2243="", "", COUNTIF($L$11:$L$2510, "&gt;"&amp;$L2243)+1+COUNTIF($L$11:$L2243, $L2243)-1)</f>
        <v/>
      </c>
      <c r="O2243" s="5"/>
      <c r="R2243" s="23" t="str">
        <f t="shared" si="307"/>
        <v/>
      </c>
      <c r="T2243" s="20" t="str">
        <f t="shared" si="308"/>
        <v/>
      </c>
      <c r="X2243" s="23" t="str">
        <f t="shared" si="309"/>
        <v/>
      </c>
      <c r="Z2243" s="59" t="str">
        <f t="shared" si="310"/>
        <v/>
      </c>
      <c r="AA2243" s="60" t="str">
        <f>IF($B2243="", "", IF(COUNTIF('Intro &amp; Setup'!$AY$23:$AY$38, $B2243)&gt;0, "BH", TEXT($B2243, "ddd")))</f>
        <v/>
      </c>
      <c r="AB2243" s="61" t="str">
        <f t="shared" si="311"/>
        <v/>
      </c>
      <c r="AD2243" s="23" t="str">
        <f t="shared" si="312"/>
        <v/>
      </c>
      <c r="AE2243" s="23" t="str">
        <f t="shared" si="313"/>
        <v/>
      </c>
      <c r="AG2243" s="23" t="str">
        <f t="shared" si="314"/>
        <v/>
      </c>
    </row>
    <row r="2244" spans="1:33" x14ac:dyDescent="0.25">
      <c r="A2244" s="5"/>
      <c r="B2244" s="115"/>
      <c r="C2244" s="116"/>
      <c r="D2244" s="117"/>
      <c r="E2244" s="118"/>
      <c r="F2244" s="118"/>
      <c r="G2244" s="119"/>
      <c r="H2244" s="120"/>
      <c r="I2244" s="120"/>
      <c r="J2244" s="121"/>
      <c r="K2244" s="5"/>
      <c r="L2244" s="133" t="str">
        <f t="shared" si="306"/>
        <v/>
      </c>
      <c r="M2244" s="5"/>
      <c r="N2244" s="23" t="str">
        <f>IF($L2244="", "", COUNTIF($L$11:$L$2510, "&gt;"&amp;$L2244)+1+COUNTIF($L$11:$L2244, $L2244)-1)</f>
        <v/>
      </c>
      <c r="O2244" s="5"/>
      <c r="R2244" s="23" t="str">
        <f t="shared" si="307"/>
        <v/>
      </c>
      <c r="T2244" s="20" t="str">
        <f t="shared" si="308"/>
        <v/>
      </c>
      <c r="X2244" s="23" t="str">
        <f t="shared" si="309"/>
        <v/>
      </c>
      <c r="Z2244" s="59" t="str">
        <f t="shared" si="310"/>
        <v/>
      </c>
      <c r="AA2244" s="60" t="str">
        <f>IF($B2244="", "", IF(COUNTIF('Intro &amp; Setup'!$AY$23:$AY$38, $B2244)&gt;0, "BH", TEXT($B2244, "ddd")))</f>
        <v/>
      </c>
      <c r="AB2244" s="61" t="str">
        <f t="shared" si="311"/>
        <v/>
      </c>
      <c r="AD2244" s="23" t="str">
        <f t="shared" si="312"/>
        <v/>
      </c>
      <c r="AE2244" s="23" t="str">
        <f t="shared" si="313"/>
        <v/>
      </c>
      <c r="AG2244" s="23" t="str">
        <f t="shared" si="314"/>
        <v/>
      </c>
    </row>
    <row r="2245" spans="1:33" x14ac:dyDescent="0.25">
      <c r="A2245" s="5"/>
      <c r="B2245" s="115"/>
      <c r="C2245" s="116"/>
      <c r="D2245" s="117"/>
      <c r="E2245" s="118"/>
      <c r="F2245" s="118"/>
      <c r="G2245" s="119"/>
      <c r="H2245" s="120"/>
      <c r="I2245" s="120"/>
      <c r="J2245" s="121"/>
      <c r="K2245" s="5"/>
      <c r="L2245" s="133" t="str">
        <f t="shared" si="306"/>
        <v/>
      </c>
      <c r="M2245" s="5"/>
      <c r="N2245" s="23" t="str">
        <f>IF($L2245="", "", COUNTIF($L$11:$L$2510, "&gt;"&amp;$L2245)+1+COUNTIF($L$11:$L2245, $L2245)-1)</f>
        <v/>
      </c>
      <c r="O2245" s="5"/>
      <c r="R2245" s="23" t="str">
        <f t="shared" si="307"/>
        <v/>
      </c>
      <c r="T2245" s="20" t="str">
        <f t="shared" si="308"/>
        <v/>
      </c>
      <c r="X2245" s="23" t="str">
        <f t="shared" si="309"/>
        <v/>
      </c>
      <c r="Z2245" s="59" t="str">
        <f t="shared" si="310"/>
        <v/>
      </c>
      <c r="AA2245" s="60" t="str">
        <f>IF($B2245="", "", IF(COUNTIF('Intro &amp; Setup'!$AY$23:$AY$38, $B2245)&gt;0, "BH", TEXT($B2245, "ddd")))</f>
        <v/>
      </c>
      <c r="AB2245" s="61" t="str">
        <f t="shared" si="311"/>
        <v/>
      </c>
      <c r="AD2245" s="23" t="str">
        <f t="shared" si="312"/>
        <v/>
      </c>
      <c r="AE2245" s="23" t="str">
        <f t="shared" si="313"/>
        <v/>
      </c>
      <c r="AG2245" s="23" t="str">
        <f t="shared" si="314"/>
        <v/>
      </c>
    </row>
    <row r="2246" spans="1:33" x14ac:dyDescent="0.25">
      <c r="A2246" s="5"/>
      <c r="B2246" s="115"/>
      <c r="C2246" s="116"/>
      <c r="D2246" s="117"/>
      <c r="E2246" s="118"/>
      <c r="F2246" s="118"/>
      <c r="G2246" s="119"/>
      <c r="H2246" s="120"/>
      <c r="I2246" s="120"/>
      <c r="J2246" s="121"/>
      <c r="K2246" s="5"/>
      <c r="L2246" s="133" t="str">
        <f t="shared" si="306"/>
        <v/>
      </c>
      <c r="M2246" s="5"/>
      <c r="N2246" s="23" t="str">
        <f>IF($L2246="", "", COUNTIF($L$11:$L$2510, "&gt;"&amp;$L2246)+1+COUNTIF($L$11:$L2246, $L2246)-1)</f>
        <v/>
      </c>
      <c r="O2246" s="5"/>
      <c r="R2246" s="23" t="str">
        <f t="shared" si="307"/>
        <v/>
      </c>
      <c r="T2246" s="20" t="str">
        <f t="shared" si="308"/>
        <v/>
      </c>
      <c r="X2246" s="23" t="str">
        <f t="shared" si="309"/>
        <v/>
      </c>
      <c r="Z2246" s="59" t="str">
        <f t="shared" si="310"/>
        <v/>
      </c>
      <c r="AA2246" s="60" t="str">
        <f>IF($B2246="", "", IF(COUNTIF('Intro &amp; Setup'!$AY$23:$AY$38, $B2246)&gt;0, "BH", TEXT($B2246, "ddd")))</f>
        <v/>
      </c>
      <c r="AB2246" s="61" t="str">
        <f t="shared" si="311"/>
        <v/>
      </c>
      <c r="AD2246" s="23" t="str">
        <f t="shared" si="312"/>
        <v/>
      </c>
      <c r="AE2246" s="23" t="str">
        <f t="shared" si="313"/>
        <v/>
      </c>
      <c r="AG2246" s="23" t="str">
        <f t="shared" si="314"/>
        <v/>
      </c>
    </row>
    <row r="2247" spans="1:33" x14ac:dyDescent="0.25">
      <c r="A2247" s="5"/>
      <c r="B2247" s="115"/>
      <c r="C2247" s="116"/>
      <c r="D2247" s="117"/>
      <c r="E2247" s="118"/>
      <c r="F2247" s="118"/>
      <c r="G2247" s="119"/>
      <c r="H2247" s="120"/>
      <c r="I2247" s="120"/>
      <c r="J2247" s="121"/>
      <c r="K2247" s="5"/>
      <c r="L2247" s="133" t="str">
        <f t="shared" si="306"/>
        <v/>
      </c>
      <c r="M2247" s="5"/>
      <c r="N2247" s="23" t="str">
        <f>IF($L2247="", "", COUNTIF($L$11:$L$2510, "&gt;"&amp;$L2247)+1+COUNTIF($L$11:$L2247, $L2247)-1)</f>
        <v/>
      </c>
      <c r="O2247" s="5"/>
      <c r="R2247" s="23" t="str">
        <f t="shared" si="307"/>
        <v/>
      </c>
      <c r="T2247" s="20" t="str">
        <f t="shared" si="308"/>
        <v/>
      </c>
      <c r="X2247" s="23" t="str">
        <f t="shared" si="309"/>
        <v/>
      </c>
      <c r="Z2247" s="59" t="str">
        <f t="shared" si="310"/>
        <v/>
      </c>
      <c r="AA2247" s="60" t="str">
        <f>IF($B2247="", "", IF(COUNTIF('Intro &amp; Setup'!$AY$23:$AY$38, $B2247)&gt;0, "BH", TEXT($B2247, "ddd")))</f>
        <v/>
      </c>
      <c r="AB2247" s="61" t="str">
        <f t="shared" si="311"/>
        <v/>
      </c>
      <c r="AD2247" s="23" t="str">
        <f t="shared" si="312"/>
        <v/>
      </c>
      <c r="AE2247" s="23" t="str">
        <f t="shared" si="313"/>
        <v/>
      </c>
      <c r="AG2247" s="23" t="str">
        <f t="shared" si="314"/>
        <v/>
      </c>
    </row>
    <row r="2248" spans="1:33" x14ac:dyDescent="0.25">
      <c r="A2248" s="5"/>
      <c r="B2248" s="115"/>
      <c r="C2248" s="116"/>
      <c r="D2248" s="117"/>
      <c r="E2248" s="118"/>
      <c r="F2248" s="118"/>
      <c r="G2248" s="119"/>
      <c r="H2248" s="120"/>
      <c r="I2248" s="120"/>
      <c r="J2248" s="121"/>
      <c r="K2248" s="5"/>
      <c r="L2248" s="133" t="str">
        <f t="shared" si="306"/>
        <v/>
      </c>
      <c r="M2248" s="5"/>
      <c r="N2248" s="23" t="str">
        <f>IF($L2248="", "", COUNTIF($L$11:$L$2510, "&gt;"&amp;$L2248)+1+COUNTIF($L$11:$L2248, $L2248)-1)</f>
        <v/>
      </c>
      <c r="O2248" s="5"/>
      <c r="R2248" s="23" t="str">
        <f t="shared" si="307"/>
        <v/>
      </c>
      <c r="T2248" s="20" t="str">
        <f t="shared" si="308"/>
        <v/>
      </c>
      <c r="X2248" s="23" t="str">
        <f t="shared" si="309"/>
        <v/>
      </c>
      <c r="Z2248" s="59" t="str">
        <f t="shared" si="310"/>
        <v/>
      </c>
      <c r="AA2248" s="60" t="str">
        <f>IF($B2248="", "", IF(COUNTIF('Intro &amp; Setup'!$AY$23:$AY$38, $B2248)&gt;0, "BH", TEXT($B2248, "ddd")))</f>
        <v/>
      </c>
      <c r="AB2248" s="61" t="str">
        <f t="shared" si="311"/>
        <v/>
      </c>
      <c r="AD2248" s="23" t="str">
        <f t="shared" si="312"/>
        <v/>
      </c>
      <c r="AE2248" s="23" t="str">
        <f t="shared" si="313"/>
        <v/>
      </c>
      <c r="AG2248" s="23" t="str">
        <f t="shared" si="314"/>
        <v/>
      </c>
    </row>
    <row r="2249" spans="1:33" x14ac:dyDescent="0.25">
      <c r="A2249" s="5"/>
      <c r="B2249" s="115"/>
      <c r="C2249" s="116"/>
      <c r="D2249" s="117"/>
      <c r="E2249" s="118"/>
      <c r="F2249" s="118"/>
      <c r="G2249" s="119"/>
      <c r="H2249" s="120"/>
      <c r="I2249" s="120"/>
      <c r="J2249" s="121"/>
      <c r="K2249" s="5"/>
      <c r="L2249" s="133" t="str">
        <f t="shared" si="306"/>
        <v/>
      </c>
      <c r="M2249" s="5"/>
      <c r="N2249" s="23" t="str">
        <f>IF($L2249="", "", COUNTIF($L$11:$L$2510, "&gt;"&amp;$L2249)+1+COUNTIF($L$11:$L2249, $L2249)-1)</f>
        <v/>
      </c>
      <c r="O2249" s="5"/>
      <c r="R2249" s="23" t="str">
        <f t="shared" si="307"/>
        <v/>
      </c>
      <c r="T2249" s="20" t="str">
        <f t="shared" si="308"/>
        <v/>
      </c>
      <c r="X2249" s="23" t="str">
        <f t="shared" si="309"/>
        <v/>
      </c>
      <c r="Z2249" s="59" t="str">
        <f t="shared" si="310"/>
        <v/>
      </c>
      <c r="AA2249" s="60" t="str">
        <f>IF($B2249="", "", IF(COUNTIF('Intro &amp; Setup'!$AY$23:$AY$38, $B2249)&gt;0, "BH", TEXT($B2249, "ddd")))</f>
        <v/>
      </c>
      <c r="AB2249" s="61" t="str">
        <f t="shared" si="311"/>
        <v/>
      </c>
      <c r="AD2249" s="23" t="str">
        <f t="shared" si="312"/>
        <v/>
      </c>
      <c r="AE2249" s="23" t="str">
        <f t="shared" si="313"/>
        <v/>
      </c>
      <c r="AG2249" s="23" t="str">
        <f t="shared" si="314"/>
        <v/>
      </c>
    </row>
    <row r="2250" spans="1:33" x14ac:dyDescent="0.25">
      <c r="A2250" s="5"/>
      <c r="B2250" s="115"/>
      <c r="C2250" s="116"/>
      <c r="D2250" s="117"/>
      <c r="E2250" s="118"/>
      <c r="F2250" s="118"/>
      <c r="G2250" s="119"/>
      <c r="H2250" s="120"/>
      <c r="I2250" s="120"/>
      <c r="J2250" s="121"/>
      <c r="K2250" s="5"/>
      <c r="L2250" s="133" t="str">
        <f t="shared" si="306"/>
        <v/>
      </c>
      <c r="M2250" s="5"/>
      <c r="N2250" s="23" t="str">
        <f>IF($L2250="", "", COUNTIF($L$11:$L$2510, "&gt;"&amp;$L2250)+1+COUNTIF($L$11:$L2250, $L2250)-1)</f>
        <v/>
      </c>
      <c r="O2250" s="5"/>
      <c r="R2250" s="23" t="str">
        <f t="shared" si="307"/>
        <v/>
      </c>
      <c r="T2250" s="20" t="str">
        <f t="shared" si="308"/>
        <v/>
      </c>
      <c r="X2250" s="23" t="str">
        <f t="shared" si="309"/>
        <v/>
      </c>
      <c r="Z2250" s="59" t="str">
        <f t="shared" si="310"/>
        <v/>
      </c>
      <c r="AA2250" s="60" t="str">
        <f>IF($B2250="", "", IF(COUNTIF('Intro &amp; Setup'!$AY$23:$AY$38, $B2250)&gt;0, "BH", TEXT($B2250, "ddd")))</f>
        <v/>
      </c>
      <c r="AB2250" s="61" t="str">
        <f t="shared" si="311"/>
        <v/>
      </c>
      <c r="AD2250" s="23" t="str">
        <f t="shared" si="312"/>
        <v/>
      </c>
      <c r="AE2250" s="23" t="str">
        <f t="shared" si="313"/>
        <v/>
      </c>
      <c r="AG2250" s="23" t="str">
        <f t="shared" si="314"/>
        <v/>
      </c>
    </row>
    <row r="2251" spans="1:33" x14ac:dyDescent="0.25">
      <c r="A2251" s="5"/>
      <c r="B2251" s="115"/>
      <c r="C2251" s="116"/>
      <c r="D2251" s="117"/>
      <c r="E2251" s="118"/>
      <c r="F2251" s="118"/>
      <c r="G2251" s="119"/>
      <c r="H2251" s="120"/>
      <c r="I2251" s="120"/>
      <c r="J2251" s="121"/>
      <c r="K2251" s="5"/>
      <c r="L2251" s="133" t="str">
        <f t="shared" si="306"/>
        <v/>
      </c>
      <c r="M2251" s="5"/>
      <c r="N2251" s="23" t="str">
        <f>IF($L2251="", "", COUNTIF($L$11:$L$2510, "&gt;"&amp;$L2251)+1+COUNTIF($L$11:$L2251, $L2251)-1)</f>
        <v/>
      </c>
      <c r="O2251" s="5"/>
      <c r="R2251" s="23" t="str">
        <f t="shared" si="307"/>
        <v/>
      </c>
      <c r="T2251" s="20" t="str">
        <f t="shared" si="308"/>
        <v/>
      </c>
      <c r="X2251" s="23" t="str">
        <f t="shared" si="309"/>
        <v/>
      </c>
      <c r="Z2251" s="59" t="str">
        <f t="shared" si="310"/>
        <v/>
      </c>
      <c r="AA2251" s="60" t="str">
        <f>IF($B2251="", "", IF(COUNTIF('Intro &amp; Setup'!$AY$23:$AY$38, $B2251)&gt;0, "BH", TEXT($B2251, "ddd")))</f>
        <v/>
      </c>
      <c r="AB2251" s="61" t="str">
        <f t="shared" si="311"/>
        <v/>
      </c>
      <c r="AD2251" s="23" t="str">
        <f t="shared" si="312"/>
        <v/>
      </c>
      <c r="AE2251" s="23" t="str">
        <f t="shared" si="313"/>
        <v/>
      </c>
      <c r="AG2251" s="23" t="str">
        <f t="shared" si="314"/>
        <v/>
      </c>
    </row>
    <row r="2252" spans="1:33" x14ac:dyDescent="0.25">
      <c r="A2252" s="5"/>
      <c r="B2252" s="115"/>
      <c r="C2252" s="116"/>
      <c r="D2252" s="117"/>
      <c r="E2252" s="118"/>
      <c r="F2252" s="118"/>
      <c r="G2252" s="119"/>
      <c r="H2252" s="120"/>
      <c r="I2252" s="120"/>
      <c r="J2252" s="121"/>
      <c r="K2252" s="5"/>
      <c r="L2252" s="133" t="str">
        <f t="shared" ref="L2252:L2315" si="315">IFERROR(($I2252+$J2252)/$H2252, "")</f>
        <v/>
      </c>
      <c r="M2252" s="5"/>
      <c r="N2252" s="23" t="str">
        <f>IF($L2252="", "", COUNTIF($L$11:$L$2510, "&gt;"&amp;$L2252)+1+COUNTIF($L$11:$L2252, $L2252)-1)</f>
        <v/>
      </c>
      <c r="O2252" s="5"/>
      <c r="R2252" s="23" t="str">
        <f t="shared" ref="R2252:R2315" si="316">IF($T2252="", "", IF(COUNTIF($T$11:$T$2510, $T2252)&gt;1, "X", ""))</f>
        <v/>
      </c>
      <c r="T2252" s="20" t="str">
        <f t="shared" ref="T2252:T2315" si="317">IF(AND($B2252="", $C2252="", $D2252=""), "", CONCATENATE(TEXT($B2252, "dd mmm yyyy"), " - ", TEXT($C2252, "hh:mm"), " - ", $D2252))</f>
        <v/>
      </c>
      <c r="X2252" s="23" t="str">
        <f t="shared" ref="X2252:X2315" si="318">IF($E2252="", "", IF(COUNTIF($V$11:$V$20, $E2252)=0, "X", ""))</f>
        <v/>
      </c>
      <c r="Z2252" s="59" t="str">
        <f t="shared" ref="Z2252:Z2315" si="319">IF($B2252="", "", TEXT($B2252, "mmm yyyy"))</f>
        <v/>
      </c>
      <c r="AA2252" s="60" t="str">
        <f>IF($B2252="", "", IF(COUNTIF('Intro &amp; Setup'!$AY$23:$AY$38, $B2252)&gt;0, "BH", TEXT($B2252, "ddd")))</f>
        <v/>
      </c>
      <c r="AB2252" s="61" t="str">
        <f t="shared" ref="AB2252:AB2315" si="320">IF($C2252="", "", REPLACE(TEXT($C2252, "hh:mm"), 4, 2, "00"))</f>
        <v/>
      </c>
      <c r="AD2252" s="23" t="str">
        <f t="shared" ref="AD2252:AD2315" si="321">IF(OR($AB2252="", $E2252=""), "", CONCATENATE($AB2252, " - ", $E2252))</f>
        <v/>
      </c>
      <c r="AE2252" s="23" t="str">
        <f t="shared" ref="AE2252:AE2315" si="322">IF(OR($AA2252="", $E2252=""), "", CONCATENATE($AA2252, " - ", $E2252))</f>
        <v/>
      </c>
      <c r="AG2252" s="23" t="str">
        <f t="shared" ref="AG2252:AG2315" si="323">IF($B2252="", "", IF(OR($B2252&lt;$Z$2, $B2252&gt;$Z$3), "X", ""))</f>
        <v/>
      </c>
    </row>
    <row r="2253" spans="1:33" x14ac:dyDescent="0.25">
      <c r="A2253" s="5"/>
      <c r="B2253" s="115"/>
      <c r="C2253" s="116"/>
      <c r="D2253" s="117"/>
      <c r="E2253" s="118"/>
      <c r="F2253" s="118"/>
      <c r="G2253" s="119"/>
      <c r="H2253" s="120"/>
      <c r="I2253" s="120"/>
      <c r="J2253" s="121"/>
      <c r="K2253" s="5"/>
      <c r="L2253" s="133" t="str">
        <f t="shared" si="315"/>
        <v/>
      </c>
      <c r="M2253" s="5"/>
      <c r="N2253" s="23" t="str">
        <f>IF($L2253="", "", COUNTIF($L$11:$L$2510, "&gt;"&amp;$L2253)+1+COUNTIF($L$11:$L2253, $L2253)-1)</f>
        <v/>
      </c>
      <c r="O2253" s="5"/>
      <c r="R2253" s="23" t="str">
        <f t="shared" si="316"/>
        <v/>
      </c>
      <c r="T2253" s="20" t="str">
        <f t="shared" si="317"/>
        <v/>
      </c>
      <c r="X2253" s="23" t="str">
        <f t="shared" si="318"/>
        <v/>
      </c>
      <c r="Z2253" s="59" t="str">
        <f t="shared" si="319"/>
        <v/>
      </c>
      <c r="AA2253" s="60" t="str">
        <f>IF($B2253="", "", IF(COUNTIF('Intro &amp; Setup'!$AY$23:$AY$38, $B2253)&gt;0, "BH", TEXT($B2253, "ddd")))</f>
        <v/>
      </c>
      <c r="AB2253" s="61" t="str">
        <f t="shared" si="320"/>
        <v/>
      </c>
      <c r="AD2253" s="23" t="str">
        <f t="shared" si="321"/>
        <v/>
      </c>
      <c r="AE2253" s="23" t="str">
        <f t="shared" si="322"/>
        <v/>
      </c>
      <c r="AG2253" s="23" t="str">
        <f t="shared" si="323"/>
        <v/>
      </c>
    </row>
    <row r="2254" spans="1:33" x14ac:dyDescent="0.25">
      <c r="A2254" s="5"/>
      <c r="B2254" s="115"/>
      <c r="C2254" s="116"/>
      <c r="D2254" s="117"/>
      <c r="E2254" s="118"/>
      <c r="F2254" s="118"/>
      <c r="G2254" s="119"/>
      <c r="H2254" s="120"/>
      <c r="I2254" s="120"/>
      <c r="J2254" s="121"/>
      <c r="K2254" s="5"/>
      <c r="L2254" s="133" t="str">
        <f t="shared" si="315"/>
        <v/>
      </c>
      <c r="M2254" s="5"/>
      <c r="N2254" s="23" t="str">
        <f>IF($L2254="", "", COUNTIF($L$11:$L$2510, "&gt;"&amp;$L2254)+1+COUNTIF($L$11:$L2254, $L2254)-1)</f>
        <v/>
      </c>
      <c r="O2254" s="5"/>
      <c r="R2254" s="23" t="str">
        <f t="shared" si="316"/>
        <v/>
      </c>
      <c r="T2254" s="20" t="str">
        <f t="shared" si="317"/>
        <v/>
      </c>
      <c r="X2254" s="23" t="str">
        <f t="shared" si="318"/>
        <v/>
      </c>
      <c r="Z2254" s="59" t="str">
        <f t="shared" si="319"/>
        <v/>
      </c>
      <c r="AA2254" s="60" t="str">
        <f>IF($B2254="", "", IF(COUNTIF('Intro &amp; Setup'!$AY$23:$AY$38, $B2254)&gt;0, "BH", TEXT($B2254, "ddd")))</f>
        <v/>
      </c>
      <c r="AB2254" s="61" t="str">
        <f t="shared" si="320"/>
        <v/>
      </c>
      <c r="AD2254" s="23" t="str">
        <f t="shared" si="321"/>
        <v/>
      </c>
      <c r="AE2254" s="23" t="str">
        <f t="shared" si="322"/>
        <v/>
      </c>
      <c r="AG2254" s="23" t="str">
        <f t="shared" si="323"/>
        <v/>
      </c>
    </row>
    <row r="2255" spans="1:33" x14ac:dyDescent="0.25">
      <c r="A2255" s="5"/>
      <c r="B2255" s="115"/>
      <c r="C2255" s="116"/>
      <c r="D2255" s="117"/>
      <c r="E2255" s="118"/>
      <c r="F2255" s="118"/>
      <c r="G2255" s="119"/>
      <c r="H2255" s="120"/>
      <c r="I2255" s="120"/>
      <c r="J2255" s="121"/>
      <c r="K2255" s="5"/>
      <c r="L2255" s="133" t="str">
        <f t="shared" si="315"/>
        <v/>
      </c>
      <c r="M2255" s="5"/>
      <c r="N2255" s="23" t="str">
        <f>IF($L2255="", "", COUNTIF($L$11:$L$2510, "&gt;"&amp;$L2255)+1+COUNTIF($L$11:$L2255, $L2255)-1)</f>
        <v/>
      </c>
      <c r="O2255" s="5"/>
      <c r="R2255" s="23" t="str">
        <f t="shared" si="316"/>
        <v/>
      </c>
      <c r="T2255" s="20" t="str">
        <f t="shared" si="317"/>
        <v/>
      </c>
      <c r="X2255" s="23" t="str">
        <f t="shared" si="318"/>
        <v/>
      </c>
      <c r="Z2255" s="59" t="str">
        <f t="shared" si="319"/>
        <v/>
      </c>
      <c r="AA2255" s="60" t="str">
        <f>IF($B2255="", "", IF(COUNTIF('Intro &amp; Setup'!$AY$23:$AY$38, $B2255)&gt;0, "BH", TEXT($B2255, "ddd")))</f>
        <v/>
      </c>
      <c r="AB2255" s="61" t="str">
        <f t="shared" si="320"/>
        <v/>
      </c>
      <c r="AD2255" s="23" t="str">
        <f t="shared" si="321"/>
        <v/>
      </c>
      <c r="AE2255" s="23" t="str">
        <f t="shared" si="322"/>
        <v/>
      </c>
      <c r="AG2255" s="23" t="str">
        <f t="shared" si="323"/>
        <v/>
      </c>
    </row>
    <row r="2256" spans="1:33" x14ac:dyDescent="0.25">
      <c r="A2256" s="5"/>
      <c r="B2256" s="115"/>
      <c r="C2256" s="116"/>
      <c r="D2256" s="117"/>
      <c r="E2256" s="118"/>
      <c r="F2256" s="118"/>
      <c r="G2256" s="119"/>
      <c r="H2256" s="120"/>
      <c r="I2256" s="120"/>
      <c r="J2256" s="121"/>
      <c r="K2256" s="5"/>
      <c r="L2256" s="133" t="str">
        <f t="shared" si="315"/>
        <v/>
      </c>
      <c r="M2256" s="5"/>
      <c r="N2256" s="23" t="str">
        <f>IF($L2256="", "", COUNTIF($L$11:$L$2510, "&gt;"&amp;$L2256)+1+COUNTIF($L$11:$L2256, $L2256)-1)</f>
        <v/>
      </c>
      <c r="O2256" s="5"/>
      <c r="R2256" s="23" t="str">
        <f t="shared" si="316"/>
        <v/>
      </c>
      <c r="T2256" s="20" t="str">
        <f t="shared" si="317"/>
        <v/>
      </c>
      <c r="X2256" s="23" t="str">
        <f t="shared" si="318"/>
        <v/>
      </c>
      <c r="Z2256" s="59" t="str">
        <f t="shared" si="319"/>
        <v/>
      </c>
      <c r="AA2256" s="60" t="str">
        <f>IF($B2256="", "", IF(COUNTIF('Intro &amp; Setup'!$AY$23:$AY$38, $B2256)&gt;0, "BH", TEXT($B2256, "ddd")))</f>
        <v/>
      </c>
      <c r="AB2256" s="61" t="str">
        <f t="shared" si="320"/>
        <v/>
      </c>
      <c r="AD2256" s="23" t="str">
        <f t="shared" si="321"/>
        <v/>
      </c>
      <c r="AE2256" s="23" t="str">
        <f t="shared" si="322"/>
        <v/>
      </c>
      <c r="AG2256" s="23" t="str">
        <f t="shared" si="323"/>
        <v/>
      </c>
    </row>
    <row r="2257" spans="1:33" x14ac:dyDescent="0.25">
      <c r="A2257" s="5"/>
      <c r="B2257" s="115"/>
      <c r="C2257" s="116"/>
      <c r="D2257" s="117"/>
      <c r="E2257" s="118"/>
      <c r="F2257" s="118"/>
      <c r="G2257" s="119"/>
      <c r="H2257" s="120"/>
      <c r="I2257" s="120"/>
      <c r="J2257" s="121"/>
      <c r="K2257" s="5"/>
      <c r="L2257" s="133" t="str">
        <f t="shared" si="315"/>
        <v/>
      </c>
      <c r="M2257" s="5"/>
      <c r="N2257" s="23" t="str">
        <f>IF($L2257="", "", COUNTIF($L$11:$L$2510, "&gt;"&amp;$L2257)+1+COUNTIF($L$11:$L2257, $L2257)-1)</f>
        <v/>
      </c>
      <c r="O2257" s="5"/>
      <c r="R2257" s="23" t="str">
        <f t="shared" si="316"/>
        <v/>
      </c>
      <c r="T2257" s="20" t="str">
        <f t="shared" si="317"/>
        <v/>
      </c>
      <c r="X2257" s="23" t="str">
        <f t="shared" si="318"/>
        <v/>
      </c>
      <c r="Z2257" s="59" t="str">
        <f t="shared" si="319"/>
        <v/>
      </c>
      <c r="AA2257" s="60" t="str">
        <f>IF($B2257="", "", IF(COUNTIF('Intro &amp; Setup'!$AY$23:$AY$38, $B2257)&gt;0, "BH", TEXT($B2257, "ddd")))</f>
        <v/>
      </c>
      <c r="AB2257" s="61" t="str">
        <f t="shared" si="320"/>
        <v/>
      </c>
      <c r="AD2257" s="23" t="str">
        <f t="shared" si="321"/>
        <v/>
      </c>
      <c r="AE2257" s="23" t="str">
        <f t="shared" si="322"/>
        <v/>
      </c>
      <c r="AG2257" s="23" t="str">
        <f t="shared" si="323"/>
        <v/>
      </c>
    </row>
    <row r="2258" spans="1:33" x14ac:dyDescent="0.25">
      <c r="A2258" s="5"/>
      <c r="B2258" s="115"/>
      <c r="C2258" s="116"/>
      <c r="D2258" s="117"/>
      <c r="E2258" s="118"/>
      <c r="F2258" s="118"/>
      <c r="G2258" s="119"/>
      <c r="H2258" s="120"/>
      <c r="I2258" s="120"/>
      <c r="J2258" s="121"/>
      <c r="K2258" s="5"/>
      <c r="L2258" s="133" t="str">
        <f t="shared" si="315"/>
        <v/>
      </c>
      <c r="M2258" s="5"/>
      <c r="N2258" s="23" t="str">
        <f>IF($L2258="", "", COUNTIF($L$11:$L$2510, "&gt;"&amp;$L2258)+1+COUNTIF($L$11:$L2258, $L2258)-1)</f>
        <v/>
      </c>
      <c r="O2258" s="5"/>
      <c r="R2258" s="23" t="str">
        <f t="shared" si="316"/>
        <v/>
      </c>
      <c r="T2258" s="20" t="str">
        <f t="shared" si="317"/>
        <v/>
      </c>
      <c r="X2258" s="23" t="str">
        <f t="shared" si="318"/>
        <v/>
      </c>
      <c r="Z2258" s="59" t="str">
        <f t="shared" si="319"/>
        <v/>
      </c>
      <c r="AA2258" s="60" t="str">
        <f>IF($B2258="", "", IF(COUNTIF('Intro &amp; Setup'!$AY$23:$AY$38, $B2258)&gt;0, "BH", TEXT($B2258, "ddd")))</f>
        <v/>
      </c>
      <c r="AB2258" s="61" t="str">
        <f t="shared" si="320"/>
        <v/>
      </c>
      <c r="AD2258" s="23" t="str">
        <f t="shared" si="321"/>
        <v/>
      </c>
      <c r="AE2258" s="23" t="str">
        <f t="shared" si="322"/>
        <v/>
      </c>
      <c r="AG2258" s="23" t="str">
        <f t="shared" si="323"/>
        <v/>
      </c>
    </row>
    <row r="2259" spans="1:33" x14ac:dyDescent="0.25">
      <c r="A2259" s="5"/>
      <c r="B2259" s="115"/>
      <c r="C2259" s="116"/>
      <c r="D2259" s="117"/>
      <c r="E2259" s="118"/>
      <c r="F2259" s="118"/>
      <c r="G2259" s="119"/>
      <c r="H2259" s="120"/>
      <c r="I2259" s="120"/>
      <c r="J2259" s="121"/>
      <c r="K2259" s="5"/>
      <c r="L2259" s="133" t="str">
        <f t="shared" si="315"/>
        <v/>
      </c>
      <c r="M2259" s="5"/>
      <c r="N2259" s="23" t="str">
        <f>IF($L2259="", "", COUNTIF($L$11:$L$2510, "&gt;"&amp;$L2259)+1+COUNTIF($L$11:$L2259, $L2259)-1)</f>
        <v/>
      </c>
      <c r="O2259" s="5"/>
      <c r="R2259" s="23" t="str">
        <f t="shared" si="316"/>
        <v/>
      </c>
      <c r="T2259" s="20" t="str">
        <f t="shared" si="317"/>
        <v/>
      </c>
      <c r="X2259" s="23" t="str">
        <f t="shared" si="318"/>
        <v/>
      </c>
      <c r="Z2259" s="59" t="str">
        <f t="shared" si="319"/>
        <v/>
      </c>
      <c r="AA2259" s="60" t="str">
        <f>IF($B2259="", "", IF(COUNTIF('Intro &amp; Setup'!$AY$23:$AY$38, $B2259)&gt;0, "BH", TEXT($B2259, "ddd")))</f>
        <v/>
      </c>
      <c r="AB2259" s="61" t="str">
        <f t="shared" si="320"/>
        <v/>
      </c>
      <c r="AD2259" s="23" t="str">
        <f t="shared" si="321"/>
        <v/>
      </c>
      <c r="AE2259" s="23" t="str">
        <f t="shared" si="322"/>
        <v/>
      </c>
      <c r="AG2259" s="23" t="str">
        <f t="shared" si="323"/>
        <v/>
      </c>
    </row>
    <row r="2260" spans="1:33" x14ac:dyDescent="0.25">
      <c r="A2260" s="5"/>
      <c r="B2260" s="115"/>
      <c r="C2260" s="116"/>
      <c r="D2260" s="117"/>
      <c r="E2260" s="118"/>
      <c r="F2260" s="118"/>
      <c r="G2260" s="119"/>
      <c r="H2260" s="120"/>
      <c r="I2260" s="120"/>
      <c r="J2260" s="121"/>
      <c r="K2260" s="5"/>
      <c r="L2260" s="133" t="str">
        <f t="shared" si="315"/>
        <v/>
      </c>
      <c r="M2260" s="5"/>
      <c r="N2260" s="23" t="str">
        <f>IF($L2260="", "", COUNTIF($L$11:$L$2510, "&gt;"&amp;$L2260)+1+COUNTIF($L$11:$L2260, $L2260)-1)</f>
        <v/>
      </c>
      <c r="O2260" s="5"/>
      <c r="R2260" s="23" t="str">
        <f t="shared" si="316"/>
        <v/>
      </c>
      <c r="T2260" s="20" t="str">
        <f t="shared" si="317"/>
        <v/>
      </c>
      <c r="X2260" s="23" t="str">
        <f t="shared" si="318"/>
        <v/>
      </c>
      <c r="Z2260" s="59" t="str">
        <f t="shared" si="319"/>
        <v/>
      </c>
      <c r="AA2260" s="60" t="str">
        <f>IF($B2260="", "", IF(COUNTIF('Intro &amp; Setup'!$AY$23:$AY$38, $B2260)&gt;0, "BH", TEXT($B2260, "ddd")))</f>
        <v/>
      </c>
      <c r="AB2260" s="61" t="str">
        <f t="shared" si="320"/>
        <v/>
      </c>
      <c r="AD2260" s="23" t="str">
        <f t="shared" si="321"/>
        <v/>
      </c>
      <c r="AE2260" s="23" t="str">
        <f t="shared" si="322"/>
        <v/>
      </c>
      <c r="AG2260" s="23" t="str">
        <f t="shared" si="323"/>
        <v/>
      </c>
    </row>
    <row r="2261" spans="1:33" x14ac:dyDescent="0.25">
      <c r="A2261" s="5"/>
      <c r="B2261" s="115"/>
      <c r="C2261" s="116"/>
      <c r="D2261" s="117"/>
      <c r="E2261" s="118"/>
      <c r="F2261" s="118"/>
      <c r="G2261" s="119"/>
      <c r="H2261" s="120"/>
      <c r="I2261" s="120"/>
      <c r="J2261" s="121"/>
      <c r="K2261" s="5"/>
      <c r="L2261" s="133" t="str">
        <f t="shared" si="315"/>
        <v/>
      </c>
      <c r="M2261" s="5"/>
      <c r="N2261" s="23" t="str">
        <f>IF($L2261="", "", COUNTIF($L$11:$L$2510, "&gt;"&amp;$L2261)+1+COUNTIF($L$11:$L2261, $L2261)-1)</f>
        <v/>
      </c>
      <c r="O2261" s="5"/>
      <c r="R2261" s="23" t="str">
        <f t="shared" si="316"/>
        <v/>
      </c>
      <c r="T2261" s="20" t="str">
        <f t="shared" si="317"/>
        <v/>
      </c>
      <c r="X2261" s="23" t="str">
        <f t="shared" si="318"/>
        <v/>
      </c>
      <c r="Z2261" s="59" t="str">
        <f t="shared" si="319"/>
        <v/>
      </c>
      <c r="AA2261" s="60" t="str">
        <f>IF($B2261="", "", IF(COUNTIF('Intro &amp; Setup'!$AY$23:$AY$38, $B2261)&gt;0, "BH", TEXT($B2261, "ddd")))</f>
        <v/>
      </c>
      <c r="AB2261" s="61" t="str">
        <f t="shared" si="320"/>
        <v/>
      </c>
      <c r="AD2261" s="23" t="str">
        <f t="shared" si="321"/>
        <v/>
      </c>
      <c r="AE2261" s="23" t="str">
        <f t="shared" si="322"/>
        <v/>
      </c>
      <c r="AG2261" s="23" t="str">
        <f t="shared" si="323"/>
        <v/>
      </c>
    </row>
    <row r="2262" spans="1:33" x14ac:dyDescent="0.25">
      <c r="A2262" s="5"/>
      <c r="B2262" s="115"/>
      <c r="C2262" s="116"/>
      <c r="D2262" s="117"/>
      <c r="E2262" s="118"/>
      <c r="F2262" s="118"/>
      <c r="G2262" s="119"/>
      <c r="H2262" s="120"/>
      <c r="I2262" s="120"/>
      <c r="J2262" s="121"/>
      <c r="K2262" s="5"/>
      <c r="L2262" s="133" t="str">
        <f t="shared" si="315"/>
        <v/>
      </c>
      <c r="M2262" s="5"/>
      <c r="N2262" s="23" t="str">
        <f>IF($L2262="", "", COUNTIF($L$11:$L$2510, "&gt;"&amp;$L2262)+1+COUNTIF($L$11:$L2262, $L2262)-1)</f>
        <v/>
      </c>
      <c r="O2262" s="5"/>
      <c r="R2262" s="23" t="str">
        <f t="shared" si="316"/>
        <v/>
      </c>
      <c r="T2262" s="20" t="str">
        <f t="shared" si="317"/>
        <v/>
      </c>
      <c r="X2262" s="23" t="str">
        <f t="shared" si="318"/>
        <v/>
      </c>
      <c r="Z2262" s="59" t="str">
        <f t="shared" si="319"/>
        <v/>
      </c>
      <c r="AA2262" s="60" t="str">
        <f>IF($B2262="", "", IF(COUNTIF('Intro &amp; Setup'!$AY$23:$AY$38, $B2262)&gt;0, "BH", TEXT($B2262, "ddd")))</f>
        <v/>
      </c>
      <c r="AB2262" s="61" t="str">
        <f t="shared" si="320"/>
        <v/>
      </c>
      <c r="AD2262" s="23" t="str">
        <f t="shared" si="321"/>
        <v/>
      </c>
      <c r="AE2262" s="23" t="str">
        <f t="shared" si="322"/>
        <v/>
      </c>
      <c r="AG2262" s="23" t="str">
        <f t="shared" si="323"/>
        <v/>
      </c>
    </row>
    <row r="2263" spans="1:33" x14ac:dyDescent="0.25">
      <c r="A2263" s="5"/>
      <c r="B2263" s="115"/>
      <c r="C2263" s="116"/>
      <c r="D2263" s="117"/>
      <c r="E2263" s="118"/>
      <c r="F2263" s="118"/>
      <c r="G2263" s="119"/>
      <c r="H2263" s="120"/>
      <c r="I2263" s="120"/>
      <c r="J2263" s="121"/>
      <c r="K2263" s="5"/>
      <c r="L2263" s="133" t="str">
        <f t="shared" si="315"/>
        <v/>
      </c>
      <c r="M2263" s="5"/>
      <c r="N2263" s="23" t="str">
        <f>IF($L2263="", "", COUNTIF($L$11:$L$2510, "&gt;"&amp;$L2263)+1+COUNTIF($L$11:$L2263, $L2263)-1)</f>
        <v/>
      </c>
      <c r="O2263" s="5"/>
      <c r="R2263" s="23" t="str">
        <f t="shared" si="316"/>
        <v/>
      </c>
      <c r="T2263" s="20" t="str">
        <f t="shared" si="317"/>
        <v/>
      </c>
      <c r="X2263" s="23" t="str">
        <f t="shared" si="318"/>
        <v/>
      </c>
      <c r="Z2263" s="59" t="str">
        <f t="shared" si="319"/>
        <v/>
      </c>
      <c r="AA2263" s="60" t="str">
        <f>IF($B2263="", "", IF(COUNTIF('Intro &amp; Setup'!$AY$23:$AY$38, $B2263)&gt;0, "BH", TEXT($B2263, "ddd")))</f>
        <v/>
      </c>
      <c r="AB2263" s="61" t="str">
        <f t="shared" si="320"/>
        <v/>
      </c>
      <c r="AD2263" s="23" t="str">
        <f t="shared" si="321"/>
        <v/>
      </c>
      <c r="AE2263" s="23" t="str">
        <f t="shared" si="322"/>
        <v/>
      </c>
      <c r="AG2263" s="23" t="str">
        <f t="shared" si="323"/>
        <v/>
      </c>
    </row>
    <row r="2264" spans="1:33" x14ac:dyDescent="0.25">
      <c r="A2264" s="5"/>
      <c r="B2264" s="115"/>
      <c r="C2264" s="116"/>
      <c r="D2264" s="117"/>
      <c r="E2264" s="118"/>
      <c r="F2264" s="118"/>
      <c r="G2264" s="119"/>
      <c r="H2264" s="120"/>
      <c r="I2264" s="120"/>
      <c r="J2264" s="121"/>
      <c r="K2264" s="5"/>
      <c r="L2264" s="133" t="str">
        <f t="shared" si="315"/>
        <v/>
      </c>
      <c r="M2264" s="5"/>
      <c r="N2264" s="23" t="str">
        <f>IF($L2264="", "", COUNTIF($L$11:$L$2510, "&gt;"&amp;$L2264)+1+COUNTIF($L$11:$L2264, $L2264)-1)</f>
        <v/>
      </c>
      <c r="O2264" s="5"/>
      <c r="R2264" s="23" t="str">
        <f t="shared" si="316"/>
        <v/>
      </c>
      <c r="T2264" s="20" t="str">
        <f t="shared" si="317"/>
        <v/>
      </c>
      <c r="X2264" s="23" t="str">
        <f t="shared" si="318"/>
        <v/>
      </c>
      <c r="Z2264" s="59" t="str">
        <f t="shared" si="319"/>
        <v/>
      </c>
      <c r="AA2264" s="60" t="str">
        <f>IF($B2264="", "", IF(COUNTIF('Intro &amp; Setup'!$AY$23:$AY$38, $B2264)&gt;0, "BH", TEXT($B2264, "ddd")))</f>
        <v/>
      </c>
      <c r="AB2264" s="61" t="str">
        <f t="shared" si="320"/>
        <v/>
      </c>
      <c r="AD2264" s="23" t="str">
        <f t="shared" si="321"/>
        <v/>
      </c>
      <c r="AE2264" s="23" t="str">
        <f t="shared" si="322"/>
        <v/>
      </c>
      <c r="AG2264" s="23" t="str">
        <f t="shared" si="323"/>
        <v/>
      </c>
    </row>
    <row r="2265" spans="1:33" x14ac:dyDescent="0.25">
      <c r="A2265" s="5"/>
      <c r="B2265" s="115"/>
      <c r="C2265" s="116"/>
      <c r="D2265" s="117"/>
      <c r="E2265" s="118"/>
      <c r="F2265" s="118"/>
      <c r="G2265" s="119"/>
      <c r="H2265" s="120"/>
      <c r="I2265" s="120"/>
      <c r="J2265" s="121"/>
      <c r="K2265" s="5"/>
      <c r="L2265" s="133" t="str">
        <f t="shared" si="315"/>
        <v/>
      </c>
      <c r="M2265" s="5"/>
      <c r="N2265" s="23" t="str">
        <f>IF($L2265="", "", COUNTIF($L$11:$L$2510, "&gt;"&amp;$L2265)+1+COUNTIF($L$11:$L2265, $L2265)-1)</f>
        <v/>
      </c>
      <c r="O2265" s="5"/>
      <c r="R2265" s="23" t="str">
        <f t="shared" si="316"/>
        <v/>
      </c>
      <c r="T2265" s="20" t="str">
        <f t="shared" si="317"/>
        <v/>
      </c>
      <c r="X2265" s="23" t="str">
        <f t="shared" si="318"/>
        <v/>
      </c>
      <c r="Z2265" s="59" t="str">
        <f t="shared" si="319"/>
        <v/>
      </c>
      <c r="AA2265" s="60" t="str">
        <f>IF($B2265="", "", IF(COUNTIF('Intro &amp; Setup'!$AY$23:$AY$38, $B2265)&gt;0, "BH", TEXT($B2265, "ddd")))</f>
        <v/>
      </c>
      <c r="AB2265" s="61" t="str">
        <f t="shared" si="320"/>
        <v/>
      </c>
      <c r="AD2265" s="23" t="str">
        <f t="shared" si="321"/>
        <v/>
      </c>
      <c r="AE2265" s="23" t="str">
        <f t="shared" si="322"/>
        <v/>
      </c>
      <c r="AG2265" s="23" t="str">
        <f t="shared" si="323"/>
        <v/>
      </c>
    </row>
    <row r="2266" spans="1:33" x14ac:dyDescent="0.25">
      <c r="A2266" s="5"/>
      <c r="B2266" s="115"/>
      <c r="C2266" s="116"/>
      <c r="D2266" s="117"/>
      <c r="E2266" s="118"/>
      <c r="F2266" s="118"/>
      <c r="G2266" s="119"/>
      <c r="H2266" s="120"/>
      <c r="I2266" s="120"/>
      <c r="J2266" s="121"/>
      <c r="K2266" s="5"/>
      <c r="L2266" s="133" t="str">
        <f t="shared" si="315"/>
        <v/>
      </c>
      <c r="M2266" s="5"/>
      <c r="N2266" s="23" t="str">
        <f>IF($L2266="", "", COUNTIF($L$11:$L$2510, "&gt;"&amp;$L2266)+1+COUNTIF($L$11:$L2266, $L2266)-1)</f>
        <v/>
      </c>
      <c r="O2266" s="5"/>
      <c r="R2266" s="23" t="str">
        <f t="shared" si="316"/>
        <v/>
      </c>
      <c r="T2266" s="20" t="str">
        <f t="shared" si="317"/>
        <v/>
      </c>
      <c r="X2266" s="23" t="str">
        <f t="shared" si="318"/>
        <v/>
      </c>
      <c r="Z2266" s="59" t="str">
        <f t="shared" si="319"/>
        <v/>
      </c>
      <c r="AA2266" s="60" t="str">
        <f>IF($B2266="", "", IF(COUNTIF('Intro &amp; Setup'!$AY$23:$AY$38, $B2266)&gt;0, "BH", TEXT($B2266, "ddd")))</f>
        <v/>
      </c>
      <c r="AB2266" s="61" t="str">
        <f t="shared" si="320"/>
        <v/>
      </c>
      <c r="AD2266" s="23" t="str">
        <f t="shared" si="321"/>
        <v/>
      </c>
      <c r="AE2266" s="23" t="str">
        <f t="shared" si="322"/>
        <v/>
      </c>
      <c r="AG2266" s="23" t="str">
        <f t="shared" si="323"/>
        <v/>
      </c>
    </row>
    <row r="2267" spans="1:33" x14ac:dyDescent="0.25">
      <c r="A2267" s="5"/>
      <c r="B2267" s="115"/>
      <c r="C2267" s="116"/>
      <c r="D2267" s="117"/>
      <c r="E2267" s="118"/>
      <c r="F2267" s="118"/>
      <c r="G2267" s="119"/>
      <c r="H2267" s="120"/>
      <c r="I2267" s="120"/>
      <c r="J2267" s="121"/>
      <c r="K2267" s="5"/>
      <c r="L2267" s="133" t="str">
        <f t="shared" si="315"/>
        <v/>
      </c>
      <c r="M2267" s="5"/>
      <c r="N2267" s="23" t="str">
        <f>IF($L2267="", "", COUNTIF($L$11:$L$2510, "&gt;"&amp;$L2267)+1+COUNTIF($L$11:$L2267, $L2267)-1)</f>
        <v/>
      </c>
      <c r="O2267" s="5"/>
      <c r="R2267" s="23" t="str">
        <f t="shared" si="316"/>
        <v/>
      </c>
      <c r="T2267" s="20" t="str">
        <f t="shared" si="317"/>
        <v/>
      </c>
      <c r="X2267" s="23" t="str">
        <f t="shared" si="318"/>
        <v/>
      </c>
      <c r="Z2267" s="59" t="str">
        <f t="shared" si="319"/>
        <v/>
      </c>
      <c r="AA2267" s="60" t="str">
        <f>IF($B2267="", "", IF(COUNTIF('Intro &amp; Setup'!$AY$23:$AY$38, $B2267)&gt;0, "BH", TEXT($B2267, "ddd")))</f>
        <v/>
      </c>
      <c r="AB2267" s="61" t="str">
        <f t="shared" si="320"/>
        <v/>
      </c>
      <c r="AD2267" s="23" t="str">
        <f t="shared" si="321"/>
        <v/>
      </c>
      <c r="AE2267" s="23" t="str">
        <f t="shared" si="322"/>
        <v/>
      </c>
      <c r="AG2267" s="23" t="str">
        <f t="shared" si="323"/>
        <v/>
      </c>
    </row>
    <row r="2268" spans="1:33" x14ac:dyDescent="0.25">
      <c r="A2268" s="5"/>
      <c r="B2268" s="115"/>
      <c r="C2268" s="116"/>
      <c r="D2268" s="117"/>
      <c r="E2268" s="118"/>
      <c r="F2268" s="118"/>
      <c r="G2268" s="119"/>
      <c r="H2268" s="120"/>
      <c r="I2268" s="120"/>
      <c r="J2268" s="121"/>
      <c r="K2268" s="5"/>
      <c r="L2268" s="133" t="str">
        <f t="shared" si="315"/>
        <v/>
      </c>
      <c r="M2268" s="5"/>
      <c r="N2268" s="23" t="str">
        <f>IF($L2268="", "", COUNTIF($L$11:$L$2510, "&gt;"&amp;$L2268)+1+COUNTIF($L$11:$L2268, $L2268)-1)</f>
        <v/>
      </c>
      <c r="O2268" s="5"/>
      <c r="R2268" s="23" t="str">
        <f t="shared" si="316"/>
        <v/>
      </c>
      <c r="T2268" s="20" t="str">
        <f t="shared" si="317"/>
        <v/>
      </c>
      <c r="X2268" s="23" t="str">
        <f t="shared" si="318"/>
        <v/>
      </c>
      <c r="Z2268" s="59" t="str">
        <f t="shared" si="319"/>
        <v/>
      </c>
      <c r="AA2268" s="60" t="str">
        <f>IF($B2268="", "", IF(COUNTIF('Intro &amp; Setup'!$AY$23:$AY$38, $B2268)&gt;0, "BH", TEXT($B2268, "ddd")))</f>
        <v/>
      </c>
      <c r="AB2268" s="61" t="str">
        <f t="shared" si="320"/>
        <v/>
      </c>
      <c r="AD2268" s="23" t="str">
        <f t="shared" si="321"/>
        <v/>
      </c>
      <c r="AE2268" s="23" t="str">
        <f t="shared" si="322"/>
        <v/>
      </c>
      <c r="AG2268" s="23" t="str">
        <f t="shared" si="323"/>
        <v/>
      </c>
    </row>
    <row r="2269" spans="1:33" x14ac:dyDescent="0.25">
      <c r="A2269" s="5"/>
      <c r="B2269" s="115"/>
      <c r="C2269" s="116"/>
      <c r="D2269" s="117"/>
      <c r="E2269" s="118"/>
      <c r="F2269" s="118"/>
      <c r="G2269" s="119"/>
      <c r="H2269" s="120"/>
      <c r="I2269" s="120"/>
      <c r="J2269" s="121"/>
      <c r="K2269" s="5"/>
      <c r="L2269" s="133" t="str">
        <f t="shared" si="315"/>
        <v/>
      </c>
      <c r="M2269" s="5"/>
      <c r="N2269" s="23" t="str">
        <f>IF($L2269="", "", COUNTIF($L$11:$L$2510, "&gt;"&amp;$L2269)+1+COUNTIF($L$11:$L2269, $L2269)-1)</f>
        <v/>
      </c>
      <c r="O2269" s="5"/>
      <c r="R2269" s="23" t="str">
        <f t="shared" si="316"/>
        <v/>
      </c>
      <c r="T2269" s="20" t="str">
        <f t="shared" si="317"/>
        <v/>
      </c>
      <c r="X2269" s="23" t="str">
        <f t="shared" si="318"/>
        <v/>
      </c>
      <c r="Z2269" s="59" t="str">
        <f t="shared" si="319"/>
        <v/>
      </c>
      <c r="AA2269" s="60" t="str">
        <f>IF($B2269="", "", IF(COUNTIF('Intro &amp; Setup'!$AY$23:$AY$38, $B2269)&gt;0, "BH", TEXT($B2269, "ddd")))</f>
        <v/>
      </c>
      <c r="AB2269" s="61" t="str">
        <f t="shared" si="320"/>
        <v/>
      </c>
      <c r="AD2269" s="23" t="str">
        <f t="shared" si="321"/>
        <v/>
      </c>
      <c r="AE2269" s="23" t="str">
        <f t="shared" si="322"/>
        <v/>
      </c>
      <c r="AG2269" s="23" t="str">
        <f t="shared" si="323"/>
        <v/>
      </c>
    </row>
    <row r="2270" spans="1:33" x14ac:dyDescent="0.25">
      <c r="A2270" s="5"/>
      <c r="B2270" s="115"/>
      <c r="C2270" s="116"/>
      <c r="D2270" s="117"/>
      <c r="E2270" s="118"/>
      <c r="F2270" s="118"/>
      <c r="G2270" s="119"/>
      <c r="H2270" s="120"/>
      <c r="I2270" s="120"/>
      <c r="J2270" s="121"/>
      <c r="K2270" s="5"/>
      <c r="L2270" s="133" t="str">
        <f t="shared" si="315"/>
        <v/>
      </c>
      <c r="M2270" s="5"/>
      <c r="N2270" s="23" t="str">
        <f>IF($L2270="", "", COUNTIF($L$11:$L$2510, "&gt;"&amp;$L2270)+1+COUNTIF($L$11:$L2270, $L2270)-1)</f>
        <v/>
      </c>
      <c r="O2270" s="5"/>
      <c r="R2270" s="23" t="str">
        <f t="shared" si="316"/>
        <v/>
      </c>
      <c r="T2270" s="20" t="str">
        <f t="shared" si="317"/>
        <v/>
      </c>
      <c r="X2270" s="23" t="str">
        <f t="shared" si="318"/>
        <v/>
      </c>
      <c r="Z2270" s="59" t="str">
        <f t="shared" si="319"/>
        <v/>
      </c>
      <c r="AA2270" s="60" t="str">
        <f>IF($B2270="", "", IF(COUNTIF('Intro &amp; Setup'!$AY$23:$AY$38, $B2270)&gt;0, "BH", TEXT($B2270, "ddd")))</f>
        <v/>
      </c>
      <c r="AB2270" s="61" t="str">
        <f t="shared" si="320"/>
        <v/>
      </c>
      <c r="AD2270" s="23" t="str">
        <f t="shared" si="321"/>
        <v/>
      </c>
      <c r="AE2270" s="23" t="str">
        <f t="shared" si="322"/>
        <v/>
      </c>
      <c r="AG2270" s="23" t="str">
        <f t="shared" si="323"/>
        <v/>
      </c>
    </row>
    <row r="2271" spans="1:33" x14ac:dyDescent="0.25">
      <c r="A2271" s="5"/>
      <c r="B2271" s="115"/>
      <c r="C2271" s="116"/>
      <c r="D2271" s="117"/>
      <c r="E2271" s="118"/>
      <c r="F2271" s="118"/>
      <c r="G2271" s="119"/>
      <c r="H2271" s="120"/>
      <c r="I2271" s="120"/>
      <c r="J2271" s="121"/>
      <c r="K2271" s="5"/>
      <c r="L2271" s="133" t="str">
        <f t="shared" si="315"/>
        <v/>
      </c>
      <c r="M2271" s="5"/>
      <c r="N2271" s="23" t="str">
        <f>IF($L2271="", "", COUNTIF($L$11:$L$2510, "&gt;"&amp;$L2271)+1+COUNTIF($L$11:$L2271, $L2271)-1)</f>
        <v/>
      </c>
      <c r="O2271" s="5"/>
      <c r="R2271" s="23" t="str">
        <f t="shared" si="316"/>
        <v/>
      </c>
      <c r="T2271" s="20" t="str">
        <f t="shared" si="317"/>
        <v/>
      </c>
      <c r="X2271" s="23" t="str">
        <f t="shared" si="318"/>
        <v/>
      </c>
      <c r="Z2271" s="59" t="str">
        <f t="shared" si="319"/>
        <v/>
      </c>
      <c r="AA2271" s="60" t="str">
        <f>IF($B2271="", "", IF(COUNTIF('Intro &amp; Setup'!$AY$23:$AY$38, $B2271)&gt;0, "BH", TEXT($B2271, "ddd")))</f>
        <v/>
      </c>
      <c r="AB2271" s="61" t="str">
        <f t="shared" si="320"/>
        <v/>
      </c>
      <c r="AD2271" s="23" t="str">
        <f t="shared" si="321"/>
        <v/>
      </c>
      <c r="AE2271" s="23" t="str">
        <f t="shared" si="322"/>
        <v/>
      </c>
      <c r="AG2271" s="23" t="str">
        <f t="shared" si="323"/>
        <v/>
      </c>
    </row>
    <row r="2272" spans="1:33" x14ac:dyDescent="0.25">
      <c r="A2272" s="5"/>
      <c r="B2272" s="115"/>
      <c r="C2272" s="116"/>
      <c r="D2272" s="117"/>
      <c r="E2272" s="118"/>
      <c r="F2272" s="118"/>
      <c r="G2272" s="119"/>
      <c r="H2272" s="120"/>
      <c r="I2272" s="120"/>
      <c r="J2272" s="121"/>
      <c r="K2272" s="5"/>
      <c r="L2272" s="133" t="str">
        <f t="shared" si="315"/>
        <v/>
      </c>
      <c r="M2272" s="5"/>
      <c r="N2272" s="23" t="str">
        <f>IF($L2272="", "", COUNTIF($L$11:$L$2510, "&gt;"&amp;$L2272)+1+COUNTIF($L$11:$L2272, $L2272)-1)</f>
        <v/>
      </c>
      <c r="O2272" s="5"/>
      <c r="R2272" s="23" t="str">
        <f t="shared" si="316"/>
        <v/>
      </c>
      <c r="T2272" s="20" t="str">
        <f t="shared" si="317"/>
        <v/>
      </c>
      <c r="X2272" s="23" t="str">
        <f t="shared" si="318"/>
        <v/>
      </c>
      <c r="Z2272" s="59" t="str">
        <f t="shared" si="319"/>
        <v/>
      </c>
      <c r="AA2272" s="60" t="str">
        <f>IF($B2272="", "", IF(COUNTIF('Intro &amp; Setup'!$AY$23:$AY$38, $B2272)&gt;0, "BH", TEXT($B2272, "ddd")))</f>
        <v/>
      </c>
      <c r="AB2272" s="61" t="str">
        <f t="shared" si="320"/>
        <v/>
      </c>
      <c r="AD2272" s="23" t="str">
        <f t="shared" si="321"/>
        <v/>
      </c>
      <c r="AE2272" s="23" t="str">
        <f t="shared" si="322"/>
        <v/>
      </c>
      <c r="AG2272" s="23" t="str">
        <f t="shared" si="323"/>
        <v/>
      </c>
    </row>
    <row r="2273" spans="1:33" x14ac:dyDescent="0.25">
      <c r="A2273" s="5"/>
      <c r="B2273" s="115"/>
      <c r="C2273" s="116"/>
      <c r="D2273" s="117"/>
      <c r="E2273" s="118"/>
      <c r="F2273" s="118"/>
      <c r="G2273" s="119"/>
      <c r="H2273" s="120"/>
      <c r="I2273" s="120"/>
      <c r="J2273" s="121"/>
      <c r="K2273" s="5"/>
      <c r="L2273" s="133" t="str">
        <f t="shared" si="315"/>
        <v/>
      </c>
      <c r="M2273" s="5"/>
      <c r="N2273" s="23" t="str">
        <f>IF($L2273="", "", COUNTIF($L$11:$L$2510, "&gt;"&amp;$L2273)+1+COUNTIF($L$11:$L2273, $L2273)-1)</f>
        <v/>
      </c>
      <c r="O2273" s="5"/>
      <c r="R2273" s="23" t="str">
        <f t="shared" si="316"/>
        <v/>
      </c>
      <c r="T2273" s="20" t="str">
        <f t="shared" si="317"/>
        <v/>
      </c>
      <c r="X2273" s="23" t="str">
        <f t="shared" si="318"/>
        <v/>
      </c>
      <c r="Z2273" s="59" t="str">
        <f t="shared" si="319"/>
        <v/>
      </c>
      <c r="AA2273" s="60" t="str">
        <f>IF($B2273="", "", IF(COUNTIF('Intro &amp; Setup'!$AY$23:$AY$38, $B2273)&gt;0, "BH", TEXT($B2273, "ddd")))</f>
        <v/>
      </c>
      <c r="AB2273" s="61" t="str">
        <f t="shared" si="320"/>
        <v/>
      </c>
      <c r="AD2273" s="23" t="str">
        <f t="shared" si="321"/>
        <v/>
      </c>
      <c r="AE2273" s="23" t="str">
        <f t="shared" si="322"/>
        <v/>
      </c>
      <c r="AG2273" s="23" t="str">
        <f t="shared" si="323"/>
        <v/>
      </c>
    </row>
    <row r="2274" spans="1:33" x14ac:dyDescent="0.25">
      <c r="A2274" s="5"/>
      <c r="B2274" s="115"/>
      <c r="C2274" s="116"/>
      <c r="D2274" s="117"/>
      <c r="E2274" s="118"/>
      <c r="F2274" s="118"/>
      <c r="G2274" s="119"/>
      <c r="H2274" s="120"/>
      <c r="I2274" s="120"/>
      <c r="J2274" s="121"/>
      <c r="K2274" s="5"/>
      <c r="L2274" s="133" t="str">
        <f t="shared" si="315"/>
        <v/>
      </c>
      <c r="M2274" s="5"/>
      <c r="N2274" s="23" t="str">
        <f>IF($L2274="", "", COUNTIF($L$11:$L$2510, "&gt;"&amp;$L2274)+1+COUNTIF($L$11:$L2274, $L2274)-1)</f>
        <v/>
      </c>
      <c r="O2274" s="5"/>
      <c r="R2274" s="23" t="str">
        <f t="shared" si="316"/>
        <v/>
      </c>
      <c r="T2274" s="20" t="str">
        <f t="shared" si="317"/>
        <v/>
      </c>
      <c r="X2274" s="23" t="str">
        <f t="shared" si="318"/>
        <v/>
      </c>
      <c r="Z2274" s="59" t="str">
        <f t="shared" si="319"/>
        <v/>
      </c>
      <c r="AA2274" s="60" t="str">
        <f>IF($B2274="", "", IF(COUNTIF('Intro &amp; Setup'!$AY$23:$AY$38, $B2274)&gt;0, "BH", TEXT($B2274, "ddd")))</f>
        <v/>
      </c>
      <c r="AB2274" s="61" t="str">
        <f t="shared" si="320"/>
        <v/>
      </c>
      <c r="AD2274" s="23" t="str">
        <f t="shared" si="321"/>
        <v/>
      </c>
      <c r="AE2274" s="23" t="str">
        <f t="shared" si="322"/>
        <v/>
      </c>
      <c r="AG2274" s="23" t="str">
        <f t="shared" si="323"/>
        <v/>
      </c>
    </row>
    <row r="2275" spans="1:33" x14ac:dyDescent="0.25">
      <c r="A2275" s="5"/>
      <c r="B2275" s="115"/>
      <c r="C2275" s="116"/>
      <c r="D2275" s="117"/>
      <c r="E2275" s="118"/>
      <c r="F2275" s="118"/>
      <c r="G2275" s="119"/>
      <c r="H2275" s="120"/>
      <c r="I2275" s="120"/>
      <c r="J2275" s="121"/>
      <c r="K2275" s="5"/>
      <c r="L2275" s="133" t="str">
        <f t="shared" si="315"/>
        <v/>
      </c>
      <c r="M2275" s="5"/>
      <c r="N2275" s="23" t="str">
        <f>IF($L2275="", "", COUNTIF($L$11:$L$2510, "&gt;"&amp;$L2275)+1+COUNTIF($L$11:$L2275, $L2275)-1)</f>
        <v/>
      </c>
      <c r="O2275" s="5"/>
      <c r="R2275" s="23" t="str">
        <f t="shared" si="316"/>
        <v/>
      </c>
      <c r="T2275" s="20" t="str">
        <f t="shared" si="317"/>
        <v/>
      </c>
      <c r="X2275" s="23" t="str">
        <f t="shared" si="318"/>
        <v/>
      </c>
      <c r="Z2275" s="59" t="str">
        <f t="shared" si="319"/>
        <v/>
      </c>
      <c r="AA2275" s="60" t="str">
        <f>IF($B2275="", "", IF(COUNTIF('Intro &amp; Setup'!$AY$23:$AY$38, $B2275)&gt;0, "BH", TEXT($B2275, "ddd")))</f>
        <v/>
      </c>
      <c r="AB2275" s="61" t="str">
        <f t="shared" si="320"/>
        <v/>
      </c>
      <c r="AD2275" s="23" t="str">
        <f t="shared" si="321"/>
        <v/>
      </c>
      <c r="AE2275" s="23" t="str">
        <f t="shared" si="322"/>
        <v/>
      </c>
      <c r="AG2275" s="23" t="str">
        <f t="shared" si="323"/>
        <v/>
      </c>
    </row>
    <row r="2276" spans="1:33" x14ac:dyDescent="0.25">
      <c r="A2276" s="5"/>
      <c r="B2276" s="115"/>
      <c r="C2276" s="116"/>
      <c r="D2276" s="117"/>
      <c r="E2276" s="118"/>
      <c r="F2276" s="118"/>
      <c r="G2276" s="119"/>
      <c r="H2276" s="120"/>
      <c r="I2276" s="120"/>
      <c r="J2276" s="121"/>
      <c r="K2276" s="5"/>
      <c r="L2276" s="133" t="str">
        <f t="shared" si="315"/>
        <v/>
      </c>
      <c r="M2276" s="5"/>
      <c r="N2276" s="23" t="str">
        <f>IF($L2276="", "", COUNTIF($L$11:$L$2510, "&gt;"&amp;$L2276)+1+COUNTIF($L$11:$L2276, $L2276)-1)</f>
        <v/>
      </c>
      <c r="O2276" s="5"/>
      <c r="R2276" s="23" t="str">
        <f t="shared" si="316"/>
        <v/>
      </c>
      <c r="T2276" s="20" t="str">
        <f t="shared" si="317"/>
        <v/>
      </c>
      <c r="X2276" s="23" t="str">
        <f t="shared" si="318"/>
        <v/>
      </c>
      <c r="Z2276" s="59" t="str">
        <f t="shared" si="319"/>
        <v/>
      </c>
      <c r="AA2276" s="60" t="str">
        <f>IF($B2276="", "", IF(COUNTIF('Intro &amp; Setup'!$AY$23:$AY$38, $B2276)&gt;0, "BH", TEXT($B2276, "ddd")))</f>
        <v/>
      </c>
      <c r="AB2276" s="61" t="str">
        <f t="shared" si="320"/>
        <v/>
      </c>
      <c r="AD2276" s="23" t="str">
        <f t="shared" si="321"/>
        <v/>
      </c>
      <c r="AE2276" s="23" t="str">
        <f t="shared" si="322"/>
        <v/>
      </c>
      <c r="AG2276" s="23" t="str">
        <f t="shared" si="323"/>
        <v/>
      </c>
    </row>
    <row r="2277" spans="1:33" x14ac:dyDescent="0.25">
      <c r="A2277" s="5"/>
      <c r="B2277" s="115"/>
      <c r="C2277" s="116"/>
      <c r="D2277" s="117"/>
      <c r="E2277" s="118"/>
      <c r="F2277" s="118"/>
      <c r="G2277" s="119"/>
      <c r="H2277" s="120"/>
      <c r="I2277" s="120"/>
      <c r="J2277" s="121"/>
      <c r="K2277" s="5"/>
      <c r="L2277" s="133" t="str">
        <f t="shared" si="315"/>
        <v/>
      </c>
      <c r="M2277" s="5"/>
      <c r="N2277" s="23" t="str">
        <f>IF($L2277="", "", COUNTIF($L$11:$L$2510, "&gt;"&amp;$L2277)+1+COUNTIF($L$11:$L2277, $L2277)-1)</f>
        <v/>
      </c>
      <c r="O2277" s="5"/>
      <c r="R2277" s="23" t="str">
        <f t="shared" si="316"/>
        <v/>
      </c>
      <c r="T2277" s="20" t="str">
        <f t="shared" si="317"/>
        <v/>
      </c>
      <c r="X2277" s="23" t="str">
        <f t="shared" si="318"/>
        <v/>
      </c>
      <c r="Z2277" s="59" t="str">
        <f t="shared" si="319"/>
        <v/>
      </c>
      <c r="AA2277" s="60" t="str">
        <f>IF($B2277="", "", IF(COUNTIF('Intro &amp; Setup'!$AY$23:$AY$38, $B2277)&gt;0, "BH", TEXT($B2277, "ddd")))</f>
        <v/>
      </c>
      <c r="AB2277" s="61" t="str">
        <f t="shared" si="320"/>
        <v/>
      </c>
      <c r="AD2277" s="23" t="str">
        <f t="shared" si="321"/>
        <v/>
      </c>
      <c r="AE2277" s="23" t="str">
        <f t="shared" si="322"/>
        <v/>
      </c>
      <c r="AG2277" s="23" t="str">
        <f t="shared" si="323"/>
        <v/>
      </c>
    </row>
    <row r="2278" spans="1:33" x14ac:dyDescent="0.25">
      <c r="A2278" s="5"/>
      <c r="B2278" s="115"/>
      <c r="C2278" s="116"/>
      <c r="D2278" s="117"/>
      <c r="E2278" s="118"/>
      <c r="F2278" s="118"/>
      <c r="G2278" s="119"/>
      <c r="H2278" s="120"/>
      <c r="I2278" s="120"/>
      <c r="J2278" s="121"/>
      <c r="K2278" s="5"/>
      <c r="L2278" s="133" t="str">
        <f t="shared" si="315"/>
        <v/>
      </c>
      <c r="M2278" s="5"/>
      <c r="N2278" s="23" t="str">
        <f>IF($L2278="", "", COUNTIF($L$11:$L$2510, "&gt;"&amp;$L2278)+1+COUNTIF($L$11:$L2278, $L2278)-1)</f>
        <v/>
      </c>
      <c r="O2278" s="5"/>
      <c r="R2278" s="23" t="str">
        <f t="shared" si="316"/>
        <v/>
      </c>
      <c r="T2278" s="20" t="str">
        <f t="shared" si="317"/>
        <v/>
      </c>
      <c r="X2278" s="23" t="str">
        <f t="shared" si="318"/>
        <v/>
      </c>
      <c r="Z2278" s="59" t="str">
        <f t="shared" si="319"/>
        <v/>
      </c>
      <c r="AA2278" s="60" t="str">
        <f>IF($B2278="", "", IF(COUNTIF('Intro &amp; Setup'!$AY$23:$AY$38, $B2278)&gt;0, "BH", TEXT($B2278, "ddd")))</f>
        <v/>
      </c>
      <c r="AB2278" s="61" t="str">
        <f t="shared" si="320"/>
        <v/>
      </c>
      <c r="AD2278" s="23" t="str">
        <f t="shared" si="321"/>
        <v/>
      </c>
      <c r="AE2278" s="23" t="str">
        <f t="shared" si="322"/>
        <v/>
      </c>
      <c r="AG2278" s="23" t="str">
        <f t="shared" si="323"/>
        <v/>
      </c>
    </row>
    <row r="2279" spans="1:33" x14ac:dyDescent="0.25">
      <c r="A2279" s="5"/>
      <c r="B2279" s="115"/>
      <c r="C2279" s="116"/>
      <c r="D2279" s="117"/>
      <c r="E2279" s="118"/>
      <c r="F2279" s="118"/>
      <c r="G2279" s="119"/>
      <c r="H2279" s="120"/>
      <c r="I2279" s="120"/>
      <c r="J2279" s="121"/>
      <c r="K2279" s="5"/>
      <c r="L2279" s="133" t="str">
        <f t="shared" si="315"/>
        <v/>
      </c>
      <c r="M2279" s="5"/>
      <c r="N2279" s="23" t="str">
        <f>IF($L2279="", "", COUNTIF($L$11:$L$2510, "&gt;"&amp;$L2279)+1+COUNTIF($L$11:$L2279, $L2279)-1)</f>
        <v/>
      </c>
      <c r="O2279" s="5"/>
      <c r="R2279" s="23" t="str">
        <f t="shared" si="316"/>
        <v/>
      </c>
      <c r="T2279" s="20" t="str">
        <f t="shared" si="317"/>
        <v/>
      </c>
      <c r="X2279" s="23" t="str">
        <f t="shared" si="318"/>
        <v/>
      </c>
      <c r="Z2279" s="59" t="str">
        <f t="shared" si="319"/>
        <v/>
      </c>
      <c r="AA2279" s="60" t="str">
        <f>IF($B2279="", "", IF(COUNTIF('Intro &amp; Setup'!$AY$23:$AY$38, $B2279)&gt;0, "BH", TEXT($B2279, "ddd")))</f>
        <v/>
      </c>
      <c r="AB2279" s="61" t="str">
        <f t="shared" si="320"/>
        <v/>
      </c>
      <c r="AD2279" s="23" t="str">
        <f t="shared" si="321"/>
        <v/>
      </c>
      <c r="AE2279" s="23" t="str">
        <f t="shared" si="322"/>
        <v/>
      </c>
      <c r="AG2279" s="23" t="str">
        <f t="shared" si="323"/>
        <v/>
      </c>
    </row>
    <row r="2280" spans="1:33" x14ac:dyDescent="0.25">
      <c r="A2280" s="5"/>
      <c r="B2280" s="115"/>
      <c r="C2280" s="116"/>
      <c r="D2280" s="117"/>
      <c r="E2280" s="118"/>
      <c r="F2280" s="118"/>
      <c r="G2280" s="119"/>
      <c r="H2280" s="120"/>
      <c r="I2280" s="120"/>
      <c r="J2280" s="121"/>
      <c r="K2280" s="5"/>
      <c r="L2280" s="133" t="str">
        <f t="shared" si="315"/>
        <v/>
      </c>
      <c r="M2280" s="5"/>
      <c r="N2280" s="23" t="str">
        <f>IF($L2280="", "", COUNTIF($L$11:$L$2510, "&gt;"&amp;$L2280)+1+COUNTIF($L$11:$L2280, $L2280)-1)</f>
        <v/>
      </c>
      <c r="O2280" s="5"/>
      <c r="R2280" s="23" t="str">
        <f t="shared" si="316"/>
        <v/>
      </c>
      <c r="T2280" s="20" t="str">
        <f t="shared" si="317"/>
        <v/>
      </c>
      <c r="X2280" s="23" t="str">
        <f t="shared" si="318"/>
        <v/>
      </c>
      <c r="Z2280" s="59" t="str">
        <f t="shared" si="319"/>
        <v/>
      </c>
      <c r="AA2280" s="60" t="str">
        <f>IF($B2280="", "", IF(COUNTIF('Intro &amp; Setup'!$AY$23:$AY$38, $B2280)&gt;0, "BH", TEXT($B2280, "ddd")))</f>
        <v/>
      </c>
      <c r="AB2280" s="61" t="str">
        <f t="shared" si="320"/>
        <v/>
      </c>
      <c r="AD2280" s="23" t="str">
        <f t="shared" si="321"/>
        <v/>
      </c>
      <c r="AE2280" s="23" t="str">
        <f t="shared" si="322"/>
        <v/>
      </c>
      <c r="AG2280" s="23" t="str">
        <f t="shared" si="323"/>
        <v/>
      </c>
    </row>
    <row r="2281" spans="1:33" x14ac:dyDescent="0.25">
      <c r="A2281" s="5"/>
      <c r="B2281" s="115"/>
      <c r="C2281" s="116"/>
      <c r="D2281" s="117"/>
      <c r="E2281" s="118"/>
      <c r="F2281" s="118"/>
      <c r="G2281" s="119"/>
      <c r="H2281" s="120"/>
      <c r="I2281" s="120"/>
      <c r="J2281" s="121"/>
      <c r="K2281" s="5"/>
      <c r="L2281" s="133" t="str">
        <f t="shared" si="315"/>
        <v/>
      </c>
      <c r="M2281" s="5"/>
      <c r="N2281" s="23" t="str">
        <f>IF($L2281="", "", COUNTIF($L$11:$L$2510, "&gt;"&amp;$L2281)+1+COUNTIF($L$11:$L2281, $L2281)-1)</f>
        <v/>
      </c>
      <c r="O2281" s="5"/>
      <c r="R2281" s="23" t="str">
        <f t="shared" si="316"/>
        <v/>
      </c>
      <c r="T2281" s="20" t="str">
        <f t="shared" si="317"/>
        <v/>
      </c>
      <c r="X2281" s="23" t="str">
        <f t="shared" si="318"/>
        <v/>
      </c>
      <c r="Z2281" s="59" t="str">
        <f t="shared" si="319"/>
        <v/>
      </c>
      <c r="AA2281" s="60" t="str">
        <f>IF($B2281="", "", IF(COUNTIF('Intro &amp; Setup'!$AY$23:$AY$38, $B2281)&gt;0, "BH", TEXT($B2281, "ddd")))</f>
        <v/>
      </c>
      <c r="AB2281" s="61" t="str">
        <f t="shared" si="320"/>
        <v/>
      </c>
      <c r="AD2281" s="23" t="str">
        <f t="shared" si="321"/>
        <v/>
      </c>
      <c r="AE2281" s="23" t="str">
        <f t="shared" si="322"/>
        <v/>
      </c>
      <c r="AG2281" s="23" t="str">
        <f t="shared" si="323"/>
        <v/>
      </c>
    </row>
    <row r="2282" spans="1:33" x14ac:dyDescent="0.25">
      <c r="A2282" s="5"/>
      <c r="B2282" s="115"/>
      <c r="C2282" s="116"/>
      <c r="D2282" s="117"/>
      <c r="E2282" s="118"/>
      <c r="F2282" s="118"/>
      <c r="G2282" s="119"/>
      <c r="H2282" s="120"/>
      <c r="I2282" s="120"/>
      <c r="J2282" s="121"/>
      <c r="K2282" s="5"/>
      <c r="L2282" s="133" t="str">
        <f t="shared" si="315"/>
        <v/>
      </c>
      <c r="M2282" s="5"/>
      <c r="N2282" s="23" t="str">
        <f>IF($L2282="", "", COUNTIF($L$11:$L$2510, "&gt;"&amp;$L2282)+1+COUNTIF($L$11:$L2282, $L2282)-1)</f>
        <v/>
      </c>
      <c r="O2282" s="5"/>
      <c r="R2282" s="23" t="str">
        <f t="shared" si="316"/>
        <v/>
      </c>
      <c r="T2282" s="20" t="str">
        <f t="shared" si="317"/>
        <v/>
      </c>
      <c r="X2282" s="23" t="str">
        <f t="shared" si="318"/>
        <v/>
      </c>
      <c r="Z2282" s="59" t="str">
        <f t="shared" si="319"/>
        <v/>
      </c>
      <c r="AA2282" s="60" t="str">
        <f>IF($B2282="", "", IF(COUNTIF('Intro &amp; Setup'!$AY$23:$AY$38, $B2282)&gt;0, "BH", TEXT($B2282, "ddd")))</f>
        <v/>
      </c>
      <c r="AB2282" s="61" t="str">
        <f t="shared" si="320"/>
        <v/>
      </c>
      <c r="AD2282" s="23" t="str">
        <f t="shared" si="321"/>
        <v/>
      </c>
      <c r="AE2282" s="23" t="str">
        <f t="shared" si="322"/>
        <v/>
      </c>
      <c r="AG2282" s="23" t="str">
        <f t="shared" si="323"/>
        <v/>
      </c>
    </row>
    <row r="2283" spans="1:33" x14ac:dyDescent="0.25">
      <c r="A2283" s="5"/>
      <c r="B2283" s="115"/>
      <c r="C2283" s="116"/>
      <c r="D2283" s="117"/>
      <c r="E2283" s="118"/>
      <c r="F2283" s="118"/>
      <c r="G2283" s="119"/>
      <c r="H2283" s="120"/>
      <c r="I2283" s="120"/>
      <c r="J2283" s="121"/>
      <c r="K2283" s="5"/>
      <c r="L2283" s="133" t="str">
        <f t="shared" si="315"/>
        <v/>
      </c>
      <c r="M2283" s="5"/>
      <c r="N2283" s="23" t="str">
        <f>IF($L2283="", "", COUNTIF($L$11:$L$2510, "&gt;"&amp;$L2283)+1+COUNTIF($L$11:$L2283, $L2283)-1)</f>
        <v/>
      </c>
      <c r="O2283" s="5"/>
      <c r="R2283" s="23" t="str">
        <f t="shared" si="316"/>
        <v/>
      </c>
      <c r="T2283" s="20" t="str">
        <f t="shared" si="317"/>
        <v/>
      </c>
      <c r="X2283" s="23" t="str">
        <f t="shared" si="318"/>
        <v/>
      </c>
      <c r="Z2283" s="59" t="str">
        <f t="shared" si="319"/>
        <v/>
      </c>
      <c r="AA2283" s="60" t="str">
        <f>IF($B2283="", "", IF(COUNTIF('Intro &amp; Setup'!$AY$23:$AY$38, $B2283)&gt;0, "BH", TEXT($B2283, "ddd")))</f>
        <v/>
      </c>
      <c r="AB2283" s="61" t="str">
        <f t="shared" si="320"/>
        <v/>
      </c>
      <c r="AD2283" s="23" t="str">
        <f t="shared" si="321"/>
        <v/>
      </c>
      <c r="AE2283" s="23" t="str">
        <f t="shared" si="322"/>
        <v/>
      </c>
      <c r="AG2283" s="23" t="str">
        <f t="shared" si="323"/>
        <v/>
      </c>
    </row>
    <row r="2284" spans="1:33" x14ac:dyDescent="0.25">
      <c r="A2284" s="5"/>
      <c r="B2284" s="115"/>
      <c r="C2284" s="116"/>
      <c r="D2284" s="117"/>
      <c r="E2284" s="118"/>
      <c r="F2284" s="118"/>
      <c r="G2284" s="119"/>
      <c r="H2284" s="120"/>
      <c r="I2284" s="120"/>
      <c r="J2284" s="121"/>
      <c r="K2284" s="5"/>
      <c r="L2284" s="133" t="str">
        <f t="shared" si="315"/>
        <v/>
      </c>
      <c r="M2284" s="5"/>
      <c r="N2284" s="23" t="str">
        <f>IF($L2284="", "", COUNTIF($L$11:$L$2510, "&gt;"&amp;$L2284)+1+COUNTIF($L$11:$L2284, $L2284)-1)</f>
        <v/>
      </c>
      <c r="O2284" s="5"/>
      <c r="R2284" s="23" t="str">
        <f t="shared" si="316"/>
        <v/>
      </c>
      <c r="T2284" s="20" t="str">
        <f t="shared" si="317"/>
        <v/>
      </c>
      <c r="X2284" s="23" t="str">
        <f t="shared" si="318"/>
        <v/>
      </c>
      <c r="Z2284" s="59" t="str">
        <f t="shared" si="319"/>
        <v/>
      </c>
      <c r="AA2284" s="60" t="str">
        <f>IF($B2284="", "", IF(COUNTIF('Intro &amp; Setup'!$AY$23:$AY$38, $B2284)&gt;0, "BH", TEXT($B2284, "ddd")))</f>
        <v/>
      </c>
      <c r="AB2284" s="61" t="str">
        <f t="shared" si="320"/>
        <v/>
      </c>
      <c r="AD2284" s="23" t="str">
        <f t="shared" si="321"/>
        <v/>
      </c>
      <c r="AE2284" s="23" t="str">
        <f t="shared" si="322"/>
        <v/>
      </c>
      <c r="AG2284" s="23" t="str">
        <f t="shared" si="323"/>
        <v/>
      </c>
    </row>
    <row r="2285" spans="1:33" x14ac:dyDescent="0.25">
      <c r="A2285" s="5"/>
      <c r="B2285" s="115"/>
      <c r="C2285" s="116"/>
      <c r="D2285" s="117"/>
      <c r="E2285" s="118"/>
      <c r="F2285" s="118"/>
      <c r="G2285" s="119"/>
      <c r="H2285" s="120"/>
      <c r="I2285" s="120"/>
      <c r="J2285" s="121"/>
      <c r="K2285" s="5"/>
      <c r="L2285" s="133" t="str">
        <f t="shared" si="315"/>
        <v/>
      </c>
      <c r="M2285" s="5"/>
      <c r="N2285" s="23" t="str">
        <f>IF($L2285="", "", COUNTIF($L$11:$L$2510, "&gt;"&amp;$L2285)+1+COUNTIF($L$11:$L2285, $L2285)-1)</f>
        <v/>
      </c>
      <c r="O2285" s="5"/>
      <c r="R2285" s="23" t="str">
        <f t="shared" si="316"/>
        <v/>
      </c>
      <c r="T2285" s="20" t="str">
        <f t="shared" si="317"/>
        <v/>
      </c>
      <c r="X2285" s="23" t="str">
        <f t="shared" si="318"/>
        <v/>
      </c>
      <c r="Z2285" s="59" t="str">
        <f t="shared" si="319"/>
        <v/>
      </c>
      <c r="AA2285" s="60" t="str">
        <f>IF($B2285="", "", IF(COUNTIF('Intro &amp; Setup'!$AY$23:$AY$38, $B2285)&gt;0, "BH", TEXT($B2285, "ddd")))</f>
        <v/>
      </c>
      <c r="AB2285" s="61" t="str">
        <f t="shared" si="320"/>
        <v/>
      </c>
      <c r="AD2285" s="23" t="str">
        <f t="shared" si="321"/>
        <v/>
      </c>
      <c r="AE2285" s="23" t="str">
        <f t="shared" si="322"/>
        <v/>
      </c>
      <c r="AG2285" s="23" t="str">
        <f t="shared" si="323"/>
        <v/>
      </c>
    </row>
    <row r="2286" spans="1:33" x14ac:dyDescent="0.25">
      <c r="A2286" s="5"/>
      <c r="B2286" s="115"/>
      <c r="C2286" s="116"/>
      <c r="D2286" s="117"/>
      <c r="E2286" s="118"/>
      <c r="F2286" s="118"/>
      <c r="G2286" s="119"/>
      <c r="H2286" s="120"/>
      <c r="I2286" s="120"/>
      <c r="J2286" s="121"/>
      <c r="K2286" s="5"/>
      <c r="L2286" s="133" t="str">
        <f t="shared" si="315"/>
        <v/>
      </c>
      <c r="M2286" s="5"/>
      <c r="N2286" s="23" t="str">
        <f>IF($L2286="", "", COUNTIF($L$11:$L$2510, "&gt;"&amp;$L2286)+1+COUNTIF($L$11:$L2286, $L2286)-1)</f>
        <v/>
      </c>
      <c r="O2286" s="5"/>
      <c r="R2286" s="23" t="str">
        <f t="shared" si="316"/>
        <v/>
      </c>
      <c r="T2286" s="20" t="str">
        <f t="shared" si="317"/>
        <v/>
      </c>
      <c r="X2286" s="23" t="str">
        <f t="shared" si="318"/>
        <v/>
      </c>
      <c r="Z2286" s="59" t="str">
        <f t="shared" si="319"/>
        <v/>
      </c>
      <c r="AA2286" s="60" t="str">
        <f>IF($B2286="", "", IF(COUNTIF('Intro &amp; Setup'!$AY$23:$AY$38, $B2286)&gt;0, "BH", TEXT($B2286, "ddd")))</f>
        <v/>
      </c>
      <c r="AB2286" s="61" t="str">
        <f t="shared" si="320"/>
        <v/>
      </c>
      <c r="AD2286" s="23" t="str">
        <f t="shared" si="321"/>
        <v/>
      </c>
      <c r="AE2286" s="23" t="str">
        <f t="shared" si="322"/>
        <v/>
      </c>
      <c r="AG2286" s="23" t="str">
        <f t="shared" si="323"/>
        <v/>
      </c>
    </row>
    <row r="2287" spans="1:33" x14ac:dyDescent="0.25">
      <c r="A2287" s="5"/>
      <c r="B2287" s="115"/>
      <c r="C2287" s="116"/>
      <c r="D2287" s="117"/>
      <c r="E2287" s="118"/>
      <c r="F2287" s="118"/>
      <c r="G2287" s="119"/>
      <c r="H2287" s="120"/>
      <c r="I2287" s="120"/>
      <c r="J2287" s="121"/>
      <c r="K2287" s="5"/>
      <c r="L2287" s="133" t="str">
        <f t="shared" si="315"/>
        <v/>
      </c>
      <c r="M2287" s="5"/>
      <c r="N2287" s="23" t="str">
        <f>IF($L2287="", "", COUNTIF($L$11:$L$2510, "&gt;"&amp;$L2287)+1+COUNTIF($L$11:$L2287, $L2287)-1)</f>
        <v/>
      </c>
      <c r="O2287" s="5"/>
      <c r="R2287" s="23" t="str">
        <f t="shared" si="316"/>
        <v/>
      </c>
      <c r="T2287" s="20" t="str">
        <f t="shared" si="317"/>
        <v/>
      </c>
      <c r="X2287" s="23" t="str">
        <f t="shared" si="318"/>
        <v/>
      </c>
      <c r="Z2287" s="59" t="str">
        <f t="shared" si="319"/>
        <v/>
      </c>
      <c r="AA2287" s="60" t="str">
        <f>IF($B2287="", "", IF(COUNTIF('Intro &amp; Setup'!$AY$23:$AY$38, $B2287)&gt;0, "BH", TEXT($B2287, "ddd")))</f>
        <v/>
      </c>
      <c r="AB2287" s="61" t="str">
        <f t="shared" si="320"/>
        <v/>
      </c>
      <c r="AD2287" s="23" t="str">
        <f t="shared" si="321"/>
        <v/>
      </c>
      <c r="AE2287" s="23" t="str">
        <f t="shared" si="322"/>
        <v/>
      </c>
      <c r="AG2287" s="23" t="str">
        <f t="shared" si="323"/>
        <v/>
      </c>
    </row>
    <row r="2288" spans="1:33" x14ac:dyDescent="0.25">
      <c r="A2288" s="5"/>
      <c r="B2288" s="115"/>
      <c r="C2288" s="116"/>
      <c r="D2288" s="117"/>
      <c r="E2288" s="118"/>
      <c r="F2288" s="118"/>
      <c r="G2288" s="119"/>
      <c r="H2288" s="120"/>
      <c r="I2288" s="120"/>
      <c r="J2288" s="121"/>
      <c r="K2288" s="5"/>
      <c r="L2288" s="133" t="str">
        <f t="shared" si="315"/>
        <v/>
      </c>
      <c r="M2288" s="5"/>
      <c r="N2288" s="23" t="str">
        <f>IF($L2288="", "", COUNTIF($L$11:$L$2510, "&gt;"&amp;$L2288)+1+COUNTIF($L$11:$L2288, $L2288)-1)</f>
        <v/>
      </c>
      <c r="O2288" s="5"/>
      <c r="R2288" s="23" t="str">
        <f t="shared" si="316"/>
        <v/>
      </c>
      <c r="T2288" s="20" t="str">
        <f t="shared" si="317"/>
        <v/>
      </c>
      <c r="X2288" s="23" t="str">
        <f t="shared" si="318"/>
        <v/>
      </c>
      <c r="Z2288" s="59" t="str">
        <f t="shared" si="319"/>
        <v/>
      </c>
      <c r="AA2288" s="60" t="str">
        <f>IF($B2288="", "", IF(COUNTIF('Intro &amp; Setup'!$AY$23:$AY$38, $B2288)&gt;0, "BH", TEXT($B2288, "ddd")))</f>
        <v/>
      </c>
      <c r="AB2288" s="61" t="str">
        <f t="shared" si="320"/>
        <v/>
      </c>
      <c r="AD2288" s="23" t="str">
        <f t="shared" si="321"/>
        <v/>
      </c>
      <c r="AE2288" s="23" t="str">
        <f t="shared" si="322"/>
        <v/>
      </c>
      <c r="AG2288" s="23" t="str">
        <f t="shared" si="323"/>
        <v/>
      </c>
    </row>
    <row r="2289" spans="1:33" x14ac:dyDescent="0.25">
      <c r="A2289" s="5"/>
      <c r="B2289" s="115"/>
      <c r="C2289" s="116"/>
      <c r="D2289" s="117"/>
      <c r="E2289" s="118"/>
      <c r="F2289" s="118"/>
      <c r="G2289" s="119"/>
      <c r="H2289" s="120"/>
      <c r="I2289" s="120"/>
      <c r="J2289" s="121"/>
      <c r="K2289" s="5"/>
      <c r="L2289" s="133" t="str">
        <f t="shared" si="315"/>
        <v/>
      </c>
      <c r="M2289" s="5"/>
      <c r="N2289" s="23" t="str">
        <f>IF($L2289="", "", COUNTIF($L$11:$L$2510, "&gt;"&amp;$L2289)+1+COUNTIF($L$11:$L2289, $L2289)-1)</f>
        <v/>
      </c>
      <c r="O2289" s="5"/>
      <c r="R2289" s="23" t="str">
        <f t="shared" si="316"/>
        <v/>
      </c>
      <c r="T2289" s="20" t="str">
        <f t="shared" si="317"/>
        <v/>
      </c>
      <c r="X2289" s="23" t="str">
        <f t="shared" si="318"/>
        <v/>
      </c>
      <c r="Z2289" s="59" t="str">
        <f t="shared" si="319"/>
        <v/>
      </c>
      <c r="AA2289" s="60" t="str">
        <f>IF($B2289="", "", IF(COUNTIF('Intro &amp; Setup'!$AY$23:$AY$38, $B2289)&gt;0, "BH", TEXT($B2289, "ddd")))</f>
        <v/>
      </c>
      <c r="AB2289" s="61" t="str">
        <f t="shared" si="320"/>
        <v/>
      </c>
      <c r="AD2289" s="23" t="str">
        <f t="shared" si="321"/>
        <v/>
      </c>
      <c r="AE2289" s="23" t="str">
        <f t="shared" si="322"/>
        <v/>
      </c>
      <c r="AG2289" s="23" t="str">
        <f t="shared" si="323"/>
        <v/>
      </c>
    </row>
    <row r="2290" spans="1:33" x14ac:dyDescent="0.25">
      <c r="A2290" s="5"/>
      <c r="B2290" s="115"/>
      <c r="C2290" s="116"/>
      <c r="D2290" s="117"/>
      <c r="E2290" s="118"/>
      <c r="F2290" s="118"/>
      <c r="G2290" s="119"/>
      <c r="H2290" s="120"/>
      <c r="I2290" s="120"/>
      <c r="J2290" s="121"/>
      <c r="K2290" s="5"/>
      <c r="L2290" s="133" t="str">
        <f t="shared" si="315"/>
        <v/>
      </c>
      <c r="M2290" s="5"/>
      <c r="N2290" s="23" t="str">
        <f>IF($L2290="", "", COUNTIF($L$11:$L$2510, "&gt;"&amp;$L2290)+1+COUNTIF($L$11:$L2290, $L2290)-1)</f>
        <v/>
      </c>
      <c r="O2290" s="5"/>
      <c r="R2290" s="23" t="str">
        <f t="shared" si="316"/>
        <v/>
      </c>
      <c r="T2290" s="20" t="str">
        <f t="shared" si="317"/>
        <v/>
      </c>
      <c r="X2290" s="23" t="str">
        <f t="shared" si="318"/>
        <v/>
      </c>
      <c r="Z2290" s="59" t="str">
        <f t="shared" si="319"/>
        <v/>
      </c>
      <c r="AA2290" s="60" t="str">
        <f>IF($B2290="", "", IF(COUNTIF('Intro &amp; Setup'!$AY$23:$AY$38, $B2290)&gt;0, "BH", TEXT($B2290, "ddd")))</f>
        <v/>
      </c>
      <c r="AB2290" s="61" t="str">
        <f t="shared" si="320"/>
        <v/>
      </c>
      <c r="AD2290" s="23" t="str">
        <f t="shared" si="321"/>
        <v/>
      </c>
      <c r="AE2290" s="23" t="str">
        <f t="shared" si="322"/>
        <v/>
      </c>
      <c r="AG2290" s="23" t="str">
        <f t="shared" si="323"/>
        <v/>
      </c>
    </row>
    <row r="2291" spans="1:33" x14ac:dyDescent="0.25">
      <c r="A2291" s="5"/>
      <c r="B2291" s="115"/>
      <c r="C2291" s="116"/>
      <c r="D2291" s="117"/>
      <c r="E2291" s="118"/>
      <c r="F2291" s="118"/>
      <c r="G2291" s="119"/>
      <c r="H2291" s="120"/>
      <c r="I2291" s="120"/>
      <c r="J2291" s="121"/>
      <c r="K2291" s="5"/>
      <c r="L2291" s="133" t="str">
        <f t="shared" si="315"/>
        <v/>
      </c>
      <c r="M2291" s="5"/>
      <c r="N2291" s="23" t="str">
        <f>IF($L2291="", "", COUNTIF($L$11:$L$2510, "&gt;"&amp;$L2291)+1+COUNTIF($L$11:$L2291, $L2291)-1)</f>
        <v/>
      </c>
      <c r="O2291" s="5"/>
      <c r="R2291" s="23" t="str">
        <f t="shared" si="316"/>
        <v/>
      </c>
      <c r="T2291" s="20" t="str">
        <f t="shared" si="317"/>
        <v/>
      </c>
      <c r="X2291" s="23" t="str">
        <f t="shared" si="318"/>
        <v/>
      </c>
      <c r="Z2291" s="59" t="str">
        <f t="shared" si="319"/>
        <v/>
      </c>
      <c r="AA2291" s="60" t="str">
        <f>IF($B2291="", "", IF(COUNTIF('Intro &amp; Setup'!$AY$23:$AY$38, $B2291)&gt;0, "BH", TEXT($B2291, "ddd")))</f>
        <v/>
      </c>
      <c r="AB2291" s="61" t="str">
        <f t="shared" si="320"/>
        <v/>
      </c>
      <c r="AD2291" s="23" t="str">
        <f t="shared" si="321"/>
        <v/>
      </c>
      <c r="AE2291" s="23" t="str">
        <f t="shared" si="322"/>
        <v/>
      </c>
      <c r="AG2291" s="23" t="str">
        <f t="shared" si="323"/>
        <v/>
      </c>
    </row>
    <row r="2292" spans="1:33" x14ac:dyDescent="0.25">
      <c r="A2292" s="5"/>
      <c r="B2292" s="115"/>
      <c r="C2292" s="116"/>
      <c r="D2292" s="117"/>
      <c r="E2292" s="118"/>
      <c r="F2292" s="118"/>
      <c r="G2292" s="119"/>
      <c r="H2292" s="120"/>
      <c r="I2292" s="120"/>
      <c r="J2292" s="121"/>
      <c r="K2292" s="5"/>
      <c r="L2292" s="133" t="str">
        <f t="shared" si="315"/>
        <v/>
      </c>
      <c r="M2292" s="5"/>
      <c r="N2292" s="23" t="str">
        <f>IF($L2292="", "", COUNTIF($L$11:$L$2510, "&gt;"&amp;$L2292)+1+COUNTIF($L$11:$L2292, $L2292)-1)</f>
        <v/>
      </c>
      <c r="O2292" s="5"/>
      <c r="R2292" s="23" t="str">
        <f t="shared" si="316"/>
        <v/>
      </c>
      <c r="T2292" s="20" t="str">
        <f t="shared" si="317"/>
        <v/>
      </c>
      <c r="X2292" s="23" t="str">
        <f t="shared" si="318"/>
        <v/>
      </c>
      <c r="Z2292" s="59" t="str">
        <f t="shared" si="319"/>
        <v/>
      </c>
      <c r="AA2292" s="60" t="str">
        <f>IF($B2292="", "", IF(COUNTIF('Intro &amp; Setup'!$AY$23:$AY$38, $B2292)&gt;0, "BH", TEXT($B2292, "ddd")))</f>
        <v/>
      </c>
      <c r="AB2292" s="61" t="str">
        <f t="shared" si="320"/>
        <v/>
      </c>
      <c r="AD2292" s="23" t="str">
        <f t="shared" si="321"/>
        <v/>
      </c>
      <c r="AE2292" s="23" t="str">
        <f t="shared" si="322"/>
        <v/>
      </c>
      <c r="AG2292" s="23" t="str">
        <f t="shared" si="323"/>
        <v/>
      </c>
    </row>
    <row r="2293" spans="1:33" x14ac:dyDescent="0.25">
      <c r="A2293" s="5"/>
      <c r="B2293" s="115"/>
      <c r="C2293" s="116"/>
      <c r="D2293" s="117"/>
      <c r="E2293" s="118"/>
      <c r="F2293" s="118"/>
      <c r="G2293" s="119"/>
      <c r="H2293" s="120"/>
      <c r="I2293" s="120"/>
      <c r="J2293" s="121"/>
      <c r="K2293" s="5"/>
      <c r="L2293" s="133" t="str">
        <f t="shared" si="315"/>
        <v/>
      </c>
      <c r="M2293" s="5"/>
      <c r="N2293" s="23" t="str">
        <f>IF($L2293="", "", COUNTIF($L$11:$L$2510, "&gt;"&amp;$L2293)+1+COUNTIF($L$11:$L2293, $L2293)-1)</f>
        <v/>
      </c>
      <c r="O2293" s="5"/>
      <c r="R2293" s="23" t="str">
        <f t="shared" si="316"/>
        <v/>
      </c>
      <c r="T2293" s="20" t="str">
        <f t="shared" si="317"/>
        <v/>
      </c>
      <c r="X2293" s="23" t="str">
        <f t="shared" si="318"/>
        <v/>
      </c>
      <c r="Z2293" s="59" t="str">
        <f t="shared" si="319"/>
        <v/>
      </c>
      <c r="AA2293" s="60" t="str">
        <f>IF($B2293="", "", IF(COUNTIF('Intro &amp; Setup'!$AY$23:$AY$38, $B2293)&gt;0, "BH", TEXT($B2293, "ddd")))</f>
        <v/>
      </c>
      <c r="AB2293" s="61" t="str">
        <f t="shared" si="320"/>
        <v/>
      </c>
      <c r="AD2293" s="23" t="str">
        <f t="shared" si="321"/>
        <v/>
      </c>
      <c r="AE2293" s="23" t="str">
        <f t="shared" si="322"/>
        <v/>
      </c>
      <c r="AG2293" s="23" t="str">
        <f t="shared" si="323"/>
        <v/>
      </c>
    </row>
    <row r="2294" spans="1:33" x14ac:dyDescent="0.25">
      <c r="A2294" s="5"/>
      <c r="B2294" s="115"/>
      <c r="C2294" s="116"/>
      <c r="D2294" s="117"/>
      <c r="E2294" s="118"/>
      <c r="F2294" s="118"/>
      <c r="G2294" s="119"/>
      <c r="H2294" s="120"/>
      <c r="I2294" s="120"/>
      <c r="J2294" s="121"/>
      <c r="K2294" s="5"/>
      <c r="L2294" s="133" t="str">
        <f t="shared" si="315"/>
        <v/>
      </c>
      <c r="M2294" s="5"/>
      <c r="N2294" s="23" t="str">
        <f>IF($L2294="", "", COUNTIF($L$11:$L$2510, "&gt;"&amp;$L2294)+1+COUNTIF($L$11:$L2294, $L2294)-1)</f>
        <v/>
      </c>
      <c r="O2294" s="5"/>
      <c r="R2294" s="23" t="str">
        <f t="shared" si="316"/>
        <v/>
      </c>
      <c r="T2294" s="20" t="str">
        <f t="shared" si="317"/>
        <v/>
      </c>
      <c r="X2294" s="23" t="str">
        <f t="shared" si="318"/>
        <v/>
      </c>
      <c r="Z2294" s="59" t="str">
        <f t="shared" si="319"/>
        <v/>
      </c>
      <c r="AA2294" s="60" t="str">
        <f>IF($B2294="", "", IF(COUNTIF('Intro &amp; Setup'!$AY$23:$AY$38, $B2294)&gt;0, "BH", TEXT($B2294, "ddd")))</f>
        <v/>
      </c>
      <c r="AB2294" s="61" t="str">
        <f t="shared" si="320"/>
        <v/>
      </c>
      <c r="AD2294" s="23" t="str">
        <f t="shared" si="321"/>
        <v/>
      </c>
      <c r="AE2294" s="23" t="str">
        <f t="shared" si="322"/>
        <v/>
      </c>
      <c r="AG2294" s="23" t="str">
        <f t="shared" si="323"/>
        <v/>
      </c>
    </row>
    <row r="2295" spans="1:33" x14ac:dyDescent="0.25">
      <c r="A2295" s="5"/>
      <c r="B2295" s="115"/>
      <c r="C2295" s="116"/>
      <c r="D2295" s="117"/>
      <c r="E2295" s="118"/>
      <c r="F2295" s="118"/>
      <c r="G2295" s="119"/>
      <c r="H2295" s="120"/>
      <c r="I2295" s="120"/>
      <c r="J2295" s="121"/>
      <c r="K2295" s="5"/>
      <c r="L2295" s="133" t="str">
        <f t="shared" si="315"/>
        <v/>
      </c>
      <c r="M2295" s="5"/>
      <c r="N2295" s="23" t="str">
        <f>IF($L2295="", "", COUNTIF($L$11:$L$2510, "&gt;"&amp;$L2295)+1+COUNTIF($L$11:$L2295, $L2295)-1)</f>
        <v/>
      </c>
      <c r="O2295" s="5"/>
      <c r="R2295" s="23" t="str">
        <f t="shared" si="316"/>
        <v/>
      </c>
      <c r="T2295" s="20" t="str">
        <f t="shared" si="317"/>
        <v/>
      </c>
      <c r="X2295" s="23" t="str">
        <f t="shared" si="318"/>
        <v/>
      </c>
      <c r="Z2295" s="59" t="str">
        <f t="shared" si="319"/>
        <v/>
      </c>
      <c r="AA2295" s="60" t="str">
        <f>IF($B2295="", "", IF(COUNTIF('Intro &amp; Setup'!$AY$23:$AY$38, $B2295)&gt;0, "BH", TEXT($B2295, "ddd")))</f>
        <v/>
      </c>
      <c r="AB2295" s="61" t="str">
        <f t="shared" si="320"/>
        <v/>
      </c>
      <c r="AD2295" s="23" t="str">
        <f t="shared" si="321"/>
        <v/>
      </c>
      <c r="AE2295" s="23" t="str">
        <f t="shared" si="322"/>
        <v/>
      </c>
      <c r="AG2295" s="23" t="str">
        <f t="shared" si="323"/>
        <v/>
      </c>
    </row>
    <row r="2296" spans="1:33" x14ac:dyDescent="0.25">
      <c r="A2296" s="5"/>
      <c r="B2296" s="115"/>
      <c r="C2296" s="116"/>
      <c r="D2296" s="117"/>
      <c r="E2296" s="118"/>
      <c r="F2296" s="118"/>
      <c r="G2296" s="119"/>
      <c r="H2296" s="120"/>
      <c r="I2296" s="120"/>
      <c r="J2296" s="121"/>
      <c r="K2296" s="5"/>
      <c r="L2296" s="133" t="str">
        <f t="shared" si="315"/>
        <v/>
      </c>
      <c r="M2296" s="5"/>
      <c r="N2296" s="23" t="str">
        <f>IF($L2296="", "", COUNTIF($L$11:$L$2510, "&gt;"&amp;$L2296)+1+COUNTIF($L$11:$L2296, $L2296)-1)</f>
        <v/>
      </c>
      <c r="O2296" s="5"/>
      <c r="R2296" s="23" t="str">
        <f t="shared" si="316"/>
        <v/>
      </c>
      <c r="T2296" s="20" t="str">
        <f t="shared" si="317"/>
        <v/>
      </c>
      <c r="X2296" s="23" t="str">
        <f t="shared" si="318"/>
        <v/>
      </c>
      <c r="Z2296" s="59" t="str">
        <f t="shared" si="319"/>
        <v/>
      </c>
      <c r="AA2296" s="60" t="str">
        <f>IF($B2296="", "", IF(COUNTIF('Intro &amp; Setup'!$AY$23:$AY$38, $B2296)&gt;0, "BH", TEXT($B2296, "ddd")))</f>
        <v/>
      </c>
      <c r="AB2296" s="61" t="str">
        <f t="shared" si="320"/>
        <v/>
      </c>
      <c r="AD2296" s="23" t="str">
        <f t="shared" si="321"/>
        <v/>
      </c>
      <c r="AE2296" s="23" t="str">
        <f t="shared" si="322"/>
        <v/>
      </c>
      <c r="AG2296" s="23" t="str">
        <f t="shared" si="323"/>
        <v/>
      </c>
    </row>
    <row r="2297" spans="1:33" x14ac:dyDescent="0.25">
      <c r="A2297" s="5"/>
      <c r="B2297" s="115"/>
      <c r="C2297" s="116"/>
      <c r="D2297" s="117"/>
      <c r="E2297" s="118"/>
      <c r="F2297" s="118"/>
      <c r="G2297" s="119"/>
      <c r="H2297" s="120"/>
      <c r="I2297" s="120"/>
      <c r="J2297" s="121"/>
      <c r="K2297" s="5"/>
      <c r="L2297" s="133" t="str">
        <f t="shared" si="315"/>
        <v/>
      </c>
      <c r="M2297" s="5"/>
      <c r="N2297" s="23" t="str">
        <f>IF($L2297="", "", COUNTIF($L$11:$L$2510, "&gt;"&amp;$L2297)+1+COUNTIF($L$11:$L2297, $L2297)-1)</f>
        <v/>
      </c>
      <c r="O2297" s="5"/>
      <c r="R2297" s="23" t="str">
        <f t="shared" si="316"/>
        <v/>
      </c>
      <c r="T2297" s="20" t="str">
        <f t="shared" si="317"/>
        <v/>
      </c>
      <c r="X2297" s="23" t="str">
        <f t="shared" si="318"/>
        <v/>
      </c>
      <c r="Z2297" s="59" t="str">
        <f t="shared" si="319"/>
        <v/>
      </c>
      <c r="AA2297" s="60" t="str">
        <f>IF($B2297="", "", IF(COUNTIF('Intro &amp; Setup'!$AY$23:$AY$38, $B2297)&gt;0, "BH", TEXT($B2297, "ddd")))</f>
        <v/>
      </c>
      <c r="AB2297" s="61" t="str">
        <f t="shared" si="320"/>
        <v/>
      </c>
      <c r="AD2297" s="23" t="str">
        <f t="shared" si="321"/>
        <v/>
      </c>
      <c r="AE2297" s="23" t="str">
        <f t="shared" si="322"/>
        <v/>
      </c>
      <c r="AG2297" s="23" t="str">
        <f t="shared" si="323"/>
        <v/>
      </c>
    </row>
    <row r="2298" spans="1:33" x14ac:dyDescent="0.25">
      <c r="A2298" s="5"/>
      <c r="B2298" s="115"/>
      <c r="C2298" s="116"/>
      <c r="D2298" s="117"/>
      <c r="E2298" s="118"/>
      <c r="F2298" s="118"/>
      <c r="G2298" s="119"/>
      <c r="H2298" s="120"/>
      <c r="I2298" s="120"/>
      <c r="J2298" s="121"/>
      <c r="K2298" s="5"/>
      <c r="L2298" s="133" t="str">
        <f t="shared" si="315"/>
        <v/>
      </c>
      <c r="M2298" s="5"/>
      <c r="N2298" s="23" t="str">
        <f>IF($L2298="", "", COUNTIF($L$11:$L$2510, "&gt;"&amp;$L2298)+1+COUNTIF($L$11:$L2298, $L2298)-1)</f>
        <v/>
      </c>
      <c r="O2298" s="5"/>
      <c r="R2298" s="23" t="str">
        <f t="shared" si="316"/>
        <v/>
      </c>
      <c r="T2298" s="20" t="str">
        <f t="shared" si="317"/>
        <v/>
      </c>
      <c r="X2298" s="23" t="str">
        <f t="shared" si="318"/>
        <v/>
      </c>
      <c r="Z2298" s="59" t="str">
        <f t="shared" si="319"/>
        <v/>
      </c>
      <c r="AA2298" s="60" t="str">
        <f>IF($B2298="", "", IF(COUNTIF('Intro &amp; Setup'!$AY$23:$AY$38, $B2298)&gt;0, "BH", TEXT($B2298, "ddd")))</f>
        <v/>
      </c>
      <c r="AB2298" s="61" t="str">
        <f t="shared" si="320"/>
        <v/>
      </c>
      <c r="AD2298" s="23" t="str">
        <f t="shared" si="321"/>
        <v/>
      </c>
      <c r="AE2298" s="23" t="str">
        <f t="shared" si="322"/>
        <v/>
      </c>
      <c r="AG2298" s="23" t="str">
        <f t="shared" si="323"/>
        <v/>
      </c>
    </row>
    <row r="2299" spans="1:33" x14ac:dyDescent="0.25">
      <c r="A2299" s="5"/>
      <c r="B2299" s="115"/>
      <c r="C2299" s="116"/>
      <c r="D2299" s="117"/>
      <c r="E2299" s="118"/>
      <c r="F2299" s="118"/>
      <c r="G2299" s="119"/>
      <c r="H2299" s="120"/>
      <c r="I2299" s="120"/>
      <c r="J2299" s="121"/>
      <c r="K2299" s="5"/>
      <c r="L2299" s="133" t="str">
        <f t="shared" si="315"/>
        <v/>
      </c>
      <c r="M2299" s="5"/>
      <c r="N2299" s="23" t="str">
        <f>IF($L2299="", "", COUNTIF($L$11:$L$2510, "&gt;"&amp;$L2299)+1+COUNTIF($L$11:$L2299, $L2299)-1)</f>
        <v/>
      </c>
      <c r="O2299" s="5"/>
      <c r="R2299" s="23" t="str">
        <f t="shared" si="316"/>
        <v/>
      </c>
      <c r="T2299" s="20" t="str">
        <f t="shared" si="317"/>
        <v/>
      </c>
      <c r="X2299" s="23" t="str">
        <f t="shared" si="318"/>
        <v/>
      </c>
      <c r="Z2299" s="59" t="str">
        <f t="shared" si="319"/>
        <v/>
      </c>
      <c r="AA2299" s="60" t="str">
        <f>IF($B2299="", "", IF(COUNTIF('Intro &amp; Setup'!$AY$23:$AY$38, $B2299)&gt;0, "BH", TEXT($B2299, "ddd")))</f>
        <v/>
      </c>
      <c r="AB2299" s="61" t="str">
        <f t="shared" si="320"/>
        <v/>
      </c>
      <c r="AD2299" s="23" t="str">
        <f t="shared" si="321"/>
        <v/>
      </c>
      <c r="AE2299" s="23" t="str">
        <f t="shared" si="322"/>
        <v/>
      </c>
      <c r="AG2299" s="23" t="str">
        <f t="shared" si="323"/>
        <v/>
      </c>
    </row>
    <row r="2300" spans="1:33" x14ac:dyDescent="0.25">
      <c r="A2300" s="5"/>
      <c r="B2300" s="115"/>
      <c r="C2300" s="116"/>
      <c r="D2300" s="117"/>
      <c r="E2300" s="118"/>
      <c r="F2300" s="118"/>
      <c r="G2300" s="119"/>
      <c r="H2300" s="120"/>
      <c r="I2300" s="120"/>
      <c r="J2300" s="121"/>
      <c r="K2300" s="5"/>
      <c r="L2300" s="133" t="str">
        <f t="shared" si="315"/>
        <v/>
      </c>
      <c r="M2300" s="5"/>
      <c r="N2300" s="23" t="str">
        <f>IF($L2300="", "", COUNTIF($L$11:$L$2510, "&gt;"&amp;$L2300)+1+COUNTIF($L$11:$L2300, $L2300)-1)</f>
        <v/>
      </c>
      <c r="O2300" s="5"/>
      <c r="R2300" s="23" t="str">
        <f t="shared" si="316"/>
        <v/>
      </c>
      <c r="T2300" s="20" t="str">
        <f t="shared" si="317"/>
        <v/>
      </c>
      <c r="X2300" s="23" t="str">
        <f t="shared" si="318"/>
        <v/>
      </c>
      <c r="Z2300" s="59" t="str">
        <f t="shared" si="319"/>
        <v/>
      </c>
      <c r="AA2300" s="60" t="str">
        <f>IF($B2300="", "", IF(COUNTIF('Intro &amp; Setup'!$AY$23:$AY$38, $B2300)&gt;0, "BH", TEXT($B2300, "ddd")))</f>
        <v/>
      </c>
      <c r="AB2300" s="61" t="str">
        <f t="shared" si="320"/>
        <v/>
      </c>
      <c r="AD2300" s="23" t="str">
        <f t="shared" si="321"/>
        <v/>
      </c>
      <c r="AE2300" s="23" t="str">
        <f t="shared" si="322"/>
        <v/>
      </c>
      <c r="AG2300" s="23" t="str">
        <f t="shared" si="323"/>
        <v/>
      </c>
    </row>
    <row r="2301" spans="1:33" x14ac:dyDescent="0.25">
      <c r="A2301" s="5"/>
      <c r="B2301" s="115"/>
      <c r="C2301" s="116"/>
      <c r="D2301" s="117"/>
      <c r="E2301" s="118"/>
      <c r="F2301" s="118"/>
      <c r="G2301" s="119"/>
      <c r="H2301" s="120"/>
      <c r="I2301" s="120"/>
      <c r="J2301" s="121"/>
      <c r="K2301" s="5"/>
      <c r="L2301" s="133" t="str">
        <f t="shared" si="315"/>
        <v/>
      </c>
      <c r="M2301" s="5"/>
      <c r="N2301" s="23" t="str">
        <f>IF($L2301="", "", COUNTIF($L$11:$L$2510, "&gt;"&amp;$L2301)+1+COUNTIF($L$11:$L2301, $L2301)-1)</f>
        <v/>
      </c>
      <c r="O2301" s="5"/>
      <c r="R2301" s="23" t="str">
        <f t="shared" si="316"/>
        <v/>
      </c>
      <c r="T2301" s="20" t="str">
        <f t="shared" si="317"/>
        <v/>
      </c>
      <c r="X2301" s="23" t="str">
        <f t="shared" si="318"/>
        <v/>
      </c>
      <c r="Z2301" s="59" t="str">
        <f t="shared" si="319"/>
        <v/>
      </c>
      <c r="AA2301" s="60" t="str">
        <f>IF($B2301="", "", IF(COUNTIF('Intro &amp; Setup'!$AY$23:$AY$38, $B2301)&gt;0, "BH", TEXT($B2301, "ddd")))</f>
        <v/>
      </c>
      <c r="AB2301" s="61" t="str">
        <f t="shared" si="320"/>
        <v/>
      </c>
      <c r="AD2301" s="23" t="str">
        <f t="shared" si="321"/>
        <v/>
      </c>
      <c r="AE2301" s="23" t="str">
        <f t="shared" si="322"/>
        <v/>
      </c>
      <c r="AG2301" s="23" t="str">
        <f t="shared" si="323"/>
        <v/>
      </c>
    </row>
    <row r="2302" spans="1:33" x14ac:dyDescent="0.25">
      <c r="A2302" s="5"/>
      <c r="B2302" s="115"/>
      <c r="C2302" s="116"/>
      <c r="D2302" s="117"/>
      <c r="E2302" s="118"/>
      <c r="F2302" s="118"/>
      <c r="G2302" s="119"/>
      <c r="H2302" s="120"/>
      <c r="I2302" s="120"/>
      <c r="J2302" s="121"/>
      <c r="K2302" s="5"/>
      <c r="L2302" s="133" t="str">
        <f t="shared" si="315"/>
        <v/>
      </c>
      <c r="M2302" s="5"/>
      <c r="N2302" s="23" t="str">
        <f>IF($L2302="", "", COUNTIF($L$11:$L$2510, "&gt;"&amp;$L2302)+1+COUNTIF($L$11:$L2302, $L2302)-1)</f>
        <v/>
      </c>
      <c r="O2302" s="5"/>
      <c r="R2302" s="23" t="str">
        <f t="shared" si="316"/>
        <v/>
      </c>
      <c r="T2302" s="20" t="str">
        <f t="shared" si="317"/>
        <v/>
      </c>
      <c r="X2302" s="23" t="str">
        <f t="shared" si="318"/>
        <v/>
      </c>
      <c r="Z2302" s="59" t="str">
        <f t="shared" si="319"/>
        <v/>
      </c>
      <c r="AA2302" s="60" t="str">
        <f>IF($B2302="", "", IF(COUNTIF('Intro &amp; Setup'!$AY$23:$AY$38, $B2302)&gt;0, "BH", TEXT($B2302, "ddd")))</f>
        <v/>
      </c>
      <c r="AB2302" s="61" t="str">
        <f t="shared" si="320"/>
        <v/>
      </c>
      <c r="AD2302" s="23" t="str">
        <f t="shared" si="321"/>
        <v/>
      </c>
      <c r="AE2302" s="23" t="str">
        <f t="shared" si="322"/>
        <v/>
      </c>
      <c r="AG2302" s="23" t="str">
        <f t="shared" si="323"/>
        <v/>
      </c>
    </row>
    <row r="2303" spans="1:33" x14ac:dyDescent="0.25">
      <c r="A2303" s="5"/>
      <c r="B2303" s="115"/>
      <c r="C2303" s="116"/>
      <c r="D2303" s="117"/>
      <c r="E2303" s="118"/>
      <c r="F2303" s="118"/>
      <c r="G2303" s="119"/>
      <c r="H2303" s="120"/>
      <c r="I2303" s="120"/>
      <c r="J2303" s="121"/>
      <c r="K2303" s="5"/>
      <c r="L2303" s="133" t="str">
        <f t="shared" si="315"/>
        <v/>
      </c>
      <c r="M2303" s="5"/>
      <c r="N2303" s="23" t="str">
        <f>IF($L2303="", "", COUNTIF($L$11:$L$2510, "&gt;"&amp;$L2303)+1+COUNTIF($L$11:$L2303, $L2303)-1)</f>
        <v/>
      </c>
      <c r="O2303" s="5"/>
      <c r="R2303" s="23" t="str">
        <f t="shared" si="316"/>
        <v/>
      </c>
      <c r="T2303" s="20" t="str">
        <f t="shared" si="317"/>
        <v/>
      </c>
      <c r="X2303" s="23" t="str">
        <f t="shared" si="318"/>
        <v/>
      </c>
      <c r="Z2303" s="59" t="str">
        <f t="shared" si="319"/>
        <v/>
      </c>
      <c r="AA2303" s="60" t="str">
        <f>IF($B2303="", "", IF(COUNTIF('Intro &amp; Setup'!$AY$23:$AY$38, $B2303)&gt;0, "BH", TEXT($B2303, "ddd")))</f>
        <v/>
      </c>
      <c r="AB2303" s="61" t="str">
        <f t="shared" si="320"/>
        <v/>
      </c>
      <c r="AD2303" s="23" t="str">
        <f t="shared" si="321"/>
        <v/>
      </c>
      <c r="AE2303" s="23" t="str">
        <f t="shared" si="322"/>
        <v/>
      </c>
      <c r="AG2303" s="23" t="str">
        <f t="shared" si="323"/>
        <v/>
      </c>
    </row>
    <row r="2304" spans="1:33" x14ac:dyDescent="0.25">
      <c r="A2304" s="5"/>
      <c r="B2304" s="115"/>
      <c r="C2304" s="116"/>
      <c r="D2304" s="117"/>
      <c r="E2304" s="118"/>
      <c r="F2304" s="118"/>
      <c r="G2304" s="119"/>
      <c r="H2304" s="120"/>
      <c r="I2304" s="120"/>
      <c r="J2304" s="121"/>
      <c r="K2304" s="5"/>
      <c r="L2304" s="133" t="str">
        <f t="shared" si="315"/>
        <v/>
      </c>
      <c r="M2304" s="5"/>
      <c r="N2304" s="23" t="str">
        <f>IF($L2304="", "", COUNTIF($L$11:$L$2510, "&gt;"&amp;$L2304)+1+COUNTIF($L$11:$L2304, $L2304)-1)</f>
        <v/>
      </c>
      <c r="O2304" s="5"/>
      <c r="R2304" s="23" t="str">
        <f t="shared" si="316"/>
        <v/>
      </c>
      <c r="T2304" s="20" t="str">
        <f t="shared" si="317"/>
        <v/>
      </c>
      <c r="X2304" s="23" t="str">
        <f t="shared" si="318"/>
        <v/>
      </c>
      <c r="Z2304" s="59" t="str">
        <f t="shared" si="319"/>
        <v/>
      </c>
      <c r="AA2304" s="60" t="str">
        <f>IF($B2304="", "", IF(COUNTIF('Intro &amp; Setup'!$AY$23:$AY$38, $B2304)&gt;0, "BH", TEXT($B2304, "ddd")))</f>
        <v/>
      </c>
      <c r="AB2304" s="61" t="str">
        <f t="shared" si="320"/>
        <v/>
      </c>
      <c r="AD2304" s="23" t="str">
        <f t="shared" si="321"/>
        <v/>
      </c>
      <c r="AE2304" s="23" t="str">
        <f t="shared" si="322"/>
        <v/>
      </c>
      <c r="AG2304" s="23" t="str">
        <f t="shared" si="323"/>
        <v/>
      </c>
    </row>
    <row r="2305" spans="1:33" x14ac:dyDescent="0.25">
      <c r="A2305" s="5"/>
      <c r="B2305" s="115"/>
      <c r="C2305" s="116"/>
      <c r="D2305" s="117"/>
      <c r="E2305" s="118"/>
      <c r="F2305" s="118"/>
      <c r="G2305" s="119"/>
      <c r="H2305" s="120"/>
      <c r="I2305" s="120"/>
      <c r="J2305" s="121"/>
      <c r="K2305" s="5"/>
      <c r="L2305" s="133" t="str">
        <f t="shared" si="315"/>
        <v/>
      </c>
      <c r="M2305" s="5"/>
      <c r="N2305" s="23" t="str">
        <f>IF($L2305="", "", COUNTIF($L$11:$L$2510, "&gt;"&amp;$L2305)+1+COUNTIF($L$11:$L2305, $L2305)-1)</f>
        <v/>
      </c>
      <c r="O2305" s="5"/>
      <c r="R2305" s="23" t="str">
        <f t="shared" si="316"/>
        <v/>
      </c>
      <c r="T2305" s="20" t="str">
        <f t="shared" si="317"/>
        <v/>
      </c>
      <c r="X2305" s="23" t="str">
        <f t="shared" si="318"/>
        <v/>
      </c>
      <c r="Z2305" s="59" t="str">
        <f t="shared" si="319"/>
        <v/>
      </c>
      <c r="AA2305" s="60" t="str">
        <f>IF($B2305="", "", IF(COUNTIF('Intro &amp; Setup'!$AY$23:$AY$38, $B2305)&gt;0, "BH", TEXT($B2305, "ddd")))</f>
        <v/>
      </c>
      <c r="AB2305" s="61" t="str">
        <f t="shared" si="320"/>
        <v/>
      </c>
      <c r="AD2305" s="23" t="str">
        <f t="shared" si="321"/>
        <v/>
      </c>
      <c r="AE2305" s="23" t="str">
        <f t="shared" si="322"/>
        <v/>
      </c>
      <c r="AG2305" s="23" t="str">
        <f t="shared" si="323"/>
        <v/>
      </c>
    </row>
    <row r="2306" spans="1:33" x14ac:dyDescent="0.25">
      <c r="A2306" s="5"/>
      <c r="B2306" s="115"/>
      <c r="C2306" s="116"/>
      <c r="D2306" s="117"/>
      <c r="E2306" s="118"/>
      <c r="F2306" s="118"/>
      <c r="G2306" s="119"/>
      <c r="H2306" s="120"/>
      <c r="I2306" s="120"/>
      <c r="J2306" s="121"/>
      <c r="K2306" s="5"/>
      <c r="L2306" s="133" t="str">
        <f t="shared" si="315"/>
        <v/>
      </c>
      <c r="M2306" s="5"/>
      <c r="N2306" s="23" t="str">
        <f>IF($L2306="", "", COUNTIF($L$11:$L$2510, "&gt;"&amp;$L2306)+1+COUNTIF($L$11:$L2306, $L2306)-1)</f>
        <v/>
      </c>
      <c r="O2306" s="5"/>
      <c r="R2306" s="23" t="str">
        <f t="shared" si="316"/>
        <v/>
      </c>
      <c r="T2306" s="20" t="str">
        <f t="shared" si="317"/>
        <v/>
      </c>
      <c r="X2306" s="23" t="str">
        <f t="shared" si="318"/>
        <v/>
      </c>
      <c r="Z2306" s="59" t="str">
        <f t="shared" si="319"/>
        <v/>
      </c>
      <c r="AA2306" s="60" t="str">
        <f>IF($B2306="", "", IF(COUNTIF('Intro &amp; Setup'!$AY$23:$AY$38, $B2306)&gt;0, "BH", TEXT($B2306, "ddd")))</f>
        <v/>
      </c>
      <c r="AB2306" s="61" t="str">
        <f t="shared" si="320"/>
        <v/>
      </c>
      <c r="AD2306" s="23" t="str">
        <f t="shared" si="321"/>
        <v/>
      </c>
      <c r="AE2306" s="23" t="str">
        <f t="shared" si="322"/>
        <v/>
      </c>
      <c r="AG2306" s="23" t="str">
        <f t="shared" si="323"/>
        <v/>
      </c>
    </row>
    <row r="2307" spans="1:33" x14ac:dyDescent="0.25">
      <c r="A2307" s="5"/>
      <c r="B2307" s="115"/>
      <c r="C2307" s="116"/>
      <c r="D2307" s="117"/>
      <c r="E2307" s="118"/>
      <c r="F2307" s="118"/>
      <c r="G2307" s="119"/>
      <c r="H2307" s="120"/>
      <c r="I2307" s="120"/>
      <c r="J2307" s="121"/>
      <c r="K2307" s="5"/>
      <c r="L2307" s="133" t="str">
        <f t="shared" si="315"/>
        <v/>
      </c>
      <c r="M2307" s="5"/>
      <c r="N2307" s="23" t="str">
        <f>IF($L2307="", "", COUNTIF($L$11:$L$2510, "&gt;"&amp;$L2307)+1+COUNTIF($L$11:$L2307, $L2307)-1)</f>
        <v/>
      </c>
      <c r="O2307" s="5"/>
      <c r="R2307" s="23" t="str">
        <f t="shared" si="316"/>
        <v/>
      </c>
      <c r="T2307" s="20" t="str">
        <f t="shared" si="317"/>
        <v/>
      </c>
      <c r="X2307" s="23" t="str">
        <f t="shared" si="318"/>
        <v/>
      </c>
      <c r="Z2307" s="59" t="str">
        <f t="shared" si="319"/>
        <v/>
      </c>
      <c r="AA2307" s="60" t="str">
        <f>IF($B2307="", "", IF(COUNTIF('Intro &amp; Setup'!$AY$23:$AY$38, $B2307)&gt;0, "BH", TEXT($B2307, "ddd")))</f>
        <v/>
      </c>
      <c r="AB2307" s="61" t="str">
        <f t="shared" si="320"/>
        <v/>
      </c>
      <c r="AD2307" s="23" t="str">
        <f t="shared" si="321"/>
        <v/>
      </c>
      <c r="AE2307" s="23" t="str">
        <f t="shared" si="322"/>
        <v/>
      </c>
      <c r="AG2307" s="23" t="str">
        <f t="shared" si="323"/>
        <v/>
      </c>
    </row>
    <row r="2308" spans="1:33" x14ac:dyDescent="0.25">
      <c r="A2308" s="5"/>
      <c r="B2308" s="115"/>
      <c r="C2308" s="116"/>
      <c r="D2308" s="117"/>
      <c r="E2308" s="118"/>
      <c r="F2308" s="118"/>
      <c r="G2308" s="119"/>
      <c r="H2308" s="120"/>
      <c r="I2308" s="120"/>
      <c r="J2308" s="121"/>
      <c r="K2308" s="5"/>
      <c r="L2308" s="133" t="str">
        <f t="shared" si="315"/>
        <v/>
      </c>
      <c r="M2308" s="5"/>
      <c r="N2308" s="23" t="str">
        <f>IF($L2308="", "", COUNTIF($L$11:$L$2510, "&gt;"&amp;$L2308)+1+COUNTIF($L$11:$L2308, $L2308)-1)</f>
        <v/>
      </c>
      <c r="O2308" s="5"/>
      <c r="R2308" s="23" t="str">
        <f t="shared" si="316"/>
        <v/>
      </c>
      <c r="T2308" s="20" t="str">
        <f t="shared" si="317"/>
        <v/>
      </c>
      <c r="X2308" s="23" t="str">
        <f t="shared" si="318"/>
        <v/>
      </c>
      <c r="Z2308" s="59" t="str">
        <f t="shared" si="319"/>
        <v/>
      </c>
      <c r="AA2308" s="60" t="str">
        <f>IF($B2308="", "", IF(COUNTIF('Intro &amp; Setup'!$AY$23:$AY$38, $B2308)&gt;0, "BH", TEXT($B2308, "ddd")))</f>
        <v/>
      </c>
      <c r="AB2308" s="61" t="str">
        <f t="shared" si="320"/>
        <v/>
      </c>
      <c r="AD2308" s="23" t="str">
        <f t="shared" si="321"/>
        <v/>
      </c>
      <c r="AE2308" s="23" t="str">
        <f t="shared" si="322"/>
        <v/>
      </c>
      <c r="AG2308" s="23" t="str">
        <f t="shared" si="323"/>
        <v/>
      </c>
    </row>
    <row r="2309" spans="1:33" x14ac:dyDescent="0.25">
      <c r="A2309" s="5"/>
      <c r="B2309" s="115"/>
      <c r="C2309" s="116"/>
      <c r="D2309" s="117"/>
      <c r="E2309" s="118"/>
      <c r="F2309" s="118"/>
      <c r="G2309" s="119"/>
      <c r="H2309" s="120"/>
      <c r="I2309" s="120"/>
      <c r="J2309" s="121"/>
      <c r="K2309" s="5"/>
      <c r="L2309" s="133" t="str">
        <f t="shared" si="315"/>
        <v/>
      </c>
      <c r="M2309" s="5"/>
      <c r="N2309" s="23" t="str">
        <f>IF($L2309="", "", COUNTIF($L$11:$L$2510, "&gt;"&amp;$L2309)+1+COUNTIF($L$11:$L2309, $L2309)-1)</f>
        <v/>
      </c>
      <c r="O2309" s="5"/>
      <c r="R2309" s="23" t="str">
        <f t="shared" si="316"/>
        <v/>
      </c>
      <c r="T2309" s="20" t="str">
        <f t="shared" si="317"/>
        <v/>
      </c>
      <c r="X2309" s="23" t="str">
        <f t="shared" si="318"/>
        <v/>
      </c>
      <c r="Z2309" s="59" t="str">
        <f t="shared" si="319"/>
        <v/>
      </c>
      <c r="AA2309" s="60" t="str">
        <f>IF($B2309="", "", IF(COUNTIF('Intro &amp; Setup'!$AY$23:$AY$38, $B2309)&gt;0, "BH", TEXT($B2309, "ddd")))</f>
        <v/>
      </c>
      <c r="AB2309" s="61" t="str">
        <f t="shared" si="320"/>
        <v/>
      </c>
      <c r="AD2309" s="23" t="str">
        <f t="shared" si="321"/>
        <v/>
      </c>
      <c r="AE2309" s="23" t="str">
        <f t="shared" si="322"/>
        <v/>
      </c>
      <c r="AG2309" s="23" t="str">
        <f t="shared" si="323"/>
        <v/>
      </c>
    </row>
    <row r="2310" spans="1:33" x14ac:dyDescent="0.25">
      <c r="A2310" s="5"/>
      <c r="B2310" s="115"/>
      <c r="C2310" s="116"/>
      <c r="D2310" s="117"/>
      <c r="E2310" s="118"/>
      <c r="F2310" s="118"/>
      <c r="G2310" s="119"/>
      <c r="H2310" s="120"/>
      <c r="I2310" s="120"/>
      <c r="J2310" s="121"/>
      <c r="K2310" s="5"/>
      <c r="L2310" s="133" t="str">
        <f t="shared" si="315"/>
        <v/>
      </c>
      <c r="M2310" s="5"/>
      <c r="N2310" s="23" t="str">
        <f>IF($L2310="", "", COUNTIF($L$11:$L$2510, "&gt;"&amp;$L2310)+1+COUNTIF($L$11:$L2310, $L2310)-1)</f>
        <v/>
      </c>
      <c r="O2310" s="5"/>
      <c r="R2310" s="23" t="str">
        <f t="shared" si="316"/>
        <v/>
      </c>
      <c r="T2310" s="20" t="str">
        <f t="shared" si="317"/>
        <v/>
      </c>
      <c r="X2310" s="23" t="str">
        <f t="shared" si="318"/>
        <v/>
      </c>
      <c r="Z2310" s="59" t="str">
        <f t="shared" si="319"/>
        <v/>
      </c>
      <c r="AA2310" s="60" t="str">
        <f>IF($B2310="", "", IF(COUNTIF('Intro &amp; Setup'!$AY$23:$AY$38, $B2310)&gt;0, "BH", TEXT($B2310, "ddd")))</f>
        <v/>
      </c>
      <c r="AB2310" s="61" t="str">
        <f t="shared" si="320"/>
        <v/>
      </c>
      <c r="AD2310" s="23" t="str">
        <f t="shared" si="321"/>
        <v/>
      </c>
      <c r="AE2310" s="23" t="str">
        <f t="shared" si="322"/>
        <v/>
      </c>
      <c r="AG2310" s="23" t="str">
        <f t="shared" si="323"/>
        <v/>
      </c>
    </row>
    <row r="2311" spans="1:33" x14ac:dyDescent="0.25">
      <c r="A2311" s="5"/>
      <c r="B2311" s="115"/>
      <c r="C2311" s="116"/>
      <c r="D2311" s="117"/>
      <c r="E2311" s="118"/>
      <c r="F2311" s="118"/>
      <c r="G2311" s="119"/>
      <c r="H2311" s="120"/>
      <c r="I2311" s="120"/>
      <c r="J2311" s="121"/>
      <c r="K2311" s="5"/>
      <c r="L2311" s="133" t="str">
        <f t="shared" si="315"/>
        <v/>
      </c>
      <c r="M2311" s="5"/>
      <c r="N2311" s="23" t="str">
        <f>IF($L2311="", "", COUNTIF($L$11:$L$2510, "&gt;"&amp;$L2311)+1+COUNTIF($L$11:$L2311, $L2311)-1)</f>
        <v/>
      </c>
      <c r="O2311" s="5"/>
      <c r="R2311" s="23" t="str">
        <f t="shared" si="316"/>
        <v/>
      </c>
      <c r="T2311" s="20" t="str">
        <f t="shared" si="317"/>
        <v/>
      </c>
      <c r="X2311" s="23" t="str">
        <f t="shared" si="318"/>
        <v/>
      </c>
      <c r="Z2311" s="59" t="str">
        <f t="shared" si="319"/>
        <v/>
      </c>
      <c r="AA2311" s="60" t="str">
        <f>IF($B2311="", "", IF(COUNTIF('Intro &amp; Setup'!$AY$23:$AY$38, $B2311)&gt;0, "BH", TEXT($B2311, "ddd")))</f>
        <v/>
      </c>
      <c r="AB2311" s="61" t="str">
        <f t="shared" si="320"/>
        <v/>
      </c>
      <c r="AD2311" s="23" t="str">
        <f t="shared" si="321"/>
        <v/>
      </c>
      <c r="AE2311" s="23" t="str">
        <f t="shared" si="322"/>
        <v/>
      </c>
      <c r="AG2311" s="23" t="str">
        <f t="shared" si="323"/>
        <v/>
      </c>
    </row>
    <row r="2312" spans="1:33" x14ac:dyDescent="0.25">
      <c r="A2312" s="5"/>
      <c r="B2312" s="115"/>
      <c r="C2312" s="116"/>
      <c r="D2312" s="117"/>
      <c r="E2312" s="118"/>
      <c r="F2312" s="118"/>
      <c r="G2312" s="119"/>
      <c r="H2312" s="120"/>
      <c r="I2312" s="120"/>
      <c r="J2312" s="121"/>
      <c r="K2312" s="5"/>
      <c r="L2312" s="133" t="str">
        <f t="shared" si="315"/>
        <v/>
      </c>
      <c r="M2312" s="5"/>
      <c r="N2312" s="23" t="str">
        <f>IF($L2312="", "", COUNTIF($L$11:$L$2510, "&gt;"&amp;$L2312)+1+COUNTIF($L$11:$L2312, $L2312)-1)</f>
        <v/>
      </c>
      <c r="O2312" s="5"/>
      <c r="R2312" s="23" t="str">
        <f t="shared" si="316"/>
        <v/>
      </c>
      <c r="T2312" s="20" t="str">
        <f t="shared" si="317"/>
        <v/>
      </c>
      <c r="X2312" s="23" t="str">
        <f t="shared" si="318"/>
        <v/>
      </c>
      <c r="Z2312" s="59" t="str">
        <f t="shared" si="319"/>
        <v/>
      </c>
      <c r="AA2312" s="60" t="str">
        <f>IF($B2312="", "", IF(COUNTIF('Intro &amp; Setup'!$AY$23:$AY$38, $B2312)&gt;0, "BH", TEXT($B2312, "ddd")))</f>
        <v/>
      </c>
      <c r="AB2312" s="61" t="str">
        <f t="shared" si="320"/>
        <v/>
      </c>
      <c r="AD2312" s="23" t="str">
        <f t="shared" si="321"/>
        <v/>
      </c>
      <c r="AE2312" s="23" t="str">
        <f t="shared" si="322"/>
        <v/>
      </c>
      <c r="AG2312" s="23" t="str">
        <f t="shared" si="323"/>
        <v/>
      </c>
    </row>
    <row r="2313" spans="1:33" x14ac:dyDescent="0.25">
      <c r="A2313" s="5"/>
      <c r="B2313" s="115"/>
      <c r="C2313" s="116"/>
      <c r="D2313" s="117"/>
      <c r="E2313" s="118"/>
      <c r="F2313" s="118"/>
      <c r="G2313" s="119"/>
      <c r="H2313" s="120"/>
      <c r="I2313" s="120"/>
      <c r="J2313" s="121"/>
      <c r="K2313" s="5"/>
      <c r="L2313" s="133" t="str">
        <f t="shared" si="315"/>
        <v/>
      </c>
      <c r="M2313" s="5"/>
      <c r="N2313" s="23" t="str">
        <f>IF($L2313="", "", COUNTIF($L$11:$L$2510, "&gt;"&amp;$L2313)+1+COUNTIF($L$11:$L2313, $L2313)-1)</f>
        <v/>
      </c>
      <c r="O2313" s="5"/>
      <c r="R2313" s="23" t="str">
        <f t="shared" si="316"/>
        <v/>
      </c>
      <c r="T2313" s="20" t="str">
        <f t="shared" si="317"/>
        <v/>
      </c>
      <c r="X2313" s="23" t="str">
        <f t="shared" si="318"/>
        <v/>
      </c>
      <c r="Z2313" s="59" t="str">
        <f t="shared" si="319"/>
        <v/>
      </c>
      <c r="AA2313" s="60" t="str">
        <f>IF($B2313="", "", IF(COUNTIF('Intro &amp; Setup'!$AY$23:$AY$38, $B2313)&gt;0, "BH", TEXT($B2313, "ddd")))</f>
        <v/>
      </c>
      <c r="AB2313" s="61" t="str">
        <f t="shared" si="320"/>
        <v/>
      </c>
      <c r="AD2313" s="23" t="str">
        <f t="shared" si="321"/>
        <v/>
      </c>
      <c r="AE2313" s="23" t="str">
        <f t="shared" si="322"/>
        <v/>
      </c>
      <c r="AG2313" s="23" t="str">
        <f t="shared" si="323"/>
        <v/>
      </c>
    </row>
    <row r="2314" spans="1:33" x14ac:dyDescent="0.25">
      <c r="A2314" s="5"/>
      <c r="B2314" s="115"/>
      <c r="C2314" s="116"/>
      <c r="D2314" s="117"/>
      <c r="E2314" s="118"/>
      <c r="F2314" s="118"/>
      <c r="G2314" s="119"/>
      <c r="H2314" s="120"/>
      <c r="I2314" s="120"/>
      <c r="J2314" s="121"/>
      <c r="K2314" s="5"/>
      <c r="L2314" s="133" t="str">
        <f t="shared" si="315"/>
        <v/>
      </c>
      <c r="M2314" s="5"/>
      <c r="N2314" s="23" t="str">
        <f>IF($L2314="", "", COUNTIF($L$11:$L$2510, "&gt;"&amp;$L2314)+1+COUNTIF($L$11:$L2314, $L2314)-1)</f>
        <v/>
      </c>
      <c r="O2314" s="5"/>
      <c r="R2314" s="23" t="str">
        <f t="shared" si="316"/>
        <v/>
      </c>
      <c r="T2314" s="20" t="str">
        <f t="shared" si="317"/>
        <v/>
      </c>
      <c r="X2314" s="23" t="str">
        <f t="shared" si="318"/>
        <v/>
      </c>
      <c r="Z2314" s="59" t="str">
        <f t="shared" si="319"/>
        <v/>
      </c>
      <c r="AA2314" s="60" t="str">
        <f>IF($B2314="", "", IF(COUNTIF('Intro &amp; Setup'!$AY$23:$AY$38, $B2314)&gt;0, "BH", TEXT($B2314, "ddd")))</f>
        <v/>
      </c>
      <c r="AB2314" s="61" t="str">
        <f t="shared" si="320"/>
        <v/>
      </c>
      <c r="AD2314" s="23" t="str">
        <f t="shared" si="321"/>
        <v/>
      </c>
      <c r="AE2314" s="23" t="str">
        <f t="shared" si="322"/>
        <v/>
      </c>
      <c r="AG2314" s="23" t="str">
        <f t="shared" si="323"/>
        <v/>
      </c>
    </row>
    <row r="2315" spans="1:33" x14ac:dyDescent="0.25">
      <c r="A2315" s="5"/>
      <c r="B2315" s="115"/>
      <c r="C2315" s="116"/>
      <c r="D2315" s="117"/>
      <c r="E2315" s="118"/>
      <c r="F2315" s="118"/>
      <c r="G2315" s="119"/>
      <c r="H2315" s="120"/>
      <c r="I2315" s="120"/>
      <c r="J2315" s="121"/>
      <c r="K2315" s="5"/>
      <c r="L2315" s="133" t="str">
        <f t="shared" si="315"/>
        <v/>
      </c>
      <c r="M2315" s="5"/>
      <c r="N2315" s="23" t="str">
        <f>IF($L2315="", "", COUNTIF($L$11:$L$2510, "&gt;"&amp;$L2315)+1+COUNTIF($L$11:$L2315, $L2315)-1)</f>
        <v/>
      </c>
      <c r="O2315" s="5"/>
      <c r="R2315" s="23" t="str">
        <f t="shared" si="316"/>
        <v/>
      </c>
      <c r="T2315" s="20" t="str">
        <f t="shared" si="317"/>
        <v/>
      </c>
      <c r="X2315" s="23" t="str">
        <f t="shared" si="318"/>
        <v/>
      </c>
      <c r="Z2315" s="59" t="str">
        <f t="shared" si="319"/>
        <v/>
      </c>
      <c r="AA2315" s="60" t="str">
        <f>IF($B2315="", "", IF(COUNTIF('Intro &amp; Setup'!$AY$23:$AY$38, $B2315)&gt;0, "BH", TEXT($B2315, "ddd")))</f>
        <v/>
      </c>
      <c r="AB2315" s="61" t="str">
        <f t="shared" si="320"/>
        <v/>
      </c>
      <c r="AD2315" s="23" t="str">
        <f t="shared" si="321"/>
        <v/>
      </c>
      <c r="AE2315" s="23" t="str">
        <f t="shared" si="322"/>
        <v/>
      </c>
      <c r="AG2315" s="23" t="str">
        <f t="shared" si="323"/>
        <v/>
      </c>
    </row>
    <row r="2316" spans="1:33" x14ac:dyDescent="0.25">
      <c r="A2316" s="5"/>
      <c r="B2316" s="115"/>
      <c r="C2316" s="116"/>
      <c r="D2316" s="117"/>
      <c r="E2316" s="118"/>
      <c r="F2316" s="118"/>
      <c r="G2316" s="119"/>
      <c r="H2316" s="120"/>
      <c r="I2316" s="120"/>
      <c r="J2316" s="121"/>
      <c r="K2316" s="5"/>
      <c r="L2316" s="133" t="str">
        <f t="shared" ref="L2316:L2379" si="324">IFERROR(($I2316+$J2316)/$H2316, "")</f>
        <v/>
      </c>
      <c r="M2316" s="5"/>
      <c r="N2316" s="23" t="str">
        <f>IF($L2316="", "", COUNTIF($L$11:$L$2510, "&gt;"&amp;$L2316)+1+COUNTIF($L$11:$L2316, $L2316)-1)</f>
        <v/>
      </c>
      <c r="O2316" s="5"/>
      <c r="R2316" s="23" t="str">
        <f t="shared" ref="R2316:R2379" si="325">IF($T2316="", "", IF(COUNTIF($T$11:$T$2510, $T2316)&gt;1, "X", ""))</f>
        <v/>
      </c>
      <c r="T2316" s="20" t="str">
        <f t="shared" ref="T2316:T2379" si="326">IF(AND($B2316="", $C2316="", $D2316=""), "", CONCATENATE(TEXT($B2316, "dd mmm yyyy"), " - ", TEXT($C2316, "hh:mm"), " - ", $D2316))</f>
        <v/>
      </c>
      <c r="X2316" s="23" t="str">
        <f t="shared" ref="X2316:X2379" si="327">IF($E2316="", "", IF(COUNTIF($V$11:$V$20, $E2316)=0, "X", ""))</f>
        <v/>
      </c>
      <c r="Z2316" s="59" t="str">
        <f t="shared" ref="Z2316:Z2379" si="328">IF($B2316="", "", TEXT($B2316, "mmm yyyy"))</f>
        <v/>
      </c>
      <c r="AA2316" s="60" t="str">
        <f>IF($B2316="", "", IF(COUNTIF('Intro &amp; Setup'!$AY$23:$AY$38, $B2316)&gt;0, "BH", TEXT($B2316, "ddd")))</f>
        <v/>
      </c>
      <c r="AB2316" s="61" t="str">
        <f t="shared" ref="AB2316:AB2379" si="329">IF($C2316="", "", REPLACE(TEXT($C2316, "hh:mm"), 4, 2, "00"))</f>
        <v/>
      </c>
      <c r="AD2316" s="23" t="str">
        <f t="shared" ref="AD2316:AD2379" si="330">IF(OR($AB2316="", $E2316=""), "", CONCATENATE($AB2316, " - ", $E2316))</f>
        <v/>
      </c>
      <c r="AE2316" s="23" t="str">
        <f t="shared" ref="AE2316:AE2379" si="331">IF(OR($AA2316="", $E2316=""), "", CONCATENATE($AA2316, " - ", $E2316))</f>
        <v/>
      </c>
      <c r="AG2316" s="23" t="str">
        <f t="shared" ref="AG2316:AG2379" si="332">IF($B2316="", "", IF(OR($B2316&lt;$Z$2, $B2316&gt;$Z$3), "X", ""))</f>
        <v/>
      </c>
    </row>
    <row r="2317" spans="1:33" x14ac:dyDescent="0.25">
      <c r="A2317" s="5"/>
      <c r="B2317" s="115"/>
      <c r="C2317" s="116"/>
      <c r="D2317" s="117"/>
      <c r="E2317" s="118"/>
      <c r="F2317" s="118"/>
      <c r="G2317" s="119"/>
      <c r="H2317" s="120"/>
      <c r="I2317" s="120"/>
      <c r="J2317" s="121"/>
      <c r="K2317" s="5"/>
      <c r="L2317" s="133" t="str">
        <f t="shared" si="324"/>
        <v/>
      </c>
      <c r="M2317" s="5"/>
      <c r="N2317" s="23" t="str">
        <f>IF($L2317="", "", COUNTIF($L$11:$L$2510, "&gt;"&amp;$L2317)+1+COUNTIF($L$11:$L2317, $L2317)-1)</f>
        <v/>
      </c>
      <c r="O2317" s="5"/>
      <c r="R2317" s="23" t="str">
        <f t="shared" si="325"/>
        <v/>
      </c>
      <c r="T2317" s="20" t="str">
        <f t="shared" si="326"/>
        <v/>
      </c>
      <c r="X2317" s="23" t="str">
        <f t="shared" si="327"/>
        <v/>
      </c>
      <c r="Z2317" s="59" t="str">
        <f t="shared" si="328"/>
        <v/>
      </c>
      <c r="AA2317" s="60" t="str">
        <f>IF($B2317="", "", IF(COUNTIF('Intro &amp; Setup'!$AY$23:$AY$38, $B2317)&gt;0, "BH", TEXT($B2317, "ddd")))</f>
        <v/>
      </c>
      <c r="AB2317" s="61" t="str">
        <f t="shared" si="329"/>
        <v/>
      </c>
      <c r="AD2317" s="23" t="str">
        <f t="shared" si="330"/>
        <v/>
      </c>
      <c r="AE2317" s="23" t="str">
        <f t="shared" si="331"/>
        <v/>
      </c>
      <c r="AG2317" s="23" t="str">
        <f t="shared" si="332"/>
        <v/>
      </c>
    </row>
    <row r="2318" spans="1:33" x14ac:dyDescent="0.25">
      <c r="A2318" s="5"/>
      <c r="B2318" s="115"/>
      <c r="C2318" s="116"/>
      <c r="D2318" s="117"/>
      <c r="E2318" s="118"/>
      <c r="F2318" s="118"/>
      <c r="G2318" s="119"/>
      <c r="H2318" s="120"/>
      <c r="I2318" s="120"/>
      <c r="J2318" s="121"/>
      <c r="K2318" s="5"/>
      <c r="L2318" s="133" t="str">
        <f t="shared" si="324"/>
        <v/>
      </c>
      <c r="M2318" s="5"/>
      <c r="N2318" s="23" t="str">
        <f>IF($L2318="", "", COUNTIF($L$11:$L$2510, "&gt;"&amp;$L2318)+1+COUNTIF($L$11:$L2318, $L2318)-1)</f>
        <v/>
      </c>
      <c r="O2318" s="5"/>
      <c r="R2318" s="23" t="str">
        <f t="shared" si="325"/>
        <v/>
      </c>
      <c r="T2318" s="20" t="str">
        <f t="shared" si="326"/>
        <v/>
      </c>
      <c r="X2318" s="23" t="str">
        <f t="shared" si="327"/>
        <v/>
      </c>
      <c r="Z2318" s="59" t="str">
        <f t="shared" si="328"/>
        <v/>
      </c>
      <c r="AA2318" s="60" t="str">
        <f>IF($B2318="", "", IF(COUNTIF('Intro &amp; Setup'!$AY$23:$AY$38, $B2318)&gt;0, "BH", TEXT($B2318, "ddd")))</f>
        <v/>
      </c>
      <c r="AB2318" s="61" t="str">
        <f t="shared" si="329"/>
        <v/>
      </c>
      <c r="AD2318" s="23" t="str">
        <f t="shared" si="330"/>
        <v/>
      </c>
      <c r="AE2318" s="23" t="str">
        <f t="shared" si="331"/>
        <v/>
      </c>
      <c r="AG2318" s="23" t="str">
        <f t="shared" si="332"/>
        <v/>
      </c>
    </row>
    <row r="2319" spans="1:33" x14ac:dyDescent="0.25">
      <c r="A2319" s="5"/>
      <c r="B2319" s="115"/>
      <c r="C2319" s="116"/>
      <c r="D2319" s="117"/>
      <c r="E2319" s="118"/>
      <c r="F2319" s="118"/>
      <c r="G2319" s="119"/>
      <c r="H2319" s="120"/>
      <c r="I2319" s="120"/>
      <c r="J2319" s="121"/>
      <c r="K2319" s="5"/>
      <c r="L2319" s="133" t="str">
        <f t="shared" si="324"/>
        <v/>
      </c>
      <c r="M2319" s="5"/>
      <c r="N2319" s="23" t="str">
        <f>IF($L2319="", "", COUNTIF($L$11:$L$2510, "&gt;"&amp;$L2319)+1+COUNTIF($L$11:$L2319, $L2319)-1)</f>
        <v/>
      </c>
      <c r="O2319" s="5"/>
      <c r="R2319" s="23" t="str">
        <f t="shared" si="325"/>
        <v/>
      </c>
      <c r="T2319" s="20" t="str">
        <f t="shared" si="326"/>
        <v/>
      </c>
      <c r="X2319" s="23" t="str">
        <f t="shared" si="327"/>
        <v/>
      </c>
      <c r="Z2319" s="59" t="str">
        <f t="shared" si="328"/>
        <v/>
      </c>
      <c r="AA2319" s="60" t="str">
        <f>IF($B2319="", "", IF(COUNTIF('Intro &amp; Setup'!$AY$23:$AY$38, $B2319)&gt;0, "BH", TEXT($B2319, "ddd")))</f>
        <v/>
      </c>
      <c r="AB2319" s="61" t="str">
        <f t="shared" si="329"/>
        <v/>
      </c>
      <c r="AD2319" s="23" t="str">
        <f t="shared" si="330"/>
        <v/>
      </c>
      <c r="AE2319" s="23" t="str">
        <f t="shared" si="331"/>
        <v/>
      </c>
      <c r="AG2319" s="23" t="str">
        <f t="shared" si="332"/>
        <v/>
      </c>
    </row>
    <row r="2320" spans="1:33" x14ac:dyDescent="0.25">
      <c r="A2320" s="5"/>
      <c r="B2320" s="115"/>
      <c r="C2320" s="116"/>
      <c r="D2320" s="117"/>
      <c r="E2320" s="118"/>
      <c r="F2320" s="118"/>
      <c r="G2320" s="119"/>
      <c r="H2320" s="120"/>
      <c r="I2320" s="120"/>
      <c r="J2320" s="121"/>
      <c r="K2320" s="5"/>
      <c r="L2320" s="133" t="str">
        <f t="shared" si="324"/>
        <v/>
      </c>
      <c r="M2320" s="5"/>
      <c r="N2320" s="23" t="str">
        <f>IF($L2320="", "", COUNTIF($L$11:$L$2510, "&gt;"&amp;$L2320)+1+COUNTIF($L$11:$L2320, $L2320)-1)</f>
        <v/>
      </c>
      <c r="O2320" s="5"/>
      <c r="R2320" s="23" t="str">
        <f t="shared" si="325"/>
        <v/>
      </c>
      <c r="T2320" s="20" t="str">
        <f t="shared" si="326"/>
        <v/>
      </c>
      <c r="X2320" s="23" t="str">
        <f t="shared" si="327"/>
        <v/>
      </c>
      <c r="Z2320" s="59" t="str">
        <f t="shared" si="328"/>
        <v/>
      </c>
      <c r="AA2320" s="60" t="str">
        <f>IF($B2320="", "", IF(COUNTIF('Intro &amp; Setup'!$AY$23:$AY$38, $B2320)&gt;0, "BH", TEXT($B2320, "ddd")))</f>
        <v/>
      </c>
      <c r="AB2320" s="61" t="str">
        <f t="shared" si="329"/>
        <v/>
      </c>
      <c r="AD2320" s="23" t="str">
        <f t="shared" si="330"/>
        <v/>
      </c>
      <c r="AE2320" s="23" t="str">
        <f t="shared" si="331"/>
        <v/>
      </c>
      <c r="AG2320" s="23" t="str">
        <f t="shared" si="332"/>
        <v/>
      </c>
    </row>
    <row r="2321" spans="1:33" x14ac:dyDescent="0.25">
      <c r="A2321" s="5"/>
      <c r="B2321" s="115"/>
      <c r="C2321" s="116"/>
      <c r="D2321" s="117"/>
      <c r="E2321" s="118"/>
      <c r="F2321" s="118"/>
      <c r="G2321" s="119"/>
      <c r="H2321" s="120"/>
      <c r="I2321" s="120"/>
      <c r="J2321" s="121"/>
      <c r="K2321" s="5"/>
      <c r="L2321" s="133" t="str">
        <f t="shared" si="324"/>
        <v/>
      </c>
      <c r="M2321" s="5"/>
      <c r="N2321" s="23" t="str">
        <f>IF($L2321="", "", COUNTIF($L$11:$L$2510, "&gt;"&amp;$L2321)+1+COUNTIF($L$11:$L2321, $L2321)-1)</f>
        <v/>
      </c>
      <c r="O2321" s="5"/>
      <c r="R2321" s="23" t="str">
        <f t="shared" si="325"/>
        <v/>
      </c>
      <c r="T2321" s="20" t="str">
        <f t="shared" si="326"/>
        <v/>
      </c>
      <c r="X2321" s="23" t="str">
        <f t="shared" si="327"/>
        <v/>
      </c>
      <c r="Z2321" s="59" t="str">
        <f t="shared" si="328"/>
        <v/>
      </c>
      <c r="AA2321" s="60" t="str">
        <f>IF($B2321="", "", IF(COUNTIF('Intro &amp; Setup'!$AY$23:$AY$38, $B2321)&gt;0, "BH", TEXT($B2321, "ddd")))</f>
        <v/>
      </c>
      <c r="AB2321" s="61" t="str">
        <f t="shared" si="329"/>
        <v/>
      </c>
      <c r="AD2321" s="23" t="str">
        <f t="shared" si="330"/>
        <v/>
      </c>
      <c r="AE2321" s="23" t="str">
        <f t="shared" si="331"/>
        <v/>
      </c>
      <c r="AG2321" s="23" t="str">
        <f t="shared" si="332"/>
        <v/>
      </c>
    </row>
    <row r="2322" spans="1:33" x14ac:dyDescent="0.25">
      <c r="A2322" s="5"/>
      <c r="B2322" s="115"/>
      <c r="C2322" s="116"/>
      <c r="D2322" s="117"/>
      <c r="E2322" s="118"/>
      <c r="F2322" s="118"/>
      <c r="G2322" s="119"/>
      <c r="H2322" s="120"/>
      <c r="I2322" s="120"/>
      <c r="J2322" s="121"/>
      <c r="K2322" s="5"/>
      <c r="L2322" s="133" t="str">
        <f t="shared" si="324"/>
        <v/>
      </c>
      <c r="M2322" s="5"/>
      <c r="N2322" s="23" t="str">
        <f>IF($L2322="", "", COUNTIF($L$11:$L$2510, "&gt;"&amp;$L2322)+1+COUNTIF($L$11:$L2322, $L2322)-1)</f>
        <v/>
      </c>
      <c r="O2322" s="5"/>
      <c r="R2322" s="23" t="str">
        <f t="shared" si="325"/>
        <v/>
      </c>
      <c r="T2322" s="20" t="str">
        <f t="shared" si="326"/>
        <v/>
      </c>
      <c r="X2322" s="23" t="str">
        <f t="shared" si="327"/>
        <v/>
      </c>
      <c r="Z2322" s="59" t="str">
        <f t="shared" si="328"/>
        <v/>
      </c>
      <c r="AA2322" s="60" t="str">
        <f>IF($B2322="", "", IF(COUNTIF('Intro &amp; Setup'!$AY$23:$AY$38, $B2322)&gt;0, "BH", TEXT($B2322, "ddd")))</f>
        <v/>
      </c>
      <c r="AB2322" s="61" t="str">
        <f t="shared" si="329"/>
        <v/>
      </c>
      <c r="AD2322" s="23" t="str">
        <f t="shared" si="330"/>
        <v/>
      </c>
      <c r="AE2322" s="23" t="str">
        <f t="shared" si="331"/>
        <v/>
      </c>
      <c r="AG2322" s="23" t="str">
        <f t="shared" si="332"/>
        <v/>
      </c>
    </row>
    <row r="2323" spans="1:33" x14ac:dyDescent="0.25">
      <c r="A2323" s="5"/>
      <c r="B2323" s="115"/>
      <c r="C2323" s="116"/>
      <c r="D2323" s="117"/>
      <c r="E2323" s="118"/>
      <c r="F2323" s="118"/>
      <c r="G2323" s="119"/>
      <c r="H2323" s="120"/>
      <c r="I2323" s="120"/>
      <c r="J2323" s="121"/>
      <c r="K2323" s="5"/>
      <c r="L2323" s="133" t="str">
        <f t="shared" si="324"/>
        <v/>
      </c>
      <c r="M2323" s="5"/>
      <c r="N2323" s="23" t="str">
        <f>IF($L2323="", "", COUNTIF($L$11:$L$2510, "&gt;"&amp;$L2323)+1+COUNTIF($L$11:$L2323, $L2323)-1)</f>
        <v/>
      </c>
      <c r="O2323" s="5"/>
      <c r="R2323" s="23" t="str">
        <f t="shared" si="325"/>
        <v/>
      </c>
      <c r="T2323" s="20" t="str">
        <f t="shared" si="326"/>
        <v/>
      </c>
      <c r="X2323" s="23" t="str">
        <f t="shared" si="327"/>
        <v/>
      </c>
      <c r="Z2323" s="59" t="str">
        <f t="shared" si="328"/>
        <v/>
      </c>
      <c r="AA2323" s="60" t="str">
        <f>IF($B2323="", "", IF(COUNTIF('Intro &amp; Setup'!$AY$23:$AY$38, $B2323)&gt;0, "BH", TEXT($B2323, "ddd")))</f>
        <v/>
      </c>
      <c r="AB2323" s="61" t="str">
        <f t="shared" si="329"/>
        <v/>
      </c>
      <c r="AD2323" s="23" t="str">
        <f t="shared" si="330"/>
        <v/>
      </c>
      <c r="AE2323" s="23" t="str">
        <f t="shared" si="331"/>
        <v/>
      </c>
      <c r="AG2323" s="23" t="str">
        <f t="shared" si="332"/>
        <v/>
      </c>
    </row>
    <row r="2324" spans="1:33" x14ac:dyDescent="0.25">
      <c r="A2324" s="5"/>
      <c r="B2324" s="115"/>
      <c r="C2324" s="116"/>
      <c r="D2324" s="117"/>
      <c r="E2324" s="118"/>
      <c r="F2324" s="118"/>
      <c r="G2324" s="119"/>
      <c r="H2324" s="120"/>
      <c r="I2324" s="120"/>
      <c r="J2324" s="121"/>
      <c r="K2324" s="5"/>
      <c r="L2324" s="133" t="str">
        <f t="shared" si="324"/>
        <v/>
      </c>
      <c r="M2324" s="5"/>
      <c r="N2324" s="23" t="str">
        <f>IF($L2324="", "", COUNTIF($L$11:$L$2510, "&gt;"&amp;$L2324)+1+COUNTIF($L$11:$L2324, $L2324)-1)</f>
        <v/>
      </c>
      <c r="O2324" s="5"/>
      <c r="R2324" s="23" t="str">
        <f t="shared" si="325"/>
        <v/>
      </c>
      <c r="T2324" s="20" t="str">
        <f t="shared" si="326"/>
        <v/>
      </c>
      <c r="X2324" s="23" t="str">
        <f t="shared" si="327"/>
        <v/>
      </c>
      <c r="Z2324" s="59" t="str">
        <f t="shared" si="328"/>
        <v/>
      </c>
      <c r="AA2324" s="60" t="str">
        <f>IF($B2324="", "", IF(COUNTIF('Intro &amp; Setup'!$AY$23:$AY$38, $B2324)&gt;0, "BH", TEXT($B2324, "ddd")))</f>
        <v/>
      </c>
      <c r="AB2324" s="61" t="str">
        <f t="shared" si="329"/>
        <v/>
      </c>
      <c r="AD2324" s="23" t="str">
        <f t="shared" si="330"/>
        <v/>
      </c>
      <c r="AE2324" s="23" t="str">
        <f t="shared" si="331"/>
        <v/>
      </c>
      <c r="AG2324" s="23" t="str">
        <f t="shared" si="332"/>
        <v/>
      </c>
    </row>
    <row r="2325" spans="1:33" x14ac:dyDescent="0.25">
      <c r="A2325" s="5"/>
      <c r="B2325" s="115"/>
      <c r="C2325" s="116"/>
      <c r="D2325" s="117"/>
      <c r="E2325" s="118"/>
      <c r="F2325" s="118"/>
      <c r="G2325" s="119"/>
      <c r="H2325" s="120"/>
      <c r="I2325" s="120"/>
      <c r="J2325" s="121"/>
      <c r="K2325" s="5"/>
      <c r="L2325" s="133" t="str">
        <f t="shared" si="324"/>
        <v/>
      </c>
      <c r="M2325" s="5"/>
      <c r="N2325" s="23" t="str">
        <f>IF($L2325="", "", COUNTIF($L$11:$L$2510, "&gt;"&amp;$L2325)+1+COUNTIF($L$11:$L2325, $L2325)-1)</f>
        <v/>
      </c>
      <c r="O2325" s="5"/>
      <c r="R2325" s="23" t="str">
        <f t="shared" si="325"/>
        <v/>
      </c>
      <c r="T2325" s="20" t="str">
        <f t="shared" si="326"/>
        <v/>
      </c>
      <c r="X2325" s="23" t="str">
        <f t="shared" si="327"/>
        <v/>
      </c>
      <c r="Z2325" s="59" t="str">
        <f t="shared" si="328"/>
        <v/>
      </c>
      <c r="AA2325" s="60" t="str">
        <f>IF($B2325="", "", IF(COUNTIF('Intro &amp; Setup'!$AY$23:$AY$38, $B2325)&gt;0, "BH", TEXT($B2325, "ddd")))</f>
        <v/>
      </c>
      <c r="AB2325" s="61" t="str">
        <f t="shared" si="329"/>
        <v/>
      </c>
      <c r="AD2325" s="23" t="str">
        <f t="shared" si="330"/>
        <v/>
      </c>
      <c r="AE2325" s="23" t="str">
        <f t="shared" si="331"/>
        <v/>
      </c>
      <c r="AG2325" s="23" t="str">
        <f t="shared" si="332"/>
        <v/>
      </c>
    </row>
    <row r="2326" spans="1:33" x14ac:dyDescent="0.25">
      <c r="A2326" s="5"/>
      <c r="B2326" s="115"/>
      <c r="C2326" s="116"/>
      <c r="D2326" s="117"/>
      <c r="E2326" s="118"/>
      <c r="F2326" s="118"/>
      <c r="G2326" s="119"/>
      <c r="H2326" s="120"/>
      <c r="I2326" s="120"/>
      <c r="J2326" s="121"/>
      <c r="K2326" s="5"/>
      <c r="L2326" s="133" t="str">
        <f t="shared" si="324"/>
        <v/>
      </c>
      <c r="M2326" s="5"/>
      <c r="N2326" s="23" t="str">
        <f>IF($L2326="", "", COUNTIF($L$11:$L$2510, "&gt;"&amp;$L2326)+1+COUNTIF($L$11:$L2326, $L2326)-1)</f>
        <v/>
      </c>
      <c r="O2326" s="5"/>
      <c r="R2326" s="23" t="str">
        <f t="shared" si="325"/>
        <v/>
      </c>
      <c r="T2326" s="20" t="str">
        <f t="shared" si="326"/>
        <v/>
      </c>
      <c r="X2326" s="23" t="str">
        <f t="shared" si="327"/>
        <v/>
      </c>
      <c r="Z2326" s="59" t="str">
        <f t="shared" si="328"/>
        <v/>
      </c>
      <c r="AA2326" s="60" t="str">
        <f>IF($B2326="", "", IF(COUNTIF('Intro &amp; Setup'!$AY$23:$AY$38, $B2326)&gt;0, "BH", TEXT($B2326, "ddd")))</f>
        <v/>
      </c>
      <c r="AB2326" s="61" t="str">
        <f t="shared" si="329"/>
        <v/>
      </c>
      <c r="AD2326" s="23" t="str">
        <f t="shared" si="330"/>
        <v/>
      </c>
      <c r="AE2326" s="23" t="str">
        <f t="shared" si="331"/>
        <v/>
      </c>
      <c r="AG2326" s="23" t="str">
        <f t="shared" si="332"/>
        <v/>
      </c>
    </row>
    <row r="2327" spans="1:33" x14ac:dyDescent="0.25">
      <c r="A2327" s="5"/>
      <c r="B2327" s="115"/>
      <c r="C2327" s="116"/>
      <c r="D2327" s="117"/>
      <c r="E2327" s="118"/>
      <c r="F2327" s="118"/>
      <c r="G2327" s="119"/>
      <c r="H2327" s="120"/>
      <c r="I2327" s="120"/>
      <c r="J2327" s="121"/>
      <c r="K2327" s="5"/>
      <c r="L2327" s="133" t="str">
        <f t="shared" si="324"/>
        <v/>
      </c>
      <c r="M2327" s="5"/>
      <c r="N2327" s="23" t="str">
        <f>IF($L2327="", "", COUNTIF($L$11:$L$2510, "&gt;"&amp;$L2327)+1+COUNTIF($L$11:$L2327, $L2327)-1)</f>
        <v/>
      </c>
      <c r="O2327" s="5"/>
      <c r="R2327" s="23" t="str">
        <f t="shared" si="325"/>
        <v/>
      </c>
      <c r="T2327" s="20" t="str">
        <f t="shared" si="326"/>
        <v/>
      </c>
      <c r="X2327" s="23" t="str">
        <f t="shared" si="327"/>
        <v/>
      </c>
      <c r="Z2327" s="59" t="str">
        <f t="shared" si="328"/>
        <v/>
      </c>
      <c r="AA2327" s="60" t="str">
        <f>IF($B2327="", "", IF(COUNTIF('Intro &amp; Setup'!$AY$23:$AY$38, $B2327)&gt;0, "BH", TEXT($B2327, "ddd")))</f>
        <v/>
      </c>
      <c r="AB2327" s="61" t="str">
        <f t="shared" si="329"/>
        <v/>
      </c>
      <c r="AD2327" s="23" t="str">
        <f t="shared" si="330"/>
        <v/>
      </c>
      <c r="AE2327" s="23" t="str">
        <f t="shared" si="331"/>
        <v/>
      </c>
      <c r="AG2327" s="23" t="str">
        <f t="shared" si="332"/>
        <v/>
      </c>
    </row>
    <row r="2328" spans="1:33" x14ac:dyDescent="0.25">
      <c r="A2328" s="5"/>
      <c r="B2328" s="115"/>
      <c r="C2328" s="116"/>
      <c r="D2328" s="117"/>
      <c r="E2328" s="118"/>
      <c r="F2328" s="118"/>
      <c r="G2328" s="119"/>
      <c r="H2328" s="120"/>
      <c r="I2328" s="120"/>
      <c r="J2328" s="121"/>
      <c r="K2328" s="5"/>
      <c r="L2328" s="133" t="str">
        <f t="shared" si="324"/>
        <v/>
      </c>
      <c r="M2328" s="5"/>
      <c r="N2328" s="23" t="str">
        <f>IF($L2328="", "", COUNTIF($L$11:$L$2510, "&gt;"&amp;$L2328)+1+COUNTIF($L$11:$L2328, $L2328)-1)</f>
        <v/>
      </c>
      <c r="O2328" s="5"/>
      <c r="R2328" s="23" t="str">
        <f t="shared" si="325"/>
        <v/>
      </c>
      <c r="T2328" s="20" t="str">
        <f t="shared" si="326"/>
        <v/>
      </c>
      <c r="X2328" s="23" t="str">
        <f t="shared" si="327"/>
        <v/>
      </c>
      <c r="Z2328" s="59" t="str">
        <f t="shared" si="328"/>
        <v/>
      </c>
      <c r="AA2328" s="60" t="str">
        <f>IF($B2328="", "", IF(COUNTIF('Intro &amp; Setup'!$AY$23:$AY$38, $B2328)&gt;0, "BH", TEXT($B2328, "ddd")))</f>
        <v/>
      </c>
      <c r="AB2328" s="61" t="str">
        <f t="shared" si="329"/>
        <v/>
      </c>
      <c r="AD2328" s="23" t="str">
        <f t="shared" si="330"/>
        <v/>
      </c>
      <c r="AE2328" s="23" t="str">
        <f t="shared" si="331"/>
        <v/>
      </c>
      <c r="AG2328" s="23" t="str">
        <f t="shared" si="332"/>
        <v/>
      </c>
    </row>
    <row r="2329" spans="1:33" x14ac:dyDescent="0.25">
      <c r="A2329" s="5"/>
      <c r="B2329" s="115"/>
      <c r="C2329" s="116"/>
      <c r="D2329" s="117"/>
      <c r="E2329" s="118"/>
      <c r="F2329" s="118"/>
      <c r="G2329" s="119"/>
      <c r="H2329" s="120"/>
      <c r="I2329" s="120"/>
      <c r="J2329" s="121"/>
      <c r="K2329" s="5"/>
      <c r="L2329" s="133" t="str">
        <f t="shared" si="324"/>
        <v/>
      </c>
      <c r="M2329" s="5"/>
      <c r="N2329" s="23" t="str">
        <f>IF($L2329="", "", COUNTIF($L$11:$L$2510, "&gt;"&amp;$L2329)+1+COUNTIF($L$11:$L2329, $L2329)-1)</f>
        <v/>
      </c>
      <c r="O2329" s="5"/>
      <c r="R2329" s="23" t="str">
        <f t="shared" si="325"/>
        <v/>
      </c>
      <c r="T2329" s="20" t="str">
        <f t="shared" si="326"/>
        <v/>
      </c>
      <c r="X2329" s="23" t="str">
        <f t="shared" si="327"/>
        <v/>
      </c>
      <c r="Z2329" s="59" t="str">
        <f t="shared" si="328"/>
        <v/>
      </c>
      <c r="AA2329" s="60" t="str">
        <f>IF($B2329="", "", IF(COUNTIF('Intro &amp; Setup'!$AY$23:$AY$38, $B2329)&gt;0, "BH", TEXT($B2329, "ddd")))</f>
        <v/>
      </c>
      <c r="AB2329" s="61" t="str">
        <f t="shared" si="329"/>
        <v/>
      </c>
      <c r="AD2329" s="23" t="str">
        <f t="shared" si="330"/>
        <v/>
      </c>
      <c r="AE2329" s="23" t="str">
        <f t="shared" si="331"/>
        <v/>
      </c>
      <c r="AG2329" s="23" t="str">
        <f t="shared" si="332"/>
        <v/>
      </c>
    </row>
    <row r="2330" spans="1:33" x14ac:dyDescent="0.25">
      <c r="A2330" s="5"/>
      <c r="B2330" s="115"/>
      <c r="C2330" s="116"/>
      <c r="D2330" s="117"/>
      <c r="E2330" s="118"/>
      <c r="F2330" s="118"/>
      <c r="G2330" s="119"/>
      <c r="H2330" s="120"/>
      <c r="I2330" s="120"/>
      <c r="J2330" s="121"/>
      <c r="K2330" s="5"/>
      <c r="L2330" s="133" t="str">
        <f t="shared" si="324"/>
        <v/>
      </c>
      <c r="M2330" s="5"/>
      <c r="N2330" s="23" t="str">
        <f>IF($L2330="", "", COUNTIF($L$11:$L$2510, "&gt;"&amp;$L2330)+1+COUNTIF($L$11:$L2330, $L2330)-1)</f>
        <v/>
      </c>
      <c r="O2330" s="5"/>
      <c r="R2330" s="23" t="str">
        <f t="shared" si="325"/>
        <v/>
      </c>
      <c r="T2330" s="20" t="str">
        <f t="shared" si="326"/>
        <v/>
      </c>
      <c r="X2330" s="23" t="str">
        <f t="shared" si="327"/>
        <v/>
      </c>
      <c r="Z2330" s="59" t="str">
        <f t="shared" si="328"/>
        <v/>
      </c>
      <c r="AA2330" s="60" t="str">
        <f>IF($B2330="", "", IF(COUNTIF('Intro &amp; Setup'!$AY$23:$AY$38, $B2330)&gt;0, "BH", TEXT($B2330, "ddd")))</f>
        <v/>
      </c>
      <c r="AB2330" s="61" t="str">
        <f t="shared" si="329"/>
        <v/>
      </c>
      <c r="AD2330" s="23" t="str">
        <f t="shared" si="330"/>
        <v/>
      </c>
      <c r="AE2330" s="23" t="str">
        <f t="shared" si="331"/>
        <v/>
      </c>
      <c r="AG2330" s="23" t="str">
        <f t="shared" si="332"/>
        <v/>
      </c>
    </row>
    <row r="2331" spans="1:33" x14ac:dyDescent="0.25">
      <c r="A2331" s="5"/>
      <c r="B2331" s="115"/>
      <c r="C2331" s="116"/>
      <c r="D2331" s="117"/>
      <c r="E2331" s="118"/>
      <c r="F2331" s="118"/>
      <c r="G2331" s="119"/>
      <c r="H2331" s="120"/>
      <c r="I2331" s="120"/>
      <c r="J2331" s="121"/>
      <c r="K2331" s="5"/>
      <c r="L2331" s="133" t="str">
        <f t="shared" si="324"/>
        <v/>
      </c>
      <c r="M2331" s="5"/>
      <c r="N2331" s="23" t="str">
        <f>IF($L2331="", "", COUNTIF($L$11:$L$2510, "&gt;"&amp;$L2331)+1+COUNTIF($L$11:$L2331, $L2331)-1)</f>
        <v/>
      </c>
      <c r="O2331" s="5"/>
      <c r="R2331" s="23" t="str">
        <f t="shared" si="325"/>
        <v/>
      </c>
      <c r="T2331" s="20" t="str">
        <f t="shared" si="326"/>
        <v/>
      </c>
      <c r="X2331" s="23" t="str">
        <f t="shared" si="327"/>
        <v/>
      </c>
      <c r="Z2331" s="59" t="str">
        <f t="shared" si="328"/>
        <v/>
      </c>
      <c r="AA2331" s="60" t="str">
        <f>IF($B2331="", "", IF(COUNTIF('Intro &amp; Setup'!$AY$23:$AY$38, $B2331)&gt;0, "BH", TEXT($B2331, "ddd")))</f>
        <v/>
      </c>
      <c r="AB2331" s="61" t="str">
        <f t="shared" si="329"/>
        <v/>
      </c>
      <c r="AD2331" s="23" t="str">
        <f t="shared" si="330"/>
        <v/>
      </c>
      <c r="AE2331" s="23" t="str">
        <f t="shared" si="331"/>
        <v/>
      </c>
      <c r="AG2331" s="23" t="str">
        <f t="shared" si="332"/>
        <v/>
      </c>
    </row>
    <row r="2332" spans="1:33" x14ac:dyDescent="0.25">
      <c r="A2332" s="5"/>
      <c r="B2332" s="115"/>
      <c r="C2332" s="116"/>
      <c r="D2332" s="117"/>
      <c r="E2332" s="118"/>
      <c r="F2332" s="118"/>
      <c r="G2332" s="119"/>
      <c r="H2332" s="120"/>
      <c r="I2332" s="120"/>
      <c r="J2332" s="121"/>
      <c r="K2332" s="5"/>
      <c r="L2332" s="133" t="str">
        <f t="shared" si="324"/>
        <v/>
      </c>
      <c r="M2332" s="5"/>
      <c r="N2332" s="23" t="str">
        <f>IF($L2332="", "", COUNTIF($L$11:$L$2510, "&gt;"&amp;$L2332)+1+COUNTIF($L$11:$L2332, $L2332)-1)</f>
        <v/>
      </c>
      <c r="O2332" s="5"/>
      <c r="R2332" s="23" t="str">
        <f t="shared" si="325"/>
        <v/>
      </c>
      <c r="T2332" s="20" t="str">
        <f t="shared" si="326"/>
        <v/>
      </c>
      <c r="X2332" s="23" t="str">
        <f t="shared" si="327"/>
        <v/>
      </c>
      <c r="Z2332" s="59" t="str">
        <f t="shared" si="328"/>
        <v/>
      </c>
      <c r="AA2332" s="60" t="str">
        <f>IF($B2332="", "", IF(COUNTIF('Intro &amp; Setup'!$AY$23:$AY$38, $B2332)&gt;0, "BH", TEXT($B2332, "ddd")))</f>
        <v/>
      </c>
      <c r="AB2332" s="61" t="str">
        <f t="shared" si="329"/>
        <v/>
      </c>
      <c r="AD2332" s="23" t="str">
        <f t="shared" si="330"/>
        <v/>
      </c>
      <c r="AE2332" s="23" t="str">
        <f t="shared" si="331"/>
        <v/>
      </c>
      <c r="AG2332" s="23" t="str">
        <f t="shared" si="332"/>
        <v/>
      </c>
    </row>
    <row r="2333" spans="1:33" x14ac:dyDescent="0.25">
      <c r="A2333" s="5"/>
      <c r="B2333" s="115"/>
      <c r="C2333" s="116"/>
      <c r="D2333" s="117"/>
      <c r="E2333" s="118"/>
      <c r="F2333" s="118"/>
      <c r="G2333" s="119"/>
      <c r="H2333" s="120"/>
      <c r="I2333" s="120"/>
      <c r="J2333" s="121"/>
      <c r="K2333" s="5"/>
      <c r="L2333" s="133" t="str">
        <f t="shared" si="324"/>
        <v/>
      </c>
      <c r="M2333" s="5"/>
      <c r="N2333" s="23" t="str">
        <f>IF($L2333="", "", COUNTIF($L$11:$L$2510, "&gt;"&amp;$L2333)+1+COUNTIF($L$11:$L2333, $L2333)-1)</f>
        <v/>
      </c>
      <c r="O2333" s="5"/>
      <c r="R2333" s="23" t="str">
        <f t="shared" si="325"/>
        <v/>
      </c>
      <c r="T2333" s="20" t="str">
        <f t="shared" si="326"/>
        <v/>
      </c>
      <c r="X2333" s="23" t="str">
        <f t="shared" si="327"/>
        <v/>
      </c>
      <c r="Z2333" s="59" t="str">
        <f t="shared" si="328"/>
        <v/>
      </c>
      <c r="AA2333" s="60" t="str">
        <f>IF($B2333="", "", IF(COUNTIF('Intro &amp; Setup'!$AY$23:$AY$38, $B2333)&gt;0, "BH", TEXT($B2333, "ddd")))</f>
        <v/>
      </c>
      <c r="AB2333" s="61" t="str">
        <f t="shared" si="329"/>
        <v/>
      </c>
      <c r="AD2333" s="23" t="str">
        <f t="shared" si="330"/>
        <v/>
      </c>
      <c r="AE2333" s="23" t="str">
        <f t="shared" si="331"/>
        <v/>
      </c>
      <c r="AG2333" s="23" t="str">
        <f t="shared" si="332"/>
        <v/>
      </c>
    </row>
    <row r="2334" spans="1:33" x14ac:dyDescent="0.25">
      <c r="A2334" s="5"/>
      <c r="B2334" s="115"/>
      <c r="C2334" s="116"/>
      <c r="D2334" s="117"/>
      <c r="E2334" s="118"/>
      <c r="F2334" s="118"/>
      <c r="G2334" s="119"/>
      <c r="H2334" s="120"/>
      <c r="I2334" s="120"/>
      <c r="J2334" s="121"/>
      <c r="K2334" s="5"/>
      <c r="L2334" s="133" t="str">
        <f t="shared" si="324"/>
        <v/>
      </c>
      <c r="M2334" s="5"/>
      <c r="N2334" s="23" t="str">
        <f>IF($L2334="", "", COUNTIF($L$11:$L$2510, "&gt;"&amp;$L2334)+1+COUNTIF($L$11:$L2334, $L2334)-1)</f>
        <v/>
      </c>
      <c r="O2334" s="5"/>
      <c r="R2334" s="23" t="str">
        <f t="shared" si="325"/>
        <v/>
      </c>
      <c r="T2334" s="20" t="str">
        <f t="shared" si="326"/>
        <v/>
      </c>
      <c r="X2334" s="23" t="str">
        <f t="shared" si="327"/>
        <v/>
      </c>
      <c r="Z2334" s="59" t="str">
        <f t="shared" si="328"/>
        <v/>
      </c>
      <c r="AA2334" s="60" t="str">
        <f>IF($B2334="", "", IF(COUNTIF('Intro &amp; Setup'!$AY$23:$AY$38, $B2334)&gt;0, "BH", TEXT($B2334, "ddd")))</f>
        <v/>
      </c>
      <c r="AB2334" s="61" t="str">
        <f t="shared" si="329"/>
        <v/>
      </c>
      <c r="AD2334" s="23" t="str">
        <f t="shared" si="330"/>
        <v/>
      </c>
      <c r="AE2334" s="23" t="str">
        <f t="shared" si="331"/>
        <v/>
      </c>
      <c r="AG2334" s="23" t="str">
        <f t="shared" si="332"/>
        <v/>
      </c>
    </row>
    <row r="2335" spans="1:33" x14ac:dyDescent="0.25">
      <c r="A2335" s="5"/>
      <c r="B2335" s="115"/>
      <c r="C2335" s="116"/>
      <c r="D2335" s="117"/>
      <c r="E2335" s="118"/>
      <c r="F2335" s="118"/>
      <c r="G2335" s="119"/>
      <c r="H2335" s="120"/>
      <c r="I2335" s="120"/>
      <c r="J2335" s="121"/>
      <c r="K2335" s="5"/>
      <c r="L2335" s="133" t="str">
        <f t="shared" si="324"/>
        <v/>
      </c>
      <c r="M2335" s="5"/>
      <c r="N2335" s="23" t="str">
        <f>IF($L2335="", "", COUNTIF($L$11:$L$2510, "&gt;"&amp;$L2335)+1+COUNTIF($L$11:$L2335, $L2335)-1)</f>
        <v/>
      </c>
      <c r="O2335" s="5"/>
      <c r="R2335" s="23" t="str">
        <f t="shared" si="325"/>
        <v/>
      </c>
      <c r="T2335" s="20" t="str">
        <f t="shared" si="326"/>
        <v/>
      </c>
      <c r="X2335" s="23" t="str">
        <f t="shared" si="327"/>
        <v/>
      </c>
      <c r="Z2335" s="59" t="str">
        <f t="shared" si="328"/>
        <v/>
      </c>
      <c r="AA2335" s="60" t="str">
        <f>IF($B2335="", "", IF(COUNTIF('Intro &amp; Setup'!$AY$23:$AY$38, $B2335)&gt;0, "BH", TEXT($B2335, "ddd")))</f>
        <v/>
      </c>
      <c r="AB2335" s="61" t="str">
        <f t="shared" si="329"/>
        <v/>
      </c>
      <c r="AD2335" s="23" t="str">
        <f t="shared" si="330"/>
        <v/>
      </c>
      <c r="AE2335" s="23" t="str">
        <f t="shared" si="331"/>
        <v/>
      </c>
      <c r="AG2335" s="23" t="str">
        <f t="shared" si="332"/>
        <v/>
      </c>
    </row>
    <row r="2336" spans="1:33" x14ac:dyDescent="0.25">
      <c r="A2336" s="5"/>
      <c r="B2336" s="115"/>
      <c r="C2336" s="116"/>
      <c r="D2336" s="117"/>
      <c r="E2336" s="118"/>
      <c r="F2336" s="118"/>
      <c r="G2336" s="119"/>
      <c r="H2336" s="120"/>
      <c r="I2336" s="120"/>
      <c r="J2336" s="121"/>
      <c r="K2336" s="5"/>
      <c r="L2336" s="133" t="str">
        <f t="shared" si="324"/>
        <v/>
      </c>
      <c r="M2336" s="5"/>
      <c r="N2336" s="23" t="str">
        <f>IF($L2336="", "", COUNTIF($L$11:$L$2510, "&gt;"&amp;$L2336)+1+COUNTIF($L$11:$L2336, $L2336)-1)</f>
        <v/>
      </c>
      <c r="O2336" s="5"/>
      <c r="R2336" s="23" t="str">
        <f t="shared" si="325"/>
        <v/>
      </c>
      <c r="T2336" s="20" t="str">
        <f t="shared" si="326"/>
        <v/>
      </c>
      <c r="X2336" s="23" t="str">
        <f t="shared" si="327"/>
        <v/>
      </c>
      <c r="Z2336" s="59" t="str">
        <f t="shared" si="328"/>
        <v/>
      </c>
      <c r="AA2336" s="60" t="str">
        <f>IF($B2336="", "", IF(COUNTIF('Intro &amp; Setup'!$AY$23:$AY$38, $B2336)&gt;0, "BH", TEXT($B2336, "ddd")))</f>
        <v/>
      </c>
      <c r="AB2336" s="61" t="str">
        <f t="shared" si="329"/>
        <v/>
      </c>
      <c r="AD2336" s="23" t="str">
        <f t="shared" si="330"/>
        <v/>
      </c>
      <c r="AE2336" s="23" t="str">
        <f t="shared" si="331"/>
        <v/>
      </c>
      <c r="AG2336" s="23" t="str">
        <f t="shared" si="332"/>
        <v/>
      </c>
    </row>
    <row r="2337" spans="1:33" x14ac:dyDescent="0.25">
      <c r="A2337" s="5"/>
      <c r="B2337" s="115"/>
      <c r="C2337" s="116"/>
      <c r="D2337" s="117"/>
      <c r="E2337" s="118"/>
      <c r="F2337" s="118"/>
      <c r="G2337" s="119"/>
      <c r="H2337" s="120"/>
      <c r="I2337" s="120"/>
      <c r="J2337" s="121"/>
      <c r="K2337" s="5"/>
      <c r="L2337" s="133" t="str">
        <f t="shared" si="324"/>
        <v/>
      </c>
      <c r="M2337" s="5"/>
      <c r="N2337" s="23" t="str">
        <f>IF($L2337="", "", COUNTIF($L$11:$L$2510, "&gt;"&amp;$L2337)+1+COUNTIF($L$11:$L2337, $L2337)-1)</f>
        <v/>
      </c>
      <c r="O2337" s="5"/>
      <c r="R2337" s="23" t="str">
        <f t="shared" si="325"/>
        <v/>
      </c>
      <c r="T2337" s="20" t="str">
        <f t="shared" si="326"/>
        <v/>
      </c>
      <c r="X2337" s="23" t="str">
        <f t="shared" si="327"/>
        <v/>
      </c>
      <c r="Z2337" s="59" t="str">
        <f t="shared" si="328"/>
        <v/>
      </c>
      <c r="AA2337" s="60" t="str">
        <f>IF($B2337="", "", IF(COUNTIF('Intro &amp; Setup'!$AY$23:$AY$38, $B2337)&gt;0, "BH", TEXT($B2337, "ddd")))</f>
        <v/>
      </c>
      <c r="AB2337" s="61" t="str">
        <f t="shared" si="329"/>
        <v/>
      </c>
      <c r="AD2337" s="23" t="str">
        <f t="shared" si="330"/>
        <v/>
      </c>
      <c r="AE2337" s="23" t="str">
        <f t="shared" si="331"/>
        <v/>
      </c>
      <c r="AG2337" s="23" t="str">
        <f t="shared" si="332"/>
        <v/>
      </c>
    </row>
    <row r="2338" spans="1:33" x14ac:dyDescent="0.25">
      <c r="A2338" s="5"/>
      <c r="B2338" s="115"/>
      <c r="C2338" s="116"/>
      <c r="D2338" s="117"/>
      <c r="E2338" s="118"/>
      <c r="F2338" s="118"/>
      <c r="G2338" s="119"/>
      <c r="H2338" s="120"/>
      <c r="I2338" s="120"/>
      <c r="J2338" s="121"/>
      <c r="K2338" s="5"/>
      <c r="L2338" s="133" t="str">
        <f t="shared" si="324"/>
        <v/>
      </c>
      <c r="M2338" s="5"/>
      <c r="N2338" s="23" t="str">
        <f>IF($L2338="", "", COUNTIF($L$11:$L$2510, "&gt;"&amp;$L2338)+1+COUNTIF($L$11:$L2338, $L2338)-1)</f>
        <v/>
      </c>
      <c r="O2338" s="5"/>
      <c r="R2338" s="23" t="str">
        <f t="shared" si="325"/>
        <v/>
      </c>
      <c r="T2338" s="20" t="str">
        <f t="shared" si="326"/>
        <v/>
      </c>
      <c r="X2338" s="23" t="str">
        <f t="shared" si="327"/>
        <v/>
      </c>
      <c r="Z2338" s="59" t="str">
        <f t="shared" si="328"/>
        <v/>
      </c>
      <c r="AA2338" s="60" t="str">
        <f>IF($B2338="", "", IF(COUNTIF('Intro &amp; Setup'!$AY$23:$AY$38, $B2338)&gt;0, "BH", TEXT($B2338, "ddd")))</f>
        <v/>
      </c>
      <c r="AB2338" s="61" t="str">
        <f t="shared" si="329"/>
        <v/>
      </c>
      <c r="AD2338" s="23" t="str">
        <f t="shared" si="330"/>
        <v/>
      </c>
      <c r="AE2338" s="23" t="str">
        <f t="shared" si="331"/>
        <v/>
      </c>
      <c r="AG2338" s="23" t="str">
        <f t="shared" si="332"/>
        <v/>
      </c>
    </row>
    <row r="2339" spans="1:33" x14ac:dyDescent="0.25">
      <c r="A2339" s="5"/>
      <c r="B2339" s="115"/>
      <c r="C2339" s="116"/>
      <c r="D2339" s="117"/>
      <c r="E2339" s="118"/>
      <c r="F2339" s="118"/>
      <c r="G2339" s="119"/>
      <c r="H2339" s="120"/>
      <c r="I2339" s="120"/>
      <c r="J2339" s="121"/>
      <c r="K2339" s="5"/>
      <c r="L2339" s="133" t="str">
        <f t="shared" si="324"/>
        <v/>
      </c>
      <c r="M2339" s="5"/>
      <c r="N2339" s="23" t="str">
        <f>IF($L2339="", "", COUNTIF($L$11:$L$2510, "&gt;"&amp;$L2339)+1+COUNTIF($L$11:$L2339, $L2339)-1)</f>
        <v/>
      </c>
      <c r="O2339" s="5"/>
      <c r="R2339" s="23" t="str">
        <f t="shared" si="325"/>
        <v/>
      </c>
      <c r="T2339" s="20" t="str">
        <f t="shared" si="326"/>
        <v/>
      </c>
      <c r="X2339" s="23" t="str">
        <f t="shared" si="327"/>
        <v/>
      </c>
      <c r="Z2339" s="59" t="str">
        <f t="shared" si="328"/>
        <v/>
      </c>
      <c r="AA2339" s="60" t="str">
        <f>IF($B2339="", "", IF(COUNTIF('Intro &amp; Setup'!$AY$23:$AY$38, $B2339)&gt;0, "BH", TEXT($B2339, "ddd")))</f>
        <v/>
      </c>
      <c r="AB2339" s="61" t="str">
        <f t="shared" si="329"/>
        <v/>
      </c>
      <c r="AD2339" s="23" t="str">
        <f t="shared" si="330"/>
        <v/>
      </c>
      <c r="AE2339" s="23" t="str">
        <f t="shared" si="331"/>
        <v/>
      </c>
      <c r="AG2339" s="23" t="str">
        <f t="shared" si="332"/>
        <v/>
      </c>
    </row>
    <row r="2340" spans="1:33" x14ac:dyDescent="0.25">
      <c r="A2340" s="5"/>
      <c r="B2340" s="115"/>
      <c r="C2340" s="116"/>
      <c r="D2340" s="117"/>
      <c r="E2340" s="118"/>
      <c r="F2340" s="118"/>
      <c r="G2340" s="119"/>
      <c r="H2340" s="120"/>
      <c r="I2340" s="120"/>
      <c r="J2340" s="121"/>
      <c r="K2340" s="5"/>
      <c r="L2340" s="133" t="str">
        <f t="shared" si="324"/>
        <v/>
      </c>
      <c r="M2340" s="5"/>
      <c r="N2340" s="23" t="str">
        <f>IF($L2340="", "", COUNTIF($L$11:$L$2510, "&gt;"&amp;$L2340)+1+COUNTIF($L$11:$L2340, $L2340)-1)</f>
        <v/>
      </c>
      <c r="O2340" s="5"/>
      <c r="R2340" s="23" t="str">
        <f t="shared" si="325"/>
        <v/>
      </c>
      <c r="T2340" s="20" t="str">
        <f t="shared" si="326"/>
        <v/>
      </c>
      <c r="X2340" s="23" t="str">
        <f t="shared" si="327"/>
        <v/>
      </c>
      <c r="Z2340" s="59" t="str">
        <f t="shared" si="328"/>
        <v/>
      </c>
      <c r="AA2340" s="60" t="str">
        <f>IF($B2340="", "", IF(COUNTIF('Intro &amp; Setup'!$AY$23:$AY$38, $B2340)&gt;0, "BH", TEXT($B2340, "ddd")))</f>
        <v/>
      </c>
      <c r="AB2340" s="61" t="str">
        <f t="shared" si="329"/>
        <v/>
      </c>
      <c r="AD2340" s="23" t="str">
        <f t="shared" si="330"/>
        <v/>
      </c>
      <c r="AE2340" s="23" t="str">
        <f t="shared" si="331"/>
        <v/>
      </c>
      <c r="AG2340" s="23" t="str">
        <f t="shared" si="332"/>
        <v/>
      </c>
    </row>
    <row r="2341" spans="1:33" x14ac:dyDescent="0.25">
      <c r="A2341" s="5"/>
      <c r="B2341" s="115"/>
      <c r="C2341" s="116"/>
      <c r="D2341" s="117"/>
      <c r="E2341" s="118"/>
      <c r="F2341" s="118"/>
      <c r="G2341" s="119"/>
      <c r="H2341" s="120"/>
      <c r="I2341" s="120"/>
      <c r="J2341" s="121"/>
      <c r="K2341" s="5"/>
      <c r="L2341" s="133" t="str">
        <f t="shared" si="324"/>
        <v/>
      </c>
      <c r="M2341" s="5"/>
      <c r="N2341" s="23" t="str">
        <f>IF($L2341="", "", COUNTIF($L$11:$L$2510, "&gt;"&amp;$L2341)+1+COUNTIF($L$11:$L2341, $L2341)-1)</f>
        <v/>
      </c>
      <c r="O2341" s="5"/>
      <c r="R2341" s="23" t="str">
        <f t="shared" si="325"/>
        <v/>
      </c>
      <c r="T2341" s="20" t="str">
        <f t="shared" si="326"/>
        <v/>
      </c>
      <c r="X2341" s="23" t="str">
        <f t="shared" si="327"/>
        <v/>
      </c>
      <c r="Z2341" s="59" t="str">
        <f t="shared" si="328"/>
        <v/>
      </c>
      <c r="AA2341" s="60" t="str">
        <f>IF($B2341="", "", IF(COUNTIF('Intro &amp; Setup'!$AY$23:$AY$38, $B2341)&gt;0, "BH", TEXT($B2341, "ddd")))</f>
        <v/>
      </c>
      <c r="AB2341" s="61" t="str">
        <f t="shared" si="329"/>
        <v/>
      </c>
      <c r="AD2341" s="23" t="str">
        <f t="shared" si="330"/>
        <v/>
      </c>
      <c r="AE2341" s="23" t="str">
        <f t="shared" si="331"/>
        <v/>
      </c>
      <c r="AG2341" s="23" t="str">
        <f t="shared" si="332"/>
        <v/>
      </c>
    </row>
    <row r="2342" spans="1:33" x14ac:dyDescent="0.25">
      <c r="A2342" s="5"/>
      <c r="B2342" s="115"/>
      <c r="C2342" s="116"/>
      <c r="D2342" s="117"/>
      <c r="E2342" s="118"/>
      <c r="F2342" s="118"/>
      <c r="G2342" s="119"/>
      <c r="H2342" s="120"/>
      <c r="I2342" s="120"/>
      <c r="J2342" s="121"/>
      <c r="K2342" s="5"/>
      <c r="L2342" s="133" t="str">
        <f t="shared" si="324"/>
        <v/>
      </c>
      <c r="M2342" s="5"/>
      <c r="N2342" s="23" t="str">
        <f>IF($L2342="", "", COUNTIF($L$11:$L$2510, "&gt;"&amp;$L2342)+1+COUNTIF($L$11:$L2342, $L2342)-1)</f>
        <v/>
      </c>
      <c r="O2342" s="5"/>
      <c r="R2342" s="23" t="str">
        <f t="shared" si="325"/>
        <v/>
      </c>
      <c r="T2342" s="20" t="str">
        <f t="shared" si="326"/>
        <v/>
      </c>
      <c r="X2342" s="23" t="str">
        <f t="shared" si="327"/>
        <v/>
      </c>
      <c r="Z2342" s="59" t="str">
        <f t="shared" si="328"/>
        <v/>
      </c>
      <c r="AA2342" s="60" t="str">
        <f>IF($B2342="", "", IF(COUNTIF('Intro &amp; Setup'!$AY$23:$AY$38, $B2342)&gt;0, "BH", TEXT($B2342, "ddd")))</f>
        <v/>
      </c>
      <c r="AB2342" s="61" t="str">
        <f t="shared" si="329"/>
        <v/>
      </c>
      <c r="AD2342" s="23" t="str">
        <f t="shared" si="330"/>
        <v/>
      </c>
      <c r="AE2342" s="23" t="str">
        <f t="shared" si="331"/>
        <v/>
      </c>
      <c r="AG2342" s="23" t="str">
        <f t="shared" si="332"/>
        <v/>
      </c>
    </row>
    <row r="2343" spans="1:33" x14ac:dyDescent="0.25">
      <c r="A2343" s="5"/>
      <c r="B2343" s="115"/>
      <c r="C2343" s="116"/>
      <c r="D2343" s="117"/>
      <c r="E2343" s="118"/>
      <c r="F2343" s="118"/>
      <c r="G2343" s="119"/>
      <c r="H2343" s="120"/>
      <c r="I2343" s="120"/>
      <c r="J2343" s="121"/>
      <c r="K2343" s="5"/>
      <c r="L2343" s="133" t="str">
        <f t="shared" si="324"/>
        <v/>
      </c>
      <c r="M2343" s="5"/>
      <c r="N2343" s="23" t="str">
        <f>IF($L2343="", "", COUNTIF($L$11:$L$2510, "&gt;"&amp;$L2343)+1+COUNTIF($L$11:$L2343, $L2343)-1)</f>
        <v/>
      </c>
      <c r="O2343" s="5"/>
      <c r="R2343" s="23" t="str">
        <f t="shared" si="325"/>
        <v/>
      </c>
      <c r="T2343" s="20" t="str">
        <f t="shared" si="326"/>
        <v/>
      </c>
      <c r="X2343" s="23" t="str">
        <f t="shared" si="327"/>
        <v/>
      </c>
      <c r="Z2343" s="59" t="str">
        <f t="shared" si="328"/>
        <v/>
      </c>
      <c r="AA2343" s="60" t="str">
        <f>IF($B2343="", "", IF(COUNTIF('Intro &amp; Setup'!$AY$23:$AY$38, $B2343)&gt;0, "BH", TEXT($B2343, "ddd")))</f>
        <v/>
      </c>
      <c r="AB2343" s="61" t="str">
        <f t="shared" si="329"/>
        <v/>
      </c>
      <c r="AD2343" s="23" t="str">
        <f t="shared" si="330"/>
        <v/>
      </c>
      <c r="AE2343" s="23" t="str">
        <f t="shared" si="331"/>
        <v/>
      </c>
      <c r="AG2343" s="23" t="str">
        <f t="shared" si="332"/>
        <v/>
      </c>
    </row>
    <row r="2344" spans="1:33" x14ac:dyDescent="0.25">
      <c r="A2344" s="5"/>
      <c r="B2344" s="115"/>
      <c r="C2344" s="116"/>
      <c r="D2344" s="117"/>
      <c r="E2344" s="118"/>
      <c r="F2344" s="118"/>
      <c r="G2344" s="119"/>
      <c r="H2344" s="120"/>
      <c r="I2344" s="120"/>
      <c r="J2344" s="121"/>
      <c r="K2344" s="5"/>
      <c r="L2344" s="133" t="str">
        <f t="shared" si="324"/>
        <v/>
      </c>
      <c r="M2344" s="5"/>
      <c r="N2344" s="23" t="str">
        <f>IF($L2344="", "", COUNTIF($L$11:$L$2510, "&gt;"&amp;$L2344)+1+COUNTIF($L$11:$L2344, $L2344)-1)</f>
        <v/>
      </c>
      <c r="O2344" s="5"/>
      <c r="R2344" s="23" t="str">
        <f t="shared" si="325"/>
        <v/>
      </c>
      <c r="T2344" s="20" t="str">
        <f t="shared" si="326"/>
        <v/>
      </c>
      <c r="X2344" s="23" t="str">
        <f t="shared" si="327"/>
        <v/>
      </c>
      <c r="Z2344" s="59" t="str">
        <f t="shared" si="328"/>
        <v/>
      </c>
      <c r="AA2344" s="60" t="str">
        <f>IF($B2344="", "", IF(COUNTIF('Intro &amp; Setup'!$AY$23:$AY$38, $B2344)&gt;0, "BH", TEXT($B2344, "ddd")))</f>
        <v/>
      </c>
      <c r="AB2344" s="61" t="str">
        <f t="shared" si="329"/>
        <v/>
      </c>
      <c r="AD2344" s="23" t="str">
        <f t="shared" si="330"/>
        <v/>
      </c>
      <c r="AE2344" s="23" t="str">
        <f t="shared" si="331"/>
        <v/>
      </c>
      <c r="AG2344" s="23" t="str">
        <f t="shared" si="332"/>
        <v/>
      </c>
    </row>
    <row r="2345" spans="1:33" x14ac:dyDescent="0.25">
      <c r="A2345" s="5"/>
      <c r="B2345" s="115"/>
      <c r="C2345" s="116"/>
      <c r="D2345" s="117"/>
      <c r="E2345" s="118"/>
      <c r="F2345" s="118"/>
      <c r="G2345" s="119"/>
      <c r="H2345" s="120"/>
      <c r="I2345" s="120"/>
      <c r="J2345" s="121"/>
      <c r="K2345" s="5"/>
      <c r="L2345" s="133" t="str">
        <f t="shared" si="324"/>
        <v/>
      </c>
      <c r="M2345" s="5"/>
      <c r="N2345" s="23" t="str">
        <f>IF($L2345="", "", COUNTIF($L$11:$L$2510, "&gt;"&amp;$L2345)+1+COUNTIF($L$11:$L2345, $L2345)-1)</f>
        <v/>
      </c>
      <c r="O2345" s="5"/>
      <c r="R2345" s="23" t="str">
        <f t="shared" si="325"/>
        <v/>
      </c>
      <c r="T2345" s="20" t="str">
        <f t="shared" si="326"/>
        <v/>
      </c>
      <c r="X2345" s="23" t="str">
        <f t="shared" si="327"/>
        <v/>
      </c>
      <c r="Z2345" s="59" t="str">
        <f t="shared" si="328"/>
        <v/>
      </c>
      <c r="AA2345" s="60" t="str">
        <f>IF($B2345="", "", IF(COUNTIF('Intro &amp; Setup'!$AY$23:$AY$38, $B2345)&gt;0, "BH", TEXT($B2345, "ddd")))</f>
        <v/>
      </c>
      <c r="AB2345" s="61" t="str">
        <f t="shared" si="329"/>
        <v/>
      </c>
      <c r="AD2345" s="23" t="str">
        <f t="shared" si="330"/>
        <v/>
      </c>
      <c r="AE2345" s="23" t="str">
        <f t="shared" si="331"/>
        <v/>
      </c>
      <c r="AG2345" s="23" t="str">
        <f t="shared" si="332"/>
        <v/>
      </c>
    </row>
    <row r="2346" spans="1:33" x14ac:dyDescent="0.25">
      <c r="A2346" s="5"/>
      <c r="B2346" s="115"/>
      <c r="C2346" s="116"/>
      <c r="D2346" s="117"/>
      <c r="E2346" s="118"/>
      <c r="F2346" s="118"/>
      <c r="G2346" s="119"/>
      <c r="H2346" s="120"/>
      <c r="I2346" s="120"/>
      <c r="J2346" s="121"/>
      <c r="K2346" s="5"/>
      <c r="L2346" s="133" t="str">
        <f t="shared" si="324"/>
        <v/>
      </c>
      <c r="M2346" s="5"/>
      <c r="N2346" s="23" t="str">
        <f>IF($L2346="", "", COUNTIF($L$11:$L$2510, "&gt;"&amp;$L2346)+1+COUNTIF($L$11:$L2346, $L2346)-1)</f>
        <v/>
      </c>
      <c r="O2346" s="5"/>
      <c r="R2346" s="23" t="str">
        <f t="shared" si="325"/>
        <v/>
      </c>
      <c r="T2346" s="20" t="str">
        <f t="shared" si="326"/>
        <v/>
      </c>
      <c r="X2346" s="23" t="str">
        <f t="shared" si="327"/>
        <v/>
      </c>
      <c r="Z2346" s="59" t="str">
        <f t="shared" si="328"/>
        <v/>
      </c>
      <c r="AA2346" s="60" t="str">
        <f>IF($B2346="", "", IF(COUNTIF('Intro &amp; Setup'!$AY$23:$AY$38, $B2346)&gt;0, "BH", TEXT($B2346, "ddd")))</f>
        <v/>
      </c>
      <c r="AB2346" s="61" t="str">
        <f t="shared" si="329"/>
        <v/>
      </c>
      <c r="AD2346" s="23" t="str">
        <f t="shared" si="330"/>
        <v/>
      </c>
      <c r="AE2346" s="23" t="str">
        <f t="shared" si="331"/>
        <v/>
      </c>
      <c r="AG2346" s="23" t="str">
        <f t="shared" si="332"/>
        <v/>
      </c>
    </row>
    <row r="2347" spans="1:33" x14ac:dyDescent="0.25">
      <c r="A2347" s="5"/>
      <c r="B2347" s="115"/>
      <c r="C2347" s="116"/>
      <c r="D2347" s="117"/>
      <c r="E2347" s="118"/>
      <c r="F2347" s="118"/>
      <c r="G2347" s="119"/>
      <c r="H2347" s="120"/>
      <c r="I2347" s="120"/>
      <c r="J2347" s="121"/>
      <c r="K2347" s="5"/>
      <c r="L2347" s="133" t="str">
        <f t="shared" si="324"/>
        <v/>
      </c>
      <c r="M2347" s="5"/>
      <c r="N2347" s="23" t="str">
        <f>IF($L2347="", "", COUNTIF($L$11:$L$2510, "&gt;"&amp;$L2347)+1+COUNTIF($L$11:$L2347, $L2347)-1)</f>
        <v/>
      </c>
      <c r="O2347" s="5"/>
      <c r="R2347" s="23" t="str">
        <f t="shared" si="325"/>
        <v/>
      </c>
      <c r="T2347" s="20" t="str">
        <f t="shared" si="326"/>
        <v/>
      </c>
      <c r="X2347" s="23" t="str">
        <f t="shared" si="327"/>
        <v/>
      </c>
      <c r="Z2347" s="59" t="str">
        <f t="shared" si="328"/>
        <v/>
      </c>
      <c r="AA2347" s="60" t="str">
        <f>IF($B2347="", "", IF(COUNTIF('Intro &amp; Setup'!$AY$23:$AY$38, $B2347)&gt;0, "BH", TEXT($B2347, "ddd")))</f>
        <v/>
      </c>
      <c r="AB2347" s="61" t="str">
        <f t="shared" si="329"/>
        <v/>
      </c>
      <c r="AD2347" s="23" t="str">
        <f t="shared" si="330"/>
        <v/>
      </c>
      <c r="AE2347" s="23" t="str">
        <f t="shared" si="331"/>
        <v/>
      </c>
      <c r="AG2347" s="23" t="str">
        <f t="shared" si="332"/>
        <v/>
      </c>
    </row>
    <row r="2348" spans="1:33" x14ac:dyDescent="0.25">
      <c r="A2348" s="5"/>
      <c r="B2348" s="115"/>
      <c r="C2348" s="116"/>
      <c r="D2348" s="117"/>
      <c r="E2348" s="118"/>
      <c r="F2348" s="118"/>
      <c r="G2348" s="119"/>
      <c r="H2348" s="120"/>
      <c r="I2348" s="120"/>
      <c r="J2348" s="121"/>
      <c r="K2348" s="5"/>
      <c r="L2348" s="133" t="str">
        <f t="shared" si="324"/>
        <v/>
      </c>
      <c r="M2348" s="5"/>
      <c r="N2348" s="23" t="str">
        <f>IF($L2348="", "", COUNTIF($L$11:$L$2510, "&gt;"&amp;$L2348)+1+COUNTIF($L$11:$L2348, $L2348)-1)</f>
        <v/>
      </c>
      <c r="O2348" s="5"/>
      <c r="R2348" s="23" t="str">
        <f t="shared" si="325"/>
        <v/>
      </c>
      <c r="T2348" s="20" t="str">
        <f t="shared" si="326"/>
        <v/>
      </c>
      <c r="X2348" s="23" t="str">
        <f t="shared" si="327"/>
        <v/>
      </c>
      <c r="Z2348" s="59" t="str">
        <f t="shared" si="328"/>
        <v/>
      </c>
      <c r="AA2348" s="60" t="str">
        <f>IF($B2348="", "", IF(COUNTIF('Intro &amp; Setup'!$AY$23:$AY$38, $B2348)&gt;0, "BH", TEXT($B2348, "ddd")))</f>
        <v/>
      </c>
      <c r="AB2348" s="61" t="str">
        <f t="shared" si="329"/>
        <v/>
      </c>
      <c r="AD2348" s="23" t="str">
        <f t="shared" si="330"/>
        <v/>
      </c>
      <c r="AE2348" s="23" t="str">
        <f t="shared" si="331"/>
        <v/>
      </c>
      <c r="AG2348" s="23" t="str">
        <f t="shared" si="332"/>
        <v/>
      </c>
    </row>
    <row r="2349" spans="1:33" x14ac:dyDescent="0.25">
      <c r="A2349" s="5"/>
      <c r="B2349" s="115"/>
      <c r="C2349" s="116"/>
      <c r="D2349" s="117"/>
      <c r="E2349" s="118"/>
      <c r="F2349" s="118"/>
      <c r="G2349" s="119"/>
      <c r="H2349" s="120"/>
      <c r="I2349" s="120"/>
      <c r="J2349" s="121"/>
      <c r="K2349" s="5"/>
      <c r="L2349" s="133" t="str">
        <f t="shared" si="324"/>
        <v/>
      </c>
      <c r="M2349" s="5"/>
      <c r="N2349" s="23" t="str">
        <f>IF($L2349="", "", COUNTIF($L$11:$L$2510, "&gt;"&amp;$L2349)+1+COUNTIF($L$11:$L2349, $L2349)-1)</f>
        <v/>
      </c>
      <c r="O2349" s="5"/>
      <c r="R2349" s="23" t="str">
        <f t="shared" si="325"/>
        <v/>
      </c>
      <c r="T2349" s="20" t="str">
        <f t="shared" si="326"/>
        <v/>
      </c>
      <c r="X2349" s="23" t="str">
        <f t="shared" si="327"/>
        <v/>
      </c>
      <c r="Z2349" s="59" t="str">
        <f t="shared" si="328"/>
        <v/>
      </c>
      <c r="AA2349" s="60" t="str">
        <f>IF($B2349="", "", IF(COUNTIF('Intro &amp; Setup'!$AY$23:$AY$38, $B2349)&gt;0, "BH", TEXT($B2349, "ddd")))</f>
        <v/>
      </c>
      <c r="AB2349" s="61" t="str">
        <f t="shared" si="329"/>
        <v/>
      </c>
      <c r="AD2349" s="23" t="str">
        <f t="shared" si="330"/>
        <v/>
      </c>
      <c r="AE2349" s="23" t="str">
        <f t="shared" si="331"/>
        <v/>
      </c>
      <c r="AG2349" s="23" t="str">
        <f t="shared" si="332"/>
        <v/>
      </c>
    </row>
    <row r="2350" spans="1:33" x14ac:dyDescent="0.25">
      <c r="A2350" s="5"/>
      <c r="B2350" s="115"/>
      <c r="C2350" s="116"/>
      <c r="D2350" s="117"/>
      <c r="E2350" s="118"/>
      <c r="F2350" s="118"/>
      <c r="G2350" s="119"/>
      <c r="H2350" s="120"/>
      <c r="I2350" s="120"/>
      <c r="J2350" s="121"/>
      <c r="K2350" s="5"/>
      <c r="L2350" s="133" t="str">
        <f t="shared" si="324"/>
        <v/>
      </c>
      <c r="M2350" s="5"/>
      <c r="N2350" s="23" t="str">
        <f>IF($L2350="", "", COUNTIF($L$11:$L$2510, "&gt;"&amp;$L2350)+1+COUNTIF($L$11:$L2350, $L2350)-1)</f>
        <v/>
      </c>
      <c r="O2350" s="5"/>
      <c r="R2350" s="23" t="str">
        <f t="shared" si="325"/>
        <v/>
      </c>
      <c r="T2350" s="20" t="str">
        <f t="shared" si="326"/>
        <v/>
      </c>
      <c r="X2350" s="23" t="str">
        <f t="shared" si="327"/>
        <v/>
      </c>
      <c r="Z2350" s="59" t="str">
        <f t="shared" si="328"/>
        <v/>
      </c>
      <c r="AA2350" s="60" t="str">
        <f>IF($B2350="", "", IF(COUNTIF('Intro &amp; Setup'!$AY$23:$AY$38, $B2350)&gt;0, "BH", TEXT($B2350, "ddd")))</f>
        <v/>
      </c>
      <c r="AB2350" s="61" t="str">
        <f t="shared" si="329"/>
        <v/>
      </c>
      <c r="AD2350" s="23" t="str">
        <f t="shared" si="330"/>
        <v/>
      </c>
      <c r="AE2350" s="23" t="str">
        <f t="shared" si="331"/>
        <v/>
      </c>
      <c r="AG2350" s="23" t="str">
        <f t="shared" si="332"/>
        <v/>
      </c>
    </row>
    <row r="2351" spans="1:33" x14ac:dyDescent="0.25">
      <c r="A2351" s="5"/>
      <c r="B2351" s="115"/>
      <c r="C2351" s="116"/>
      <c r="D2351" s="117"/>
      <c r="E2351" s="118"/>
      <c r="F2351" s="118"/>
      <c r="G2351" s="119"/>
      <c r="H2351" s="120"/>
      <c r="I2351" s="120"/>
      <c r="J2351" s="121"/>
      <c r="K2351" s="5"/>
      <c r="L2351" s="133" t="str">
        <f t="shared" si="324"/>
        <v/>
      </c>
      <c r="M2351" s="5"/>
      <c r="N2351" s="23" t="str">
        <f>IF($L2351="", "", COUNTIF($L$11:$L$2510, "&gt;"&amp;$L2351)+1+COUNTIF($L$11:$L2351, $L2351)-1)</f>
        <v/>
      </c>
      <c r="O2351" s="5"/>
      <c r="R2351" s="23" t="str">
        <f t="shared" si="325"/>
        <v/>
      </c>
      <c r="T2351" s="20" t="str">
        <f t="shared" si="326"/>
        <v/>
      </c>
      <c r="X2351" s="23" t="str">
        <f t="shared" si="327"/>
        <v/>
      </c>
      <c r="Z2351" s="59" t="str">
        <f t="shared" si="328"/>
        <v/>
      </c>
      <c r="AA2351" s="60" t="str">
        <f>IF($B2351="", "", IF(COUNTIF('Intro &amp; Setup'!$AY$23:$AY$38, $B2351)&gt;0, "BH", TEXT($B2351, "ddd")))</f>
        <v/>
      </c>
      <c r="AB2351" s="61" t="str">
        <f t="shared" si="329"/>
        <v/>
      </c>
      <c r="AD2351" s="23" t="str">
        <f t="shared" si="330"/>
        <v/>
      </c>
      <c r="AE2351" s="23" t="str">
        <f t="shared" si="331"/>
        <v/>
      </c>
      <c r="AG2351" s="23" t="str">
        <f t="shared" si="332"/>
        <v/>
      </c>
    </row>
    <row r="2352" spans="1:33" x14ac:dyDescent="0.25">
      <c r="A2352" s="5"/>
      <c r="B2352" s="115"/>
      <c r="C2352" s="116"/>
      <c r="D2352" s="117"/>
      <c r="E2352" s="118"/>
      <c r="F2352" s="118"/>
      <c r="G2352" s="119"/>
      <c r="H2352" s="120"/>
      <c r="I2352" s="120"/>
      <c r="J2352" s="121"/>
      <c r="K2352" s="5"/>
      <c r="L2352" s="133" t="str">
        <f t="shared" si="324"/>
        <v/>
      </c>
      <c r="M2352" s="5"/>
      <c r="N2352" s="23" t="str">
        <f>IF($L2352="", "", COUNTIF($L$11:$L$2510, "&gt;"&amp;$L2352)+1+COUNTIF($L$11:$L2352, $L2352)-1)</f>
        <v/>
      </c>
      <c r="O2352" s="5"/>
      <c r="R2352" s="23" t="str">
        <f t="shared" si="325"/>
        <v/>
      </c>
      <c r="T2352" s="20" t="str">
        <f t="shared" si="326"/>
        <v/>
      </c>
      <c r="X2352" s="23" t="str">
        <f t="shared" si="327"/>
        <v/>
      </c>
      <c r="Z2352" s="59" t="str">
        <f t="shared" si="328"/>
        <v/>
      </c>
      <c r="AA2352" s="60" t="str">
        <f>IF($B2352="", "", IF(COUNTIF('Intro &amp; Setup'!$AY$23:$AY$38, $B2352)&gt;0, "BH", TEXT($B2352, "ddd")))</f>
        <v/>
      </c>
      <c r="AB2352" s="61" t="str">
        <f t="shared" si="329"/>
        <v/>
      </c>
      <c r="AD2352" s="23" t="str">
        <f t="shared" si="330"/>
        <v/>
      </c>
      <c r="AE2352" s="23" t="str">
        <f t="shared" si="331"/>
        <v/>
      </c>
      <c r="AG2352" s="23" t="str">
        <f t="shared" si="332"/>
        <v/>
      </c>
    </row>
    <row r="2353" spans="1:33" x14ac:dyDescent="0.25">
      <c r="A2353" s="5"/>
      <c r="B2353" s="115"/>
      <c r="C2353" s="116"/>
      <c r="D2353" s="117"/>
      <c r="E2353" s="118"/>
      <c r="F2353" s="118"/>
      <c r="G2353" s="119"/>
      <c r="H2353" s="120"/>
      <c r="I2353" s="120"/>
      <c r="J2353" s="121"/>
      <c r="K2353" s="5"/>
      <c r="L2353" s="133" t="str">
        <f t="shared" si="324"/>
        <v/>
      </c>
      <c r="M2353" s="5"/>
      <c r="N2353" s="23" t="str">
        <f>IF($L2353="", "", COUNTIF($L$11:$L$2510, "&gt;"&amp;$L2353)+1+COUNTIF($L$11:$L2353, $L2353)-1)</f>
        <v/>
      </c>
      <c r="O2353" s="5"/>
      <c r="R2353" s="23" t="str">
        <f t="shared" si="325"/>
        <v/>
      </c>
      <c r="T2353" s="20" t="str">
        <f t="shared" si="326"/>
        <v/>
      </c>
      <c r="X2353" s="23" t="str">
        <f t="shared" si="327"/>
        <v/>
      </c>
      <c r="Z2353" s="59" t="str">
        <f t="shared" si="328"/>
        <v/>
      </c>
      <c r="AA2353" s="60" t="str">
        <f>IF($B2353="", "", IF(COUNTIF('Intro &amp; Setup'!$AY$23:$AY$38, $B2353)&gt;0, "BH", TEXT($B2353, "ddd")))</f>
        <v/>
      </c>
      <c r="AB2353" s="61" t="str">
        <f t="shared" si="329"/>
        <v/>
      </c>
      <c r="AD2353" s="23" t="str">
        <f t="shared" si="330"/>
        <v/>
      </c>
      <c r="AE2353" s="23" t="str">
        <f t="shared" si="331"/>
        <v/>
      </c>
      <c r="AG2353" s="23" t="str">
        <f t="shared" si="332"/>
        <v/>
      </c>
    </row>
    <row r="2354" spans="1:33" x14ac:dyDescent="0.25">
      <c r="A2354" s="5"/>
      <c r="B2354" s="115"/>
      <c r="C2354" s="116"/>
      <c r="D2354" s="117"/>
      <c r="E2354" s="118"/>
      <c r="F2354" s="118"/>
      <c r="G2354" s="119"/>
      <c r="H2354" s="120"/>
      <c r="I2354" s="120"/>
      <c r="J2354" s="121"/>
      <c r="K2354" s="5"/>
      <c r="L2354" s="133" t="str">
        <f t="shared" si="324"/>
        <v/>
      </c>
      <c r="M2354" s="5"/>
      <c r="N2354" s="23" t="str">
        <f>IF($L2354="", "", COUNTIF($L$11:$L$2510, "&gt;"&amp;$L2354)+1+COUNTIF($L$11:$L2354, $L2354)-1)</f>
        <v/>
      </c>
      <c r="O2354" s="5"/>
      <c r="R2354" s="23" t="str">
        <f t="shared" si="325"/>
        <v/>
      </c>
      <c r="T2354" s="20" t="str">
        <f t="shared" si="326"/>
        <v/>
      </c>
      <c r="X2354" s="23" t="str">
        <f t="shared" si="327"/>
        <v/>
      </c>
      <c r="Z2354" s="59" t="str">
        <f t="shared" si="328"/>
        <v/>
      </c>
      <c r="AA2354" s="60" t="str">
        <f>IF($B2354="", "", IF(COUNTIF('Intro &amp; Setup'!$AY$23:$AY$38, $B2354)&gt;0, "BH", TEXT($B2354, "ddd")))</f>
        <v/>
      </c>
      <c r="AB2354" s="61" t="str">
        <f t="shared" si="329"/>
        <v/>
      </c>
      <c r="AD2354" s="23" t="str">
        <f t="shared" si="330"/>
        <v/>
      </c>
      <c r="AE2354" s="23" t="str">
        <f t="shared" si="331"/>
        <v/>
      </c>
      <c r="AG2354" s="23" t="str">
        <f t="shared" si="332"/>
        <v/>
      </c>
    </row>
    <row r="2355" spans="1:33" x14ac:dyDescent="0.25">
      <c r="A2355" s="5"/>
      <c r="B2355" s="115"/>
      <c r="C2355" s="116"/>
      <c r="D2355" s="117"/>
      <c r="E2355" s="118"/>
      <c r="F2355" s="118"/>
      <c r="G2355" s="119"/>
      <c r="H2355" s="120"/>
      <c r="I2355" s="120"/>
      <c r="J2355" s="121"/>
      <c r="K2355" s="5"/>
      <c r="L2355" s="133" t="str">
        <f t="shared" si="324"/>
        <v/>
      </c>
      <c r="M2355" s="5"/>
      <c r="N2355" s="23" t="str">
        <f>IF($L2355="", "", COUNTIF($L$11:$L$2510, "&gt;"&amp;$L2355)+1+COUNTIF($L$11:$L2355, $L2355)-1)</f>
        <v/>
      </c>
      <c r="O2355" s="5"/>
      <c r="R2355" s="23" t="str">
        <f t="shared" si="325"/>
        <v/>
      </c>
      <c r="T2355" s="20" t="str">
        <f t="shared" si="326"/>
        <v/>
      </c>
      <c r="X2355" s="23" t="str">
        <f t="shared" si="327"/>
        <v/>
      </c>
      <c r="Z2355" s="59" t="str">
        <f t="shared" si="328"/>
        <v/>
      </c>
      <c r="AA2355" s="60" t="str">
        <f>IF($B2355="", "", IF(COUNTIF('Intro &amp; Setup'!$AY$23:$AY$38, $B2355)&gt;0, "BH", TEXT($B2355, "ddd")))</f>
        <v/>
      </c>
      <c r="AB2355" s="61" t="str">
        <f t="shared" si="329"/>
        <v/>
      </c>
      <c r="AD2355" s="23" t="str">
        <f t="shared" si="330"/>
        <v/>
      </c>
      <c r="AE2355" s="23" t="str">
        <f t="shared" si="331"/>
        <v/>
      </c>
      <c r="AG2355" s="23" t="str">
        <f t="shared" si="332"/>
        <v/>
      </c>
    </row>
    <row r="2356" spans="1:33" x14ac:dyDescent="0.25">
      <c r="A2356" s="5"/>
      <c r="B2356" s="115"/>
      <c r="C2356" s="116"/>
      <c r="D2356" s="117"/>
      <c r="E2356" s="118"/>
      <c r="F2356" s="118"/>
      <c r="G2356" s="119"/>
      <c r="H2356" s="120"/>
      <c r="I2356" s="120"/>
      <c r="J2356" s="121"/>
      <c r="K2356" s="5"/>
      <c r="L2356" s="133" t="str">
        <f t="shared" si="324"/>
        <v/>
      </c>
      <c r="M2356" s="5"/>
      <c r="N2356" s="23" t="str">
        <f>IF($L2356="", "", COUNTIF($L$11:$L$2510, "&gt;"&amp;$L2356)+1+COUNTIF($L$11:$L2356, $L2356)-1)</f>
        <v/>
      </c>
      <c r="O2356" s="5"/>
      <c r="R2356" s="23" t="str">
        <f t="shared" si="325"/>
        <v/>
      </c>
      <c r="T2356" s="20" t="str">
        <f t="shared" si="326"/>
        <v/>
      </c>
      <c r="X2356" s="23" t="str">
        <f t="shared" si="327"/>
        <v/>
      </c>
      <c r="Z2356" s="59" t="str">
        <f t="shared" si="328"/>
        <v/>
      </c>
      <c r="AA2356" s="60" t="str">
        <f>IF($B2356="", "", IF(COUNTIF('Intro &amp; Setup'!$AY$23:$AY$38, $B2356)&gt;0, "BH", TEXT($B2356, "ddd")))</f>
        <v/>
      </c>
      <c r="AB2356" s="61" t="str">
        <f t="shared" si="329"/>
        <v/>
      </c>
      <c r="AD2356" s="23" t="str">
        <f t="shared" si="330"/>
        <v/>
      </c>
      <c r="AE2356" s="23" t="str">
        <f t="shared" si="331"/>
        <v/>
      </c>
      <c r="AG2356" s="23" t="str">
        <f t="shared" si="332"/>
        <v/>
      </c>
    </row>
    <row r="2357" spans="1:33" x14ac:dyDescent="0.25">
      <c r="A2357" s="5"/>
      <c r="B2357" s="115"/>
      <c r="C2357" s="116"/>
      <c r="D2357" s="117"/>
      <c r="E2357" s="118"/>
      <c r="F2357" s="118"/>
      <c r="G2357" s="119"/>
      <c r="H2357" s="120"/>
      <c r="I2357" s="120"/>
      <c r="J2357" s="121"/>
      <c r="K2357" s="5"/>
      <c r="L2357" s="133" t="str">
        <f t="shared" si="324"/>
        <v/>
      </c>
      <c r="M2357" s="5"/>
      <c r="N2357" s="23" t="str">
        <f>IF($L2357="", "", COUNTIF($L$11:$L$2510, "&gt;"&amp;$L2357)+1+COUNTIF($L$11:$L2357, $L2357)-1)</f>
        <v/>
      </c>
      <c r="O2357" s="5"/>
      <c r="R2357" s="23" t="str">
        <f t="shared" si="325"/>
        <v/>
      </c>
      <c r="T2357" s="20" t="str">
        <f t="shared" si="326"/>
        <v/>
      </c>
      <c r="X2357" s="23" t="str">
        <f t="shared" si="327"/>
        <v/>
      </c>
      <c r="Z2357" s="59" t="str">
        <f t="shared" si="328"/>
        <v/>
      </c>
      <c r="AA2357" s="60" t="str">
        <f>IF($B2357="", "", IF(COUNTIF('Intro &amp; Setup'!$AY$23:$AY$38, $B2357)&gt;0, "BH", TEXT($B2357, "ddd")))</f>
        <v/>
      </c>
      <c r="AB2357" s="61" t="str">
        <f t="shared" si="329"/>
        <v/>
      </c>
      <c r="AD2357" s="23" t="str">
        <f t="shared" si="330"/>
        <v/>
      </c>
      <c r="AE2357" s="23" t="str">
        <f t="shared" si="331"/>
        <v/>
      </c>
      <c r="AG2357" s="23" t="str">
        <f t="shared" si="332"/>
        <v/>
      </c>
    </row>
    <row r="2358" spans="1:33" x14ac:dyDescent="0.25">
      <c r="A2358" s="5"/>
      <c r="B2358" s="115"/>
      <c r="C2358" s="116"/>
      <c r="D2358" s="117"/>
      <c r="E2358" s="118"/>
      <c r="F2358" s="118"/>
      <c r="G2358" s="119"/>
      <c r="H2358" s="120"/>
      <c r="I2358" s="120"/>
      <c r="J2358" s="121"/>
      <c r="K2358" s="5"/>
      <c r="L2358" s="133" t="str">
        <f t="shared" si="324"/>
        <v/>
      </c>
      <c r="M2358" s="5"/>
      <c r="N2358" s="23" t="str">
        <f>IF($L2358="", "", COUNTIF($L$11:$L$2510, "&gt;"&amp;$L2358)+1+COUNTIF($L$11:$L2358, $L2358)-1)</f>
        <v/>
      </c>
      <c r="O2358" s="5"/>
      <c r="R2358" s="23" t="str">
        <f t="shared" si="325"/>
        <v/>
      </c>
      <c r="T2358" s="20" t="str">
        <f t="shared" si="326"/>
        <v/>
      </c>
      <c r="X2358" s="23" t="str">
        <f t="shared" si="327"/>
        <v/>
      </c>
      <c r="Z2358" s="59" t="str">
        <f t="shared" si="328"/>
        <v/>
      </c>
      <c r="AA2358" s="60" t="str">
        <f>IF($B2358="", "", IF(COUNTIF('Intro &amp; Setup'!$AY$23:$AY$38, $B2358)&gt;0, "BH", TEXT($B2358, "ddd")))</f>
        <v/>
      </c>
      <c r="AB2358" s="61" t="str">
        <f t="shared" si="329"/>
        <v/>
      </c>
      <c r="AD2358" s="23" t="str">
        <f t="shared" si="330"/>
        <v/>
      </c>
      <c r="AE2358" s="23" t="str">
        <f t="shared" si="331"/>
        <v/>
      </c>
      <c r="AG2358" s="23" t="str">
        <f t="shared" si="332"/>
        <v/>
      </c>
    </row>
    <row r="2359" spans="1:33" x14ac:dyDescent="0.25">
      <c r="A2359" s="5"/>
      <c r="B2359" s="115"/>
      <c r="C2359" s="116"/>
      <c r="D2359" s="117"/>
      <c r="E2359" s="118"/>
      <c r="F2359" s="118"/>
      <c r="G2359" s="119"/>
      <c r="H2359" s="120"/>
      <c r="I2359" s="120"/>
      <c r="J2359" s="121"/>
      <c r="K2359" s="5"/>
      <c r="L2359" s="133" t="str">
        <f t="shared" si="324"/>
        <v/>
      </c>
      <c r="M2359" s="5"/>
      <c r="N2359" s="23" t="str">
        <f>IF($L2359="", "", COUNTIF($L$11:$L$2510, "&gt;"&amp;$L2359)+1+COUNTIF($L$11:$L2359, $L2359)-1)</f>
        <v/>
      </c>
      <c r="O2359" s="5"/>
      <c r="R2359" s="23" t="str">
        <f t="shared" si="325"/>
        <v/>
      </c>
      <c r="T2359" s="20" t="str">
        <f t="shared" si="326"/>
        <v/>
      </c>
      <c r="X2359" s="23" t="str">
        <f t="shared" si="327"/>
        <v/>
      </c>
      <c r="Z2359" s="59" t="str">
        <f t="shared" si="328"/>
        <v/>
      </c>
      <c r="AA2359" s="60" t="str">
        <f>IF($B2359="", "", IF(COUNTIF('Intro &amp; Setup'!$AY$23:$AY$38, $B2359)&gt;0, "BH", TEXT($B2359, "ddd")))</f>
        <v/>
      </c>
      <c r="AB2359" s="61" t="str">
        <f t="shared" si="329"/>
        <v/>
      </c>
      <c r="AD2359" s="23" t="str">
        <f t="shared" si="330"/>
        <v/>
      </c>
      <c r="AE2359" s="23" t="str">
        <f t="shared" si="331"/>
        <v/>
      </c>
      <c r="AG2359" s="23" t="str">
        <f t="shared" si="332"/>
        <v/>
      </c>
    </row>
    <row r="2360" spans="1:33" x14ac:dyDescent="0.25">
      <c r="A2360" s="5"/>
      <c r="B2360" s="115"/>
      <c r="C2360" s="116"/>
      <c r="D2360" s="117"/>
      <c r="E2360" s="118"/>
      <c r="F2360" s="118"/>
      <c r="G2360" s="119"/>
      <c r="H2360" s="120"/>
      <c r="I2360" s="120"/>
      <c r="J2360" s="121"/>
      <c r="K2360" s="5"/>
      <c r="L2360" s="133" t="str">
        <f t="shared" si="324"/>
        <v/>
      </c>
      <c r="M2360" s="5"/>
      <c r="N2360" s="23" t="str">
        <f>IF($L2360="", "", COUNTIF($L$11:$L$2510, "&gt;"&amp;$L2360)+1+COUNTIF($L$11:$L2360, $L2360)-1)</f>
        <v/>
      </c>
      <c r="O2360" s="5"/>
      <c r="R2360" s="23" t="str">
        <f t="shared" si="325"/>
        <v/>
      </c>
      <c r="T2360" s="20" t="str">
        <f t="shared" si="326"/>
        <v/>
      </c>
      <c r="X2360" s="23" t="str">
        <f t="shared" si="327"/>
        <v/>
      </c>
      <c r="Z2360" s="59" t="str">
        <f t="shared" si="328"/>
        <v/>
      </c>
      <c r="AA2360" s="60" t="str">
        <f>IF($B2360="", "", IF(COUNTIF('Intro &amp; Setup'!$AY$23:$AY$38, $B2360)&gt;0, "BH", TEXT($B2360, "ddd")))</f>
        <v/>
      </c>
      <c r="AB2360" s="61" t="str">
        <f t="shared" si="329"/>
        <v/>
      </c>
      <c r="AD2360" s="23" t="str">
        <f t="shared" si="330"/>
        <v/>
      </c>
      <c r="AE2360" s="23" t="str">
        <f t="shared" si="331"/>
        <v/>
      </c>
      <c r="AG2360" s="23" t="str">
        <f t="shared" si="332"/>
        <v/>
      </c>
    </row>
    <row r="2361" spans="1:33" x14ac:dyDescent="0.25">
      <c r="A2361" s="5"/>
      <c r="B2361" s="115"/>
      <c r="C2361" s="116"/>
      <c r="D2361" s="117"/>
      <c r="E2361" s="118"/>
      <c r="F2361" s="118"/>
      <c r="G2361" s="119"/>
      <c r="H2361" s="120"/>
      <c r="I2361" s="120"/>
      <c r="J2361" s="121"/>
      <c r="K2361" s="5"/>
      <c r="L2361" s="133" t="str">
        <f t="shared" si="324"/>
        <v/>
      </c>
      <c r="M2361" s="5"/>
      <c r="N2361" s="23" t="str">
        <f>IF($L2361="", "", COUNTIF($L$11:$L$2510, "&gt;"&amp;$L2361)+1+COUNTIF($L$11:$L2361, $L2361)-1)</f>
        <v/>
      </c>
      <c r="O2361" s="5"/>
      <c r="R2361" s="23" t="str">
        <f t="shared" si="325"/>
        <v/>
      </c>
      <c r="T2361" s="20" t="str">
        <f t="shared" si="326"/>
        <v/>
      </c>
      <c r="X2361" s="23" t="str">
        <f t="shared" si="327"/>
        <v/>
      </c>
      <c r="Z2361" s="59" t="str">
        <f t="shared" si="328"/>
        <v/>
      </c>
      <c r="AA2361" s="60" t="str">
        <f>IF($B2361="", "", IF(COUNTIF('Intro &amp; Setup'!$AY$23:$AY$38, $B2361)&gt;0, "BH", TEXT($B2361, "ddd")))</f>
        <v/>
      </c>
      <c r="AB2361" s="61" t="str">
        <f t="shared" si="329"/>
        <v/>
      </c>
      <c r="AD2361" s="23" t="str">
        <f t="shared" si="330"/>
        <v/>
      </c>
      <c r="AE2361" s="23" t="str">
        <f t="shared" si="331"/>
        <v/>
      </c>
      <c r="AG2361" s="23" t="str">
        <f t="shared" si="332"/>
        <v/>
      </c>
    </row>
    <row r="2362" spans="1:33" x14ac:dyDescent="0.25">
      <c r="A2362" s="5"/>
      <c r="B2362" s="115"/>
      <c r="C2362" s="116"/>
      <c r="D2362" s="117"/>
      <c r="E2362" s="118"/>
      <c r="F2362" s="118"/>
      <c r="G2362" s="119"/>
      <c r="H2362" s="120"/>
      <c r="I2362" s="120"/>
      <c r="J2362" s="121"/>
      <c r="K2362" s="5"/>
      <c r="L2362" s="133" t="str">
        <f t="shared" si="324"/>
        <v/>
      </c>
      <c r="M2362" s="5"/>
      <c r="N2362" s="23" t="str">
        <f>IF($L2362="", "", COUNTIF($L$11:$L$2510, "&gt;"&amp;$L2362)+1+COUNTIF($L$11:$L2362, $L2362)-1)</f>
        <v/>
      </c>
      <c r="O2362" s="5"/>
      <c r="R2362" s="23" t="str">
        <f t="shared" si="325"/>
        <v/>
      </c>
      <c r="T2362" s="20" t="str">
        <f t="shared" si="326"/>
        <v/>
      </c>
      <c r="X2362" s="23" t="str">
        <f t="shared" si="327"/>
        <v/>
      </c>
      <c r="Z2362" s="59" t="str">
        <f t="shared" si="328"/>
        <v/>
      </c>
      <c r="AA2362" s="60" t="str">
        <f>IF($B2362="", "", IF(COUNTIF('Intro &amp; Setup'!$AY$23:$AY$38, $B2362)&gt;0, "BH", TEXT($B2362, "ddd")))</f>
        <v/>
      </c>
      <c r="AB2362" s="61" t="str">
        <f t="shared" si="329"/>
        <v/>
      </c>
      <c r="AD2362" s="23" t="str">
        <f t="shared" si="330"/>
        <v/>
      </c>
      <c r="AE2362" s="23" t="str">
        <f t="shared" si="331"/>
        <v/>
      </c>
      <c r="AG2362" s="23" t="str">
        <f t="shared" si="332"/>
        <v/>
      </c>
    </row>
    <row r="2363" spans="1:33" x14ac:dyDescent="0.25">
      <c r="A2363" s="5"/>
      <c r="B2363" s="115"/>
      <c r="C2363" s="116"/>
      <c r="D2363" s="117"/>
      <c r="E2363" s="118"/>
      <c r="F2363" s="118"/>
      <c r="G2363" s="119"/>
      <c r="H2363" s="120"/>
      <c r="I2363" s="120"/>
      <c r="J2363" s="121"/>
      <c r="K2363" s="5"/>
      <c r="L2363" s="133" t="str">
        <f t="shared" si="324"/>
        <v/>
      </c>
      <c r="M2363" s="5"/>
      <c r="N2363" s="23" t="str">
        <f>IF($L2363="", "", COUNTIF($L$11:$L$2510, "&gt;"&amp;$L2363)+1+COUNTIF($L$11:$L2363, $L2363)-1)</f>
        <v/>
      </c>
      <c r="O2363" s="5"/>
      <c r="R2363" s="23" t="str">
        <f t="shared" si="325"/>
        <v/>
      </c>
      <c r="T2363" s="20" t="str">
        <f t="shared" si="326"/>
        <v/>
      </c>
      <c r="X2363" s="23" t="str">
        <f t="shared" si="327"/>
        <v/>
      </c>
      <c r="Z2363" s="59" t="str">
        <f t="shared" si="328"/>
        <v/>
      </c>
      <c r="AA2363" s="60" t="str">
        <f>IF($B2363="", "", IF(COUNTIF('Intro &amp; Setup'!$AY$23:$AY$38, $B2363)&gt;0, "BH", TEXT($B2363, "ddd")))</f>
        <v/>
      </c>
      <c r="AB2363" s="61" t="str">
        <f t="shared" si="329"/>
        <v/>
      </c>
      <c r="AD2363" s="23" t="str">
        <f t="shared" si="330"/>
        <v/>
      </c>
      <c r="AE2363" s="23" t="str">
        <f t="shared" si="331"/>
        <v/>
      </c>
      <c r="AG2363" s="23" t="str">
        <f t="shared" si="332"/>
        <v/>
      </c>
    </row>
    <row r="2364" spans="1:33" x14ac:dyDescent="0.25">
      <c r="A2364" s="5"/>
      <c r="B2364" s="115"/>
      <c r="C2364" s="116"/>
      <c r="D2364" s="117"/>
      <c r="E2364" s="118"/>
      <c r="F2364" s="118"/>
      <c r="G2364" s="119"/>
      <c r="H2364" s="120"/>
      <c r="I2364" s="120"/>
      <c r="J2364" s="121"/>
      <c r="K2364" s="5"/>
      <c r="L2364" s="133" t="str">
        <f t="shared" si="324"/>
        <v/>
      </c>
      <c r="M2364" s="5"/>
      <c r="N2364" s="23" t="str">
        <f>IF($L2364="", "", COUNTIF($L$11:$L$2510, "&gt;"&amp;$L2364)+1+COUNTIF($L$11:$L2364, $L2364)-1)</f>
        <v/>
      </c>
      <c r="O2364" s="5"/>
      <c r="R2364" s="23" t="str">
        <f t="shared" si="325"/>
        <v/>
      </c>
      <c r="T2364" s="20" t="str">
        <f t="shared" si="326"/>
        <v/>
      </c>
      <c r="X2364" s="23" t="str">
        <f t="shared" si="327"/>
        <v/>
      </c>
      <c r="Z2364" s="59" t="str">
        <f t="shared" si="328"/>
        <v/>
      </c>
      <c r="AA2364" s="60" t="str">
        <f>IF($B2364="", "", IF(COUNTIF('Intro &amp; Setup'!$AY$23:$AY$38, $B2364)&gt;0, "BH", TEXT($B2364, "ddd")))</f>
        <v/>
      </c>
      <c r="AB2364" s="61" t="str">
        <f t="shared" si="329"/>
        <v/>
      </c>
      <c r="AD2364" s="23" t="str">
        <f t="shared" si="330"/>
        <v/>
      </c>
      <c r="AE2364" s="23" t="str">
        <f t="shared" si="331"/>
        <v/>
      </c>
      <c r="AG2364" s="23" t="str">
        <f t="shared" si="332"/>
        <v/>
      </c>
    </row>
    <row r="2365" spans="1:33" x14ac:dyDescent="0.25">
      <c r="A2365" s="5"/>
      <c r="B2365" s="115"/>
      <c r="C2365" s="116"/>
      <c r="D2365" s="117"/>
      <c r="E2365" s="118"/>
      <c r="F2365" s="118"/>
      <c r="G2365" s="119"/>
      <c r="H2365" s="120"/>
      <c r="I2365" s="120"/>
      <c r="J2365" s="121"/>
      <c r="K2365" s="5"/>
      <c r="L2365" s="133" t="str">
        <f t="shared" si="324"/>
        <v/>
      </c>
      <c r="M2365" s="5"/>
      <c r="N2365" s="23" t="str">
        <f>IF($L2365="", "", COUNTIF($L$11:$L$2510, "&gt;"&amp;$L2365)+1+COUNTIF($L$11:$L2365, $L2365)-1)</f>
        <v/>
      </c>
      <c r="O2365" s="5"/>
      <c r="R2365" s="23" t="str">
        <f t="shared" si="325"/>
        <v/>
      </c>
      <c r="T2365" s="20" t="str">
        <f t="shared" si="326"/>
        <v/>
      </c>
      <c r="X2365" s="23" t="str">
        <f t="shared" si="327"/>
        <v/>
      </c>
      <c r="Z2365" s="59" t="str">
        <f t="shared" si="328"/>
        <v/>
      </c>
      <c r="AA2365" s="60" t="str">
        <f>IF($B2365="", "", IF(COUNTIF('Intro &amp; Setup'!$AY$23:$AY$38, $B2365)&gt;0, "BH", TEXT($B2365, "ddd")))</f>
        <v/>
      </c>
      <c r="AB2365" s="61" t="str">
        <f t="shared" si="329"/>
        <v/>
      </c>
      <c r="AD2365" s="23" t="str">
        <f t="shared" si="330"/>
        <v/>
      </c>
      <c r="AE2365" s="23" t="str">
        <f t="shared" si="331"/>
        <v/>
      </c>
      <c r="AG2365" s="23" t="str">
        <f t="shared" si="332"/>
        <v/>
      </c>
    </row>
    <row r="2366" spans="1:33" x14ac:dyDescent="0.25">
      <c r="A2366" s="5"/>
      <c r="B2366" s="115"/>
      <c r="C2366" s="116"/>
      <c r="D2366" s="117"/>
      <c r="E2366" s="118"/>
      <c r="F2366" s="118"/>
      <c r="G2366" s="119"/>
      <c r="H2366" s="120"/>
      <c r="I2366" s="120"/>
      <c r="J2366" s="121"/>
      <c r="K2366" s="5"/>
      <c r="L2366" s="133" t="str">
        <f t="shared" si="324"/>
        <v/>
      </c>
      <c r="M2366" s="5"/>
      <c r="N2366" s="23" t="str">
        <f>IF($L2366="", "", COUNTIF($L$11:$L$2510, "&gt;"&amp;$L2366)+1+COUNTIF($L$11:$L2366, $L2366)-1)</f>
        <v/>
      </c>
      <c r="O2366" s="5"/>
      <c r="R2366" s="23" t="str">
        <f t="shared" si="325"/>
        <v/>
      </c>
      <c r="T2366" s="20" t="str">
        <f t="shared" si="326"/>
        <v/>
      </c>
      <c r="X2366" s="23" t="str">
        <f t="shared" si="327"/>
        <v/>
      </c>
      <c r="Z2366" s="59" t="str">
        <f t="shared" si="328"/>
        <v/>
      </c>
      <c r="AA2366" s="60" t="str">
        <f>IF($B2366="", "", IF(COUNTIF('Intro &amp; Setup'!$AY$23:$AY$38, $B2366)&gt;0, "BH", TEXT($B2366, "ddd")))</f>
        <v/>
      </c>
      <c r="AB2366" s="61" t="str">
        <f t="shared" si="329"/>
        <v/>
      </c>
      <c r="AD2366" s="23" t="str">
        <f t="shared" si="330"/>
        <v/>
      </c>
      <c r="AE2366" s="23" t="str">
        <f t="shared" si="331"/>
        <v/>
      </c>
      <c r="AG2366" s="23" t="str">
        <f t="shared" si="332"/>
        <v/>
      </c>
    </row>
    <row r="2367" spans="1:33" x14ac:dyDescent="0.25">
      <c r="A2367" s="5"/>
      <c r="B2367" s="115"/>
      <c r="C2367" s="116"/>
      <c r="D2367" s="117"/>
      <c r="E2367" s="118"/>
      <c r="F2367" s="118"/>
      <c r="G2367" s="119"/>
      <c r="H2367" s="120"/>
      <c r="I2367" s="120"/>
      <c r="J2367" s="121"/>
      <c r="K2367" s="5"/>
      <c r="L2367" s="133" t="str">
        <f t="shared" si="324"/>
        <v/>
      </c>
      <c r="M2367" s="5"/>
      <c r="N2367" s="23" t="str">
        <f>IF($L2367="", "", COUNTIF($L$11:$L$2510, "&gt;"&amp;$L2367)+1+COUNTIF($L$11:$L2367, $L2367)-1)</f>
        <v/>
      </c>
      <c r="O2367" s="5"/>
      <c r="R2367" s="23" t="str">
        <f t="shared" si="325"/>
        <v/>
      </c>
      <c r="T2367" s="20" t="str">
        <f t="shared" si="326"/>
        <v/>
      </c>
      <c r="X2367" s="23" t="str">
        <f t="shared" si="327"/>
        <v/>
      </c>
      <c r="Z2367" s="59" t="str">
        <f t="shared" si="328"/>
        <v/>
      </c>
      <c r="AA2367" s="60" t="str">
        <f>IF($B2367="", "", IF(COUNTIF('Intro &amp; Setup'!$AY$23:$AY$38, $B2367)&gt;0, "BH", TEXT($B2367, "ddd")))</f>
        <v/>
      </c>
      <c r="AB2367" s="61" t="str">
        <f t="shared" si="329"/>
        <v/>
      </c>
      <c r="AD2367" s="23" t="str">
        <f t="shared" si="330"/>
        <v/>
      </c>
      <c r="AE2367" s="23" t="str">
        <f t="shared" si="331"/>
        <v/>
      </c>
      <c r="AG2367" s="23" t="str">
        <f t="shared" si="332"/>
        <v/>
      </c>
    </row>
    <row r="2368" spans="1:33" x14ac:dyDescent="0.25">
      <c r="A2368" s="5"/>
      <c r="B2368" s="115"/>
      <c r="C2368" s="116"/>
      <c r="D2368" s="117"/>
      <c r="E2368" s="118"/>
      <c r="F2368" s="118"/>
      <c r="G2368" s="119"/>
      <c r="H2368" s="120"/>
      <c r="I2368" s="120"/>
      <c r="J2368" s="121"/>
      <c r="K2368" s="5"/>
      <c r="L2368" s="133" t="str">
        <f t="shared" si="324"/>
        <v/>
      </c>
      <c r="M2368" s="5"/>
      <c r="N2368" s="23" t="str">
        <f>IF($L2368="", "", COUNTIF($L$11:$L$2510, "&gt;"&amp;$L2368)+1+COUNTIF($L$11:$L2368, $L2368)-1)</f>
        <v/>
      </c>
      <c r="O2368" s="5"/>
      <c r="R2368" s="23" t="str">
        <f t="shared" si="325"/>
        <v/>
      </c>
      <c r="T2368" s="20" t="str">
        <f t="shared" si="326"/>
        <v/>
      </c>
      <c r="X2368" s="23" t="str">
        <f t="shared" si="327"/>
        <v/>
      </c>
      <c r="Z2368" s="59" t="str">
        <f t="shared" si="328"/>
        <v/>
      </c>
      <c r="AA2368" s="60" t="str">
        <f>IF($B2368="", "", IF(COUNTIF('Intro &amp; Setup'!$AY$23:$AY$38, $B2368)&gt;0, "BH", TEXT($B2368, "ddd")))</f>
        <v/>
      </c>
      <c r="AB2368" s="61" t="str">
        <f t="shared" si="329"/>
        <v/>
      </c>
      <c r="AD2368" s="23" t="str">
        <f t="shared" si="330"/>
        <v/>
      </c>
      <c r="AE2368" s="23" t="str">
        <f t="shared" si="331"/>
        <v/>
      </c>
      <c r="AG2368" s="23" t="str">
        <f t="shared" si="332"/>
        <v/>
      </c>
    </row>
    <row r="2369" spans="1:33" x14ac:dyDescent="0.25">
      <c r="A2369" s="5"/>
      <c r="B2369" s="115"/>
      <c r="C2369" s="116"/>
      <c r="D2369" s="117"/>
      <c r="E2369" s="118"/>
      <c r="F2369" s="118"/>
      <c r="G2369" s="119"/>
      <c r="H2369" s="120"/>
      <c r="I2369" s="120"/>
      <c r="J2369" s="121"/>
      <c r="K2369" s="5"/>
      <c r="L2369" s="133" t="str">
        <f t="shared" si="324"/>
        <v/>
      </c>
      <c r="M2369" s="5"/>
      <c r="N2369" s="23" t="str">
        <f>IF($L2369="", "", COUNTIF($L$11:$L$2510, "&gt;"&amp;$L2369)+1+COUNTIF($L$11:$L2369, $L2369)-1)</f>
        <v/>
      </c>
      <c r="O2369" s="5"/>
      <c r="R2369" s="23" t="str">
        <f t="shared" si="325"/>
        <v/>
      </c>
      <c r="T2369" s="20" t="str">
        <f t="shared" si="326"/>
        <v/>
      </c>
      <c r="X2369" s="23" t="str">
        <f t="shared" si="327"/>
        <v/>
      </c>
      <c r="Z2369" s="59" t="str">
        <f t="shared" si="328"/>
        <v/>
      </c>
      <c r="AA2369" s="60" t="str">
        <f>IF($B2369="", "", IF(COUNTIF('Intro &amp; Setup'!$AY$23:$AY$38, $B2369)&gt;0, "BH", TEXT($B2369, "ddd")))</f>
        <v/>
      </c>
      <c r="AB2369" s="61" t="str">
        <f t="shared" si="329"/>
        <v/>
      </c>
      <c r="AD2369" s="23" t="str">
        <f t="shared" si="330"/>
        <v/>
      </c>
      <c r="AE2369" s="23" t="str">
        <f t="shared" si="331"/>
        <v/>
      </c>
      <c r="AG2369" s="23" t="str">
        <f t="shared" si="332"/>
        <v/>
      </c>
    </row>
    <row r="2370" spans="1:33" x14ac:dyDescent="0.25">
      <c r="A2370" s="5"/>
      <c r="B2370" s="115"/>
      <c r="C2370" s="116"/>
      <c r="D2370" s="117"/>
      <c r="E2370" s="118"/>
      <c r="F2370" s="118"/>
      <c r="G2370" s="119"/>
      <c r="H2370" s="120"/>
      <c r="I2370" s="120"/>
      <c r="J2370" s="121"/>
      <c r="K2370" s="5"/>
      <c r="L2370" s="133" t="str">
        <f t="shared" si="324"/>
        <v/>
      </c>
      <c r="M2370" s="5"/>
      <c r="N2370" s="23" t="str">
        <f>IF($L2370="", "", COUNTIF($L$11:$L$2510, "&gt;"&amp;$L2370)+1+COUNTIF($L$11:$L2370, $L2370)-1)</f>
        <v/>
      </c>
      <c r="O2370" s="5"/>
      <c r="R2370" s="23" t="str">
        <f t="shared" si="325"/>
        <v/>
      </c>
      <c r="T2370" s="20" t="str">
        <f t="shared" si="326"/>
        <v/>
      </c>
      <c r="X2370" s="23" t="str">
        <f t="shared" si="327"/>
        <v/>
      </c>
      <c r="Z2370" s="59" t="str">
        <f t="shared" si="328"/>
        <v/>
      </c>
      <c r="AA2370" s="60" t="str">
        <f>IF($B2370="", "", IF(COUNTIF('Intro &amp; Setup'!$AY$23:$AY$38, $B2370)&gt;0, "BH", TEXT($B2370, "ddd")))</f>
        <v/>
      </c>
      <c r="AB2370" s="61" t="str">
        <f t="shared" si="329"/>
        <v/>
      </c>
      <c r="AD2370" s="23" t="str">
        <f t="shared" si="330"/>
        <v/>
      </c>
      <c r="AE2370" s="23" t="str">
        <f t="shared" si="331"/>
        <v/>
      </c>
      <c r="AG2370" s="23" t="str">
        <f t="shared" si="332"/>
        <v/>
      </c>
    </row>
    <row r="2371" spans="1:33" x14ac:dyDescent="0.25">
      <c r="A2371" s="5"/>
      <c r="B2371" s="115"/>
      <c r="C2371" s="116"/>
      <c r="D2371" s="117"/>
      <c r="E2371" s="118"/>
      <c r="F2371" s="118"/>
      <c r="G2371" s="119"/>
      <c r="H2371" s="120"/>
      <c r="I2371" s="120"/>
      <c r="J2371" s="121"/>
      <c r="K2371" s="5"/>
      <c r="L2371" s="133" t="str">
        <f t="shared" si="324"/>
        <v/>
      </c>
      <c r="M2371" s="5"/>
      <c r="N2371" s="23" t="str">
        <f>IF($L2371="", "", COUNTIF($L$11:$L$2510, "&gt;"&amp;$L2371)+1+COUNTIF($L$11:$L2371, $L2371)-1)</f>
        <v/>
      </c>
      <c r="O2371" s="5"/>
      <c r="R2371" s="23" t="str">
        <f t="shared" si="325"/>
        <v/>
      </c>
      <c r="T2371" s="20" t="str">
        <f t="shared" si="326"/>
        <v/>
      </c>
      <c r="X2371" s="23" t="str">
        <f t="shared" si="327"/>
        <v/>
      </c>
      <c r="Z2371" s="59" t="str">
        <f t="shared" si="328"/>
        <v/>
      </c>
      <c r="AA2371" s="60" t="str">
        <f>IF($B2371="", "", IF(COUNTIF('Intro &amp; Setup'!$AY$23:$AY$38, $B2371)&gt;0, "BH", TEXT($B2371, "ddd")))</f>
        <v/>
      </c>
      <c r="AB2371" s="61" t="str">
        <f t="shared" si="329"/>
        <v/>
      </c>
      <c r="AD2371" s="23" t="str">
        <f t="shared" si="330"/>
        <v/>
      </c>
      <c r="AE2371" s="23" t="str">
        <f t="shared" si="331"/>
        <v/>
      </c>
      <c r="AG2371" s="23" t="str">
        <f t="shared" si="332"/>
        <v/>
      </c>
    </row>
    <row r="2372" spans="1:33" x14ac:dyDescent="0.25">
      <c r="A2372" s="5"/>
      <c r="B2372" s="115"/>
      <c r="C2372" s="116"/>
      <c r="D2372" s="117"/>
      <c r="E2372" s="118"/>
      <c r="F2372" s="118"/>
      <c r="G2372" s="119"/>
      <c r="H2372" s="120"/>
      <c r="I2372" s="120"/>
      <c r="J2372" s="121"/>
      <c r="K2372" s="5"/>
      <c r="L2372" s="133" t="str">
        <f t="shared" si="324"/>
        <v/>
      </c>
      <c r="M2372" s="5"/>
      <c r="N2372" s="23" t="str">
        <f>IF($L2372="", "", COUNTIF($L$11:$L$2510, "&gt;"&amp;$L2372)+1+COUNTIF($L$11:$L2372, $L2372)-1)</f>
        <v/>
      </c>
      <c r="O2372" s="5"/>
      <c r="R2372" s="23" t="str">
        <f t="shared" si="325"/>
        <v/>
      </c>
      <c r="T2372" s="20" t="str">
        <f t="shared" si="326"/>
        <v/>
      </c>
      <c r="X2372" s="23" t="str">
        <f t="shared" si="327"/>
        <v/>
      </c>
      <c r="Z2372" s="59" t="str">
        <f t="shared" si="328"/>
        <v/>
      </c>
      <c r="AA2372" s="60" t="str">
        <f>IF($B2372="", "", IF(COUNTIF('Intro &amp; Setup'!$AY$23:$AY$38, $B2372)&gt;0, "BH", TEXT($B2372, "ddd")))</f>
        <v/>
      </c>
      <c r="AB2372" s="61" t="str">
        <f t="shared" si="329"/>
        <v/>
      </c>
      <c r="AD2372" s="23" t="str">
        <f t="shared" si="330"/>
        <v/>
      </c>
      <c r="AE2372" s="23" t="str">
        <f t="shared" si="331"/>
        <v/>
      </c>
      <c r="AG2372" s="23" t="str">
        <f t="shared" si="332"/>
        <v/>
      </c>
    </row>
    <row r="2373" spans="1:33" x14ac:dyDescent="0.25">
      <c r="A2373" s="5"/>
      <c r="B2373" s="115"/>
      <c r="C2373" s="116"/>
      <c r="D2373" s="117"/>
      <c r="E2373" s="118"/>
      <c r="F2373" s="118"/>
      <c r="G2373" s="119"/>
      <c r="H2373" s="120"/>
      <c r="I2373" s="120"/>
      <c r="J2373" s="121"/>
      <c r="K2373" s="5"/>
      <c r="L2373" s="133" t="str">
        <f t="shared" si="324"/>
        <v/>
      </c>
      <c r="M2373" s="5"/>
      <c r="N2373" s="23" t="str">
        <f>IF($L2373="", "", COUNTIF($L$11:$L$2510, "&gt;"&amp;$L2373)+1+COUNTIF($L$11:$L2373, $L2373)-1)</f>
        <v/>
      </c>
      <c r="O2373" s="5"/>
      <c r="R2373" s="23" t="str">
        <f t="shared" si="325"/>
        <v/>
      </c>
      <c r="T2373" s="20" t="str">
        <f t="shared" si="326"/>
        <v/>
      </c>
      <c r="X2373" s="23" t="str">
        <f t="shared" si="327"/>
        <v/>
      </c>
      <c r="Z2373" s="59" t="str">
        <f t="shared" si="328"/>
        <v/>
      </c>
      <c r="AA2373" s="60" t="str">
        <f>IF($B2373="", "", IF(COUNTIF('Intro &amp; Setup'!$AY$23:$AY$38, $B2373)&gt;0, "BH", TEXT($B2373, "ddd")))</f>
        <v/>
      </c>
      <c r="AB2373" s="61" t="str">
        <f t="shared" si="329"/>
        <v/>
      </c>
      <c r="AD2373" s="23" t="str">
        <f t="shared" si="330"/>
        <v/>
      </c>
      <c r="AE2373" s="23" t="str">
        <f t="shared" si="331"/>
        <v/>
      </c>
      <c r="AG2373" s="23" t="str">
        <f t="shared" si="332"/>
        <v/>
      </c>
    </row>
    <row r="2374" spans="1:33" x14ac:dyDescent="0.25">
      <c r="A2374" s="5"/>
      <c r="B2374" s="115"/>
      <c r="C2374" s="116"/>
      <c r="D2374" s="117"/>
      <c r="E2374" s="118"/>
      <c r="F2374" s="118"/>
      <c r="G2374" s="119"/>
      <c r="H2374" s="120"/>
      <c r="I2374" s="120"/>
      <c r="J2374" s="121"/>
      <c r="K2374" s="5"/>
      <c r="L2374" s="133" t="str">
        <f t="shared" si="324"/>
        <v/>
      </c>
      <c r="M2374" s="5"/>
      <c r="N2374" s="23" t="str">
        <f>IF($L2374="", "", COUNTIF($L$11:$L$2510, "&gt;"&amp;$L2374)+1+COUNTIF($L$11:$L2374, $L2374)-1)</f>
        <v/>
      </c>
      <c r="O2374" s="5"/>
      <c r="R2374" s="23" t="str">
        <f t="shared" si="325"/>
        <v/>
      </c>
      <c r="T2374" s="20" t="str">
        <f t="shared" si="326"/>
        <v/>
      </c>
      <c r="X2374" s="23" t="str">
        <f t="shared" si="327"/>
        <v/>
      </c>
      <c r="Z2374" s="59" t="str">
        <f t="shared" si="328"/>
        <v/>
      </c>
      <c r="AA2374" s="60" t="str">
        <f>IF($B2374="", "", IF(COUNTIF('Intro &amp; Setup'!$AY$23:$AY$38, $B2374)&gt;0, "BH", TEXT($B2374, "ddd")))</f>
        <v/>
      </c>
      <c r="AB2374" s="61" t="str">
        <f t="shared" si="329"/>
        <v/>
      </c>
      <c r="AD2374" s="23" t="str">
        <f t="shared" si="330"/>
        <v/>
      </c>
      <c r="AE2374" s="23" t="str">
        <f t="shared" si="331"/>
        <v/>
      </c>
      <c r="AG2374" s="23" t="str">
        <f t="shared" si="332"/>
        <v/>
      </c>
    </row>
    <row r="2375" spans="1:33" x14ac:dyDescent="0.25">
      <c r="A2375" s="5"/>
      <c r="B2375" s="115"/>
      <c r="C2375" s="116"/>
      <c r="D2375" s="117"/>
      <c r="E2375" s="118"/>
      <c r="F2375" s="118"/>
      <c r="G2375" s="119"/>
      <c r="H2375" s="120"/>
      <c r="I2375" s="120"/>
      <c r="J2375" s="121"/>
      <c r="K2375" s="5"/>
      <c r="L2375" s="133" t="str">
        <f t="shared" si="324"/>
        <v/>
      </c>
      <c r="M2375" s="5"/>
      <c r="N2375" s="23" t="str">
        <f>IF($L2375="", "", COUNTIF($L$11:$L$2510, "&gt;"&amp;$L2375)+1+COUNTIF($L$11:$L2375, $L2375)-1)</f>
        <v/>
      </c>
      <c r="O2375" s="5"/>
      <c r="R2375" s="23" t="str">
        <f t="shared" si="325"/>
        <v/>
      </c>
      <c r="T2375" s="20" t="str">
        <f t="shared" si="326"/>
        <v/>
      </c>
      <c r="X2375" s="23" t="str">
        <f t="shared" si="327"/>
        <v/>
      </c>
      <c r="Z2375" s="59" t="str">
        <f t="shared" si="328"/>
        <v/>
      </c>
      <c r="AA2375" s="60" t="str">
        <f>IF($B2375="", "", IF(COUNTIF('Intro &amp; Setup'!$AY$23:$AY$38, $B2375)&gt;0, "BH", TEXT($B2375, "ddd")))</f>
        <v/>
      </c>
      <c r="AB2375" s="61" t="str">
        <f t="shared" si="329"/>
        <v/>
      </c>
      <c r="AD2375" s="23" t="str">
        <f t="shared" si="330"/>
        <v/>
      </c>
      <c r="AE2375" s="23" t="str">
        <f t="shared" si="331"/>
        <v/>
      </c>
      <c r="AG2375" s="23" t="str">
        <f t="shared" si="332"/>
        <v/>
      </c>
    </row>
    <row r="2376" spans="1:33" x14ac:dyDescent="0.25">
      <c r="A2376" s="5"/>
      <c r="B2376" s="115"/>
      <c r="C2376" s="116"/>
      <c r="D2376" s="117"/>
      <c r="E2376" s="118"/>
      <c r="F2376" s="118"/>
      <c r="G2376" s="119"/>
      <c r="H2376" s="120"/>
      <c r="I2376" s="120"/>
      <c r="J2376" s="121"/>
      <c r="K2376" s="5"/>
      <c r="L2376" s="133" t="str">
        <f t="shared" si="324"/>
        <v/>
      </c>
      <c r="M2376" s="5"/>
      <c r="N2376" s="23" t="str">
        <f>IF($L2376="", "", COUNTIF($L$11:$L$2510, "&gt;"&amp;$L2376)+1+COUNTIF($L$11:$L2376, $L2376)-1)</f>
        <v/>
      </c>
      <c r="O2376" s="5"/>
      <c r="R2376" s="23" t="str">
        <f t="shared" si="325"/>
        <v/>
      </c>
      <c r="T2376" s="20" t="str">
        <f t="shared" si="326"/>
        <v/>
      </c>
      <c r="X2376" s="23" t="str">
        <f t="shared" si="327"/>
        <v/>
      </c>
      <c r="Z2376" s="59" t="str">
        <f t="shared" si="328"/>
        <v/>
      </c>
      <c r="AA2376" s="60" t="str">
        <f>IF($B2376="", "", IF(COUNTIF('Intro &amp; Setup'!$AY$23:$AY$38, $B2376)&gt;0, "BH", TEXT($B2376, "ddd")))</f>
        <v/>
      </c>
      <c r="AB2376" s="61" t="str">
        <f t="shared" si="329"/>
        <v/>
      </c>
      <c r="AD2376" s="23" t="str">
        <f t="shared" si="330"/>
        <v/>
      </c>
      <c r="AE2376" s="23" t="str">
        <f t="shared" si="331"/>
        <v/>
      </c>
      <c r="AG2376" s="23" t="str">
        <f t="shared" si="332"/>
        <v/>
      </c>
    </row>
    <row r="2377" spans="1:33" x14ac:dyDescent="0.25">
      <c r="A2377" s="5"/>
      <c r="B2377" s="115"/>
      <c r="C2377" s="116"/>
      <c r="D2377" s="117"/>
      <c r="E2377" s="118"/>
      <c r="F2377" s="118"/>
      <c r="G2377" s="119"/>
      <c r="H2377" s="120"/>
      <c r="I2377" s="120"/>
      <c r="J2377" s="121"/>
      <c r="K2377" s="5"/>
      <c r="L2377" s="133" t="str">
        <f t="shared" si="324"/>
        <v/>
      </c>
      <c r="M2377" s="5"/>
      <c r="N2377" s="23" t="str">
        <f>IF($L2377="", "", COUNTIF($L$11:$L$2510, "&gt;"&amp;$L2377)+1+COUNTIF($L$11:$L2377, $L2377)-1)</f>
        <v/>
      </c>
      <c r="O2377" s="5"/>
      <c r="R2377" s="23" t="str">
        <f t="shared" si="325"/>
        <v/>
      </c>
      <c r="T2377" s="20" t="str">
        <f t="shared" si="326"/>
        <v/>
      </c>
      <c r="X2377" s="23" t="str">
        <f t="shared" si="327"/>
        <v/>
      </c>
      <c r="Z2377" s="59" t="str">
        <f t="shared" si="328"/>
        <v/>
      </c>
      <c r="AA2377" s="60" t="str">
        <f>IF($B2377="", "", IF(COUNTIF('Intro &amp; Setup'!$AY$23:$AY$38, $B2377)&gt;0, "BH", TEXT($B2377, "ddd")))</f>
        <v/>
      </c>
      <c r="AB2377" s="61" t="str">
        <f t="shared" si="329"/>
        <v/>
      </c>
      <c r="AD2377" s="23" t="str">
        <f t="shared" si="330"/>
        <v/>
      </c>
      <c r="AE2377" s="23" t="str">
        <f t="shared" si="331"/>
        <v/>
      </c>
      <c r="AG2377" s="23" t="str">
        <f t="shared" si="332"/>
        <v/>
      </c>
    </row>
    <row r="2378" spans="1:33" x14ac:dyDescent="0.25">
      <c r="A2378" s="5"/>
      <c r="B2378" s="115"/>
      <c r="C2378" s="116"/>
      <c r="D2378" s="117"/>
      <c r="E2378" s="118"/>
      <c r="F2378" s="118"/>
      <c r="G2378" s="119"/>
      <c r="H2378" s="120"/>
      <c r="I2378" s="120"/>
      <c r="J2378" s="121"/>
      <c r="K2378" s="5"/>
      <c r="L2378" s="133" t="str">
        <f t="shared" si="324"/>
        <v/>
      </c>
      <c r="M2378" s="5"/>
      <c r="N2378" s="23" t="str">
        <f>IF($L2378="", "", COUNTIF($L$11:$L$2510, "&gt;"&amp;$L2378)+1+COUNTIF($L$11:$L2378, $L2378)-1)</f>
        <v/>
      </c>
      <c r="O2378" s="5"/>
      <c r="R2378" s="23" t="str">
        <f t="shared" si="325"/>
        <v/>
      </c>
      <c r="T2378" s="20" t="str">
        <f t="shared" si="326"/>
        <v/>
      </c>
      <c r="X2378" s="23" t="str">
        <f t="shared" si="327"/>
        <v/>
      </c>
      <c r="Z2378" s="59" t="str">
        <f t="shared" si="328"/>
        <v/>
      </c>
      <c r="AA2378" s="60" t="str">
        <f>IF($B2378="", "", IF(COUNTIF('Intro &amp; Setup'!$AY$23:$AY$38, $B2378)&gt;0, "BH", TEXT($B2378, "ddd")))</f>
        <v/>
      </c>
      <c r="AB2378" s="61" t="str">
        <f t="shared" si="329"/>
        <v/>
      </c>
      <c r="AD2378" s="23" t="str">
        <f t="shared" si="330"/>
        <v/>
      </c>
      <c r="AE2378" s="23" t="str">
        <f t="shared" si="331"/>
        <v/>
      </c>
      <c r="AG2378" s="23" t="str">
        <f t="shared" si="332"/>
        <v/>
      </c>
    </row>
    <row r="2379" spans="1:33" x14ac:dyDescent="0.25">
      <c r="A2379" s="5"/>
      <c r="B2379" s="115"/>
      <c r="C2379" s="116"/>
      <c r="D2379" s="117"/>
      <c r="E2379" s="118"/>
      <c r="F2379" s="118"/>
      <c r="G2379" s="119"/>
      <c r="H2379" s="120"/>
      <c r="I2379" s="120"/>
      <c r="J2379" s="121"/>
      <c r="K2379" s="5"/>
      <c r="L2379" s="133" t="str">
        <f t="shared" si="324"/>
        <v/>
      </c>
      <c r="M2379" s="5"/>
      <c r="N2379" s="23" t="str">
        <f>IF($L2379="", "", COUNTIF($L$11:$L$2510, "&gt;"&amp;$L2379)+1+COUNTIF($L$11:$L2379, $L2379)-1)</f>
        <v/>
      </c>
      <c r="O2379" s="5"/>
      <c r="R2379" s="23" t="str">
        <f t="shared" si="325"/>
        <v/>
      </c>
      <c r="T2379" s="20" t="str">
        <f t="shared" si="326"/>
        <v/>
      </c>
      <c r="X2379" s="23" t="str">
        <f t="shared" si="327"/>
        <v/>
      </c>
      <c r="Z2379" s="59" t="str">
        <f t="shared" si="328"/>
        <v/>
      </c>
      <c r="AA2379" s="60" t="str">
        <f>IF($B2379="", "", IF(COUNTIF('Intro &amp; Setup'!$AY$23:$AY$38, $B2379)&gt;0, "BH", TEXT($B2379, "ddd")))</f>
        <v/>
      </c>
      <c r="AB2379" s="61" t="str">
        <f t="shared" si="329"/>
        <v/>
      </c>
      <c r="AD2379" s="23" t="str">
        <f t="shared" si="330"/>
        <v/>
      </c>
      <c r="AE2379" s="23" t="str">
        <f t="shared" si="331"/>
        <v/>
      </c>
      <c r="AG2379" s="23" t="str">
        <f t="shared" si="332"/>
        <v/>
      </c>
    </row>
    <row r="2380" spans="1:33" x14ac:dyDescent="0.25">
      <c r="A2380" s="5"/>
      <c r="B2380" s="115"/>
      <c r="C2380" s="116"/>
      <c r="D2380" s="117"/>
      <c r="E2380" s="118"/>
      <c r="F2380" s="118"/>
      <c r="G2380" s="119"/>
      <c r="H2380" s="120"/>
      <c r="I2380" s="120"/>
      <c r="J2380" s="121"/>
      <c r="K2380" s="5"/>
      <c r="L2380" s="133" t="str">
        <f t="shared" ref="L2380:L2443" si="333">IFERROR(($I2380+$J2380)/$H2380, "")</f>
        <v/>
      </c>
      <c r="M2380" s="5"/>
      <c r="N2380" s="23" t="str">
        <f>IF($L2380="", "", COUNTIF($L$11:$L$2510, "&gt;"&amp;$L2380)+1+COUNTIF($L$11:$L2380, $L2380)-1)</f>
        <v/>
      </c>
      <c r="O2380" s="5"/>
      <c r="R2380" s="23" t="str">
        <f t="shared" ref="R2380:R2443" si="334">IF($T2380="", "", IF(COUNTIF($T$11:$T$2510, $T2380)&gt;1, "X", ""))</f>
        <v/>
      </c>
      <c r="T2380" s="20" t="str">
        <f t="shared" ref="T2380:T2443" si="335">IF(AND($B2380="", $C2380="", $D2380=""), "", CONCATENATE(TEXT($B2380, "dd mmm yyyy"), " - ", TEXT($C2380, "hh:mm"), " - ", $D2380))</f>
        <v/>
      </c>
      <c r="X2380" s="23" t="str">
        <f t="shared" ref="X2380:X2443" si="336">IF($E2380="", "", IF(COUNTIF($V$11:$V$20, $E2380)=0, "X", ""))</f>
        <v/>
      </c>
      <c r="Z2380" s="59" t="str">
        <f t="shared" ref="Z2380:Z2443" si="337">IF($B2380="", "", TEXT($B2380, "mmm yyyy"))</f>
        <v/>
      </c>
      <c r="AA2380" s="60" t="str">
        <f>IF($B2380="", "", IF(COUNTIF('Intro &amp; Setup'!$AY$23:$AY$38, $B2380)&gt;0, "BH", TEXT($B2380, "ddd")))</f>
        <v/>
      </c>
      <c r="AB2380" s="61" t="str">
        <f t="shared" ref="AB2380:AB2443" si="338">IF($C2380="", "", REPLACE(TEXT($C2380, "hh:mm"), 4, 2, "00"))</f>
        <v/>
      </c>
      <c r="AD2380" s="23" t="str">
        <f t="shared" ref="AD2380:AD2443" si="339">IF(OR($AB2380="", $E2380=""), "", CONCATENATE($AB2380, " - ", $E2380))</f>
        <v/>
      </c>
      <c r="AE2380" s="23" t="str">
        <f t="shared" ref="AE2380:AE2443" si="340">IF(OR($AA2380="", $E2380=""), "", CONCATENATE($AA2380, " - ", $E2380))</f>
        <v/>
      </c>
      <c r="AG2380" s="23" t="str">
        <f t="shared" ref="AG2380:AG2443" si="341">IF($B2380="", "", IF(OR($B2380&lt;$Z$2, $B2380&gt;$Z$3), "X", ""))</f>
        <v/>
      </c>
    </row>
    <row r="2381" spans="1:33" x14ac:dyDescent="0.25">
      <c r="A2381" s="5"/>
      <c r="B2381" s="115"/>
      <c r="C2381" s="116"/>
      <c r="D2381" s="117"/>
      <c r="E2381" s="118"/>
      <c r="F2381" s="118"/>
      <c r="G2381" s="119"/>
      <c r="H2381" s="120"/>
      <c r="I2381" s="120"/>
      <c r="J2381" s="121"/>
      <c r="K2381" s="5"/>
      <c r="L2381" s="133" t="str">
        <f t="shared" si="333"/>
        <v/>
      </c>
      <c r="M2381" s="5"/>
      <c r="N2381" s="23" t="str">
        <f>IF($L2381="", "", COUNTIF($L$11:$L$2510, "&gt;"&amp;$L2381)+1+COUNTIF($L$11:$L2381, $L2381)-1)</f>
        <v/>
      </c>
      <c r="O2381" s="5"/>
      <c r="R2381" s="23" t="str">
        <f t="shared" si="334"/>
        <v/>
      </c>
      <c r="T2381" s="20" t="str">
        <f t="shared" si="335"/>
        <v/>
      </c>
      <c r="X2381" s="23" t="str">
        <f t="shared" si="336"/>
        <v/>
      </c>
      <c r="Z2381" s="59" t="str">
        <f t="shared" si="337"/>
        <v/>
      </c>
      <c r="AA2381" s="60" t="str">
        <f>IF($B2381="", "", IF(COUNTIF('Intro &amp; Setup'!$AY$23:$AY$38, $B2381)&gt;0, "BH", TEXT($B2381, "ddd")))</f>
        <v/>
      </c>
      <c r="AB2381" s="61" t="str">
        <f t="shared" si="338"/>
        <v/>
      </c>
      <c r="AD2381" s="23" t="str">
        <f t="shared" si="339"/>
        <v/>
      </c>
      <c r="AE2381" s="23" t="str">
        <f t="shared" si="340"/>
        <v/>
      </c>
      <c r="AG2381" s="23" t="str">
        <f t="shared" si="341"/>
        <v/>
      </c>
    </row>
    <row r="2382" spans="1:33" x14ac:dyDescent="0.25">
      <c r="A2382" s="5"/>
      <c r="B2382" s="115"/>
      <c r="C2382" s="116"/>
      <c r="D2382" s="117"/>
      <c r="E2382" s="118"/>
      <c r="F2382" s="118"/>
      <c r="G2382" s="119"/>
      <c r="H2382" s="120"/>
      <c r="I2382" s="120"/>
      <c r="J2382" s="121"/>
      <c r="K2382" s="5"/>
      <c r="L2382" s="133" t="str">
        <f t="shared" si="333"/>
        <v/>
      </c>
      <c r="M2382" s="5"/>
      <c r="N2382" s="23" t="str">
        <f>IF($L2382="", "", COUNTIF($L$11:$L$2510, "&gt;"&amp;$L2382)+1+COUNTIF($L$11:$L2382, $L2382)-1)</f>
        <v/>
      </c>
      <c r="O2382" s="5"/>
      <c r="R2382" s="23" t="str">
        <f t="shared" si="334"/>
        <v/>
      </c>
      <c r="T2382" s="20" t="str">
        <f t="shared" si="335"/>
        <v/>
      </c>
      <c r="X2382" s="23" t="str">
        <f t="shared" si="336"/>
        <v/>
      </c>
      <c r="Z2382" s="59" t="str">
        <f t="shared" si="337"/>
        <v/>
      </c>
      <c r="AA2382" s="60" t="str">
        <f>IF($B2382="", "", IF(COUNTIF('Intro &amp; Setup'!$AY$23:$AY$38, $B2382)&gt;0, "BH", TEXT($B2382, "ddd")))</f>
        <v/>
      </c>
      <c r="AB2382" s="61" t="str">
        <f t="shared" si="338"/>
        <v/>
      </c>
      <c r="AD2382" s="23" t="str">
        <f t="shared" si="339"/>
        <v/>
      </c>
      <c r="AE2382" s="23" t="str">
        <f t="shared" si="340"/>
        <v/>
      </c>
      <c r="AG2382" s="23" t="str">
        <f t="shared" si="341"/>
        <v/>
      </c>
    </row>
    <row r="2383" spans="1:33" x14ac:dyDescent="0.25">
      <c r="A2383" s="5"/>
      <c r="B2383" s="115"/>
      <c r="C2383" s="116"/>
      <c r="D2383" s="117"/>
      <c r="E2383" s="118"/>
      <c r="F2383" s="118"/>
      <c r="G2383" s="119"/>
      <c r="H2383" s="120"/>
      <c r="I2383" s="120"/>
      <c r="J2383" s="121"/>
      <c r="K2383" s="5"/>
      <c r="L2383" s="133" t="str">
        <f t="shared" si="333"/>
        <v/>
      </c>
      <c r="M2383" s="5"/>
      <c r="N2383" s="23" t="str">
        <f>IF($L2383="", "", COUNTIF($L$11:$L$2510, "&gt;"&amp;$L2383)+1+COUNTIF($L$11:$L2383, $L2383)-1)</f>
        <v/>
      </c>
      <c r="O2383" s="5"/>
      <c r="R2383" s="23" t="str">
        <f t="shared" si="334"/>
        <v/>
      </c>
      <c r="T2383" s="20" t="str">
        <f t="shared" si="335"/>
        <v/>
      </c>
      <c r="X2383" s="23" t="str">
        <f t="shared" si="336"/>
        <v/>
      </c>
      <c r="Z2383" s="59" t="str">
        <f t="shared" si="337"/>
        <v/>
      </c>
      <c r="AA2383" s="60" t="str">
        <f>IF($B2383="", "", IF(COUNTIF('Intro &amp; Setup'!$AY$23:$AY$38, $B2383)&gt;0, "BH", TEXT($B2383, "ddd")))</f>
        <v/>
      </c>
      <c r="AB2383" s="61" t="str">
        <f t="shared" si="338"/>
        <v/>
      </c>
      <c r="AD2383" s="23" t="str">
        <f t="shared" si="339"/>
        <v/>
      </c>
      <c r="AE2383" s="23" t="str">
        <f t="shared" si="340"/>
        <v/>
      </c>
      <c r="AG2383" s="23" t="str">
        <f t="shared" si="341"/>
        <v/>
      </c>
    </row>
    <row r="2384" spans="1:33" x14ac:dyDescent="0.25">
      <c r="A2384" s="5"/>
      <c r="B2384" s="115"/>
      <c r="C2384" s="116"/>
      <c r="D2384" s="117"/>
      <c r="E2384" s="118"/>
      <c r="F2384" s="118"/>
      <c r="G2384" s="119"/>
      <c r="H2384" s="120"/>
      <c r="I2384" s="120"/>
      <c r="J2384" s="121"/>
      <c r="K2384" s="5"/>
      <c r="L2384" s="133" t="str">
        <f t="shared" si="333"/>
        <v/>
      </c>
      <c r="M2384" s="5"/>
      <c r="N2384" s="23" t="str">
        <f>IF($L2384="", "", COUNTIF($L$11:$L$2510, "&gt;"&amp;$L2384)+1+COUNTIF($L$11:$L2384, $L2384)-1)</f>
        <v/>
      </c>
      <c r="O2384" s="5"/>
      <c r="R2384" s="23" t="str">
        <f t="shared" si="334"/>
        <v/>
      </c>
      <c r="T2384" s="20" t="str">
        <f t="shared" si="335"/>
        <v/>
      </c>
      <c r="X2384" s="23" t="str">
        <f t="shared" si="336"/>
        <v/>
      </c>
      <c r="Z2384" s="59" t="str">
        <f t="shared" si="337"/>
        <v/>
      </c>
      <c r="AA2384" s="60" t="str">
        <f>IF($B2384="", "", IF(COUNTIF('Intro &amp; Setup'!$AY$23:$AY$38, $B2384)&gt;0, "BH", TEXT($B2384, "ddd")))</f>
        <v/>
      </c>
      <c r="AB2384" s="61" t="str">
        <f t="shared" si="338"/>
        <v/>
      </c>
      <c r="AD2384" s="23" t="str">
        <f t="shared" si="339"/>
        <v/>
      </c>
      <c r="AE2384" s="23" t="str">
        <f t="shared" si="340"/>
        <v/>
      </c>
      <c r="AG2384" s="23" t="str">
        <f t="shared" si="341"/>
        <v/>
      </c>
    </row>
    <row r="2385" spans="1:33" x14ac:dyDescent="0.25">
      <c r="A2385" s="5"/>
      <c r="B2385" s="115"/>
      <c r="C2385" s="116"/>
      <c r="D2385" s="117"/>
      <c r="E2385" s="118"/>
      <c r="F2385" s="118"/>
      <c r="G2385" s="119"/>
      <c r="H2385" s="120"/>
      <c r="I2385" s="120"/>
      <c r="J2385" s="121"/>
      <c r="K2385" s="5"/>
      <c r="L2385" s="133" t="str">
        <f t="shared" si="333"/>
        <v/>
      </c>
      <c r="M2385" s="5"/>
      <c r="N2385" s="23" t="str">
        <f>IF($L2385="", "", COUNTIF($L$11:$L$2510, "&gt;"&amp;$L2385)+1+COUNTIF($L$11:$L2385, $L2385)-1)</f>
        <v/>
      </c>
      <c r="O2385" s="5"/>
      <c r="R2385" s="23" t="str">
        <f t="shared" si="334"/>
        <v/>
      </c>
      <c r="T2385" s="20" t="str">
        <f t="shared" si="335"/>
        <v/>
      </c>
      <c r="X2385" s="23" t="str">
        <f t="shared" si="336"/>
        <v/>
      </c>
      <c r="Z2385" s="59" t="str">
        <f t="shared" si="337"/>
        <v/>
      </c>
      <c r="AA2385" s="60" t="str">
        <f>IF($B2385="", "", IF(COUNTIF('Intro &amp; Setup'!$AY$23:$AY$38, $B2385)&gt;0, "BH", TEXT($B2385, "ddd")))</f>
        <v/>
      </c>
      <c r="AB2385" s="61" t="str">
        <f t="shared" si="338"/>
        <v/>
      </c>
      <c r="AD2385" s="23" t="str">
        <f t="shared" si="339"/>
        <v/>
      </c>
      <c r="AE2385" s="23" t="str">
        <f t="shared" si="340"/>
        <v/>
      </c>
      <c r="AG2385" s="23" t="str">
        <f t="shared" si="341"/>
        <v/>
      </c>
    </row>
    <row r="2386" spans="1:33" x14ac:dyDescent="0.25">
      <c r="A2386" s="5"/>
      <c r="B2386" s="115"/>
      <c r="C2386" s="116"/>
      <c r="D2386" s="117"/>
      <c r="E2386" s="118"/>
      <c r="F2386" s="118"/>
      <c r="G2386" s="119"/>
      <c r="H2386" s="120"/>
      <c r="I2386" s="120"/>
      <c r="J2386" s="121"/>
      <c r="K2386" s="5"/>
      <c r="L2386" s="133" t="str">
        <f t="shared" si="333"/>
        <v/>
      </c>
      <c r="M2386" s="5"/>
      <c r="N2386" s="23" t="str">
        <f>IF($L2386="", "", COUNTIF($L$11:$L$2510, "&gt;"&amp;$L2386)+1+COUNTIF($L$11:$L2386, $L2386)-1)</f>
        <v/>
      </c>
      <c r="O2386" s="5"/>
      <c r="R2386" s="23" t="str">
        <f t="shared" si="334"/>
        <v/>
      </c>
      <c r="T2386" s="20" t="str">
        <f t="shared" si="335"/>
        <v/>
      </c>
      <c r="X2386" s="23" t="str">
        <f t="shared" si="336"/>
        <v/>
      </c>
      <c r="Z2386" s="59" t="str">
        <f t="shared" si="337"/>
        <v/>
      </c>
      <c r="AA2386" s="60" t="str">
        <f>IF($B2386="", "", IF(COUNTIF('Intro &amp; Setup'!$AY$23:$AY$38, $B2386)&gt;0, "BH", TEXT($B2386, "ddd")))</f>
        <v/>
      </c>
      <c r="AB2386" s="61" t="str">
        <f t="shared" si="338"/>
        <v/>
      </c>
      <c r="AD2386" s="23" t="str">
        <f t="shared" si="339"/>
        <v/>
      </c>
      <c r="AE2386" s="23" t="str">
        <f t="shared" si="340"/>
        <v/>
      </c>
      <c r="AG2386" s="23" t="str">
        <f t="shared" si="341"/>
        <v/>
      </c>
    </row>
    <row r="2387" spans="1:33" x14ac:dyDescent="0.25">
      <c r="A2387" s="5"/>
      <c r="B2387" s="115"/>
      <c r="C2387" s="116"/>
      <c r="D2387" s="117"/>
      <c r="E2387" s="118"/>
      <c r="F2387" s="118"/>
      <c r="G2387" s="119"/>
      <c r="H2387" s="120"/>
      <c r="I2387" s="120"/>
      <c r="J2387" s="121"/>
      <c r="K2387" s="5"/>
      <c r="L2387" s="133" t="str">
        <f t="shared" si="333"/>
        <v/>
      </c>
      <c r="M2387" s="5"/>
      <c r="N2387" s="23" t="str">
        <f>IF($L2387="", "", COUNTIF($L$11:$L$2510, "&gt;"&amp;$L2387)+1+COUNTIF($L$11:$L2387, $L2387)-1)</f>
        <v/>
      </c>
      <c r="O2387" s="5"/>
      <c r="R2387" s="23" t="str">
        <f t="shared" si="334"/>
        <v/>
      </c>
      <c r="T2387" s="20" t="str">
        <f t="shared" si="335"/>
        <v/>
      </c>
      <c r="X2387" s="23" t="str">
        <f t="shared" si="336"/>
        <v/>
      </c>
      <c r="Z2387" s="59" t="str">
        <f t="shared" si="337"/>
        <v/>
      </c>
      <c r="AA2387" s="60" t="str">
        <f>IF($B2387="", "", IF(COUNTIF('Intro &amp; Setup'!$AY$23:$AY$38, $B2387)&gt;0, "BH", TEXT($B2387, "ddd")))</f>
        <v/>
      </c>
      <c r="AB2387" s="61" t="str">
        <f t="shared" si="338"/>
        <v/>
      </c>
      <c r="AD2387" s="23" t="str">
        <f t="shared" si="339"/>
        <v/>
      </c>
      <c r="AE2387" s="23" t="str">
        <f t="shared" si="340"/>
        <v/>
      </c>
      <c r="AG2387" s="23" t="str">
        <f t="shared" si="341"/>
        <v/>
      </c>
    </row>
    <row r="2388" spans="1:33" x14ac:dyDescent="0.25">
      <c r="A2388" s="5"/>
      <c r="B2388" s="115"/>
      <c r="C2388" s="116"/>
      <c r="D2388" s="117"/>
      <c r="E2388" s="118"/>
      <c r="F2388" s="118"/>
      <c r="G2388" s="119"/>
      <c r="H2388" s="120"/>
      <c r="I2388" s="120"/>
      <c r="J2388" s="121"/>
      <c r="K2388" s="5"/>
      <c r="L2388" s="133" t="str">
        <f t="shared" si="333"/>
        <v/>
      </c>
      <c r="M2388" s="5"/>
      <c r="N2388" s="23" t="str">
        <f>IF($L2388="", "", COUNTIF($L$11:$L$2510, "&gt;"&amp;$L2388)+1+COUNTIF($L$11:$L2388, $L2388)-1)</f>
        <v/>
      </c>
      <c r="O2388" s="5"/>
      <c r="R2388" s="23" t="str">
        <f t="shared" si="334"/>
        <v/>
      </c>
      <c r="T2388" s="20" t="str">
        <f t="shared" si="335"/>
        <v/>
      </c>
      <c r="X2388" s="23" t="str">
        <f t="shared" si="336"/>
        <v/>
      </c>
      <c r="Z2388" s="59" t="str">
        <f t="shared" si="337"/>
        <v/>
      </c>
      <c r="AA2388" s="60" t="str">
        <f>IF($B2388="", "", IF(COUNTIF('Intro &amp; Setup'!$AY$23:$AY$38, $B2388)&gt;0, "BH", TEXT($B2388, "ddd")))</f>
        <v/>
      </c>
      <c r="AB2388" s="61" t="str">
        <f t="shared" si="338"/>
        <v/>
      </c>
      <c r="AD2388" s="23" t="str">
        <f t="shared" si="339"/>
        <v/>
      </c>
      <c r="AE2388" s="23" t="str">
        <f t="shared" si="340"/>
        <v/>
      </c>
      <c r="AG2388" s="23" t="str">
        <f t="shared" si="341"/>
        <v/>
      </c>
    </row>
    <row r="2389" spans="1:33" x14ac:dyDescent="0.25">
      <c r="A2389" s="5"/>
      <c r="B2389" s="115"/>
      <c r="C2389" s="116"/>
      <c r="D2389" s="117"/>
      <c r="E2389" s="118"/>
      <c r="F2389" s="118"/>
      <c r="G2389" s="119"/>
      <c r="H2389" s="120"/>
      <c r="I2389" s="120"/>
      <c r="J2389" s="121"/>
      <c r="K2389" s="5"/>
      <c r="L2389" s="133" t="str">
        <f t="shared" si="333"/>
        <v/>
      </c>
      <c r="M2389" s="5"/>
      <c r="N2389" s="23" t="str">
        <f>IF($L2389="", "", COUNTIF($L$11:$L$2510, "&gt;"&amp;$L2389)+1+COUNTIF($L$11:$L2389, $L2389)-1)</f>
        <v/>
      </c>
      <c r="O2389" s="5"/>
      <c r="R2389" s="23" t="str">
        <f t="shared" si="334"/>
        <v/>
      </c>
      <c r="T2389" s="20" t="str">
        <f t="shared" si="335"/>
        <v/>
      </c>
      <c r="X2389" s="23" t="str">
        <f t="shared" si="336"/>
        <v/>
      </c>
      <c r="Z2389" s="59" t="str">
        <f t="shared" si="337"/>
        <v/>
      </c>
      <c r="AA2389" s="60" t="str">
        <f>IF($B2389="", "", IF(COUNTIF('Intro &amp; Setup'!$AY$23:$AY$38, $B2389)&gt;0, "BH", TEXT($B2389, "ddd")))</f>
        <v/>
      </c>
      <c r="AB2389" s="61" t="str">
        <f t="shared" si="338"/>
        <v/>
      </c>
      <c r="AD2389" s="23" t="str">
        <f t="shared" si="339"/>
        <v/>
      </c>
      <c r="AE2389" s="23" t="str">
        <f t="shared" si="340"/>
        <v/>
      </c>
      <c r="AG2389" s="23" t="str">
        <f t="shared" si="341"/>
        <v/>
      </c>
    </row>
    <row r="2390" spans="1:33" x14ac:dyDescent="0.25">
      <c r="A2390" s="5"/>
      <c r="B2390" s="115"/>
      <c r="C2390" s="116"/>
      <c r="D2390" s="117"/>
      <c r="E2390" s="118"/>
      <c r="F2390" s="118"/>
      <c r="G2390" s="119"/>
      <c r="H2390" s="120"/>
      <c r="I2390" s="120"/>
      <c r="J2390" s="121"/>
      <c r="K2390" s="5"/>
      <c r="L2390" s="133" t="str">
        <f t="shared" si="333"/>
        <v/>
      </c>
      <c r="M2390" s="5"/>
      <c r="N2390" s="23" t="str">
        <f>IF($L2390="", "", COUNTIF($L$11:$L$2510, "&gt;"&amp;$L2390)+1+COUNTIF($L$11:$L2390, $L2390)-1)</f>
        <v/>
      </c>
      <c r="O2390" s="5"/>
      <c r="R2390" s="23" t="str">
        <f t="shared" si="334"/>
        <v/>
      </c>
      <c r="T2390" s="20" t="str">
        <f t="shared" si="335"/>
        <v/>
      </c>
      <c r="X2390" s="23" t="str">
        <f t="shared" si="336"/>
        <v/>
      </c>
      <c r="Z2390" s="59" t="str">
        <f t="shared" si="337"/>
        <v/>
      </c>
      <c r="AA2390" s="60" t="str">
        <f>IF($B2390="", "", IF(COUNTIF('Intro &amp; Setup'!$AY$23:$AY$38, $B2390)&gt;0, "BH", TEXT($B2390, "ddd")))</f>
        <v/>
      </c>
      <c r="AB2390" s="61" t="str">
        <f t="shared" si="338"/>
        <v/>
      </c>
      <c r="AD2390" s="23" t="str">
        <f t="shared" si="339"/>
        <v/>
      </c>
      <c r="AE2390" s="23" t="str">
        <f t="shared" si="340"/>
        <v/>
      </c>
      <c r="AG2390" s="23" t="str">
        <f t="shared" si="341"/>
        <v/>
      </c>
    </row>
    <row r="2391" spans="1:33" x14ac:dyDescent="0.25">
      <c r="A2391" s="5"/>
      <c r="B2391" s="115"/>
      <c r="C2391" s="116"/>
      <c r="D2391" s="117"/>
      <c r="E2391" s="118"/>
      <c r="F2391" s="118"/>
      <c r="G2391" s="119"/>
      <c r="H2391" s="120"/>
      <c r="I2391" s="120"/>
      <c r="J2391" s="121"/>
      <c r="K2391" s="5"/>
      <c r="L2391" s="133" t="str">
        <f t="shared" si="333"/>
        <v/>
      </c>
      <c r="M2391" s="5"/>
      <c r="N2391" s="23" t="str">
        <f>IF($L2391="", "", COUNTIF($L$11:$L$2510, "&gt;"&amp;$L2391)+1+COUNTIF($L$11:$L2391, $L2391)-1)</f>
        <v/>
      </c>
      <c r="O2391" s="5"/>
      <c r="R2391" s="23" t="str">
        <f t="shared" si="334"/>
        <v/>
      </c>
      <c r="T2391" s="20" t="str">
        <f t="shared" si="335"/>
        <v/>
      </c>
      <c r="X2391" s="23" t="str">
        <f t="shared" si="336"/>
        <v/>
      </c>
      <c r="Z2391" s="59" t="str">
        <f t="shared" si="337"/>
        <v/>
      </c>
      <c r="AA2391" s="60" t="str">
        <f>IF($B2391="", "", IF(COUNTIF('Intro &amp; Setup'!$AY$23:$AY$38, $B2391)&gt;0, "BH", TEXT($B2391, "ddd")))</f>
        <v/>
      </c>
      <c r="AB2391" s="61" t="str">
        <f t="shared" si="338"/>
        <v/>
      </c>
      <c r="AD2391" s="23" t="str">
        <f t="shared" si="339"/>
        <v/>
      </c>
      <c r="AE2391" s="23" t="str">
        <f t="shared" si="340"/>
        <v/>
      </c>
      <c r="AG2391" s="23" t="str">
        <f t="shared" si="341"/>
        <v/>
      </c>
    </row>
    <row r="2392" spans="1:33" x14ac:dyDescent="0.25">
      <c r="A2392" s="5"/>
      <c r="B2392" s="115"/>
      <c r="C2392" s="116"/>
      <c r="D2392" s="117"/>
      <c r="E2392" s="118"/>
      <c r="F2392" s="118"/>
      <c r="G2392" s="119"/>
      <c r="H2392" s="120"/>
      <c r="I2392" s="120"/>
      <c r="J2392" s="121"/>
      <c r="K2392" s="5"/>
      <c r="L2392" s="133" t="str">
        <f t="shared" si="333"/>
        <v/>
      </c>
      <c r="M2392" s="5"/>
      <c r="N2392" s="23" t="str">
        <f>IF($L2392="", "", COUNTIF($L$11:$L$2510, "&gt;"&amp;$L2392)+1+COUNTIF($L$11:$L2392, $L2392)-1)</f>
        <v/>
      </c>
      <c r="O2392" s="5"/>
      <c r="R2392" s="23" t="str">
        <f t="shared" si="334"/>
        <v/>
      </c>
      <c r="T2392" s="20" t="str">
        <f t="shared" si="335"/>
        <v/>
      </c>
      <c r="X2392" s="23" t="str">
        <f t="shared" si="336"/>
        <v/>
      </c>
      <c r="Z2392" s="59" t="str">
        <f t="shared" si="337"/>
        <v/>
      </c>
      <c r="AA2392" s="60" t="str">
        <f>IF($B2392="", "", IF(COUNTIF('Intro &amp; Setup'!$AY$23:$AY$38, $B2392)&gt;0, "BH", TEXT($B2392, "ddd")))</f>
        <v/>
      </c>
      <c r="AB2392" s="61" t="str">
        <f t="shared" si="338"/>
        <v/>
      </c>
      <c r="AD2392" s="23" t="str">
        <f t="shared" si="339"/>
        <v/>
      </c>
      <c r="AE2392" s="23" t="str">
        <f t="shared" si="340"/>
        <v/>
      </c>
      <c r="AG2392" s="23" t="str">
        <f t="shared" si="341"/>
        <v/>
      </c>
    </row>
    <row r="2393" spans="1:33" x14ac:dyDescent="0.25">
      <c r="A2393" s="5"/>
      <c r="B2393" s="115"/>
      <c r="C2393" s="116"/>
      <c r="D2393" s="117"/>
      <c r="E2393" s="118"/>
      <c r="F2393" s="118"/>
      <c r="G2393" s="119"/>
      <c r="H2393" s="120"/>
      <c r="I2393" s="120"/>
      <c r="J2393" s="121"/>
      <c r="K2393" s="5"/>
      <c r="L2393" s="133" t="str">
        <f t="shared" si="333"/>
        <v/>
      </c>
      <c r="M2393" s="5"/>
      <c r="N2393" s="23" t="str">
        <f>IF($L2393="", "", COUNTIF($L$11:$L$2510, "&gt;"&amp;$L2393)+1+COUNTIF($L$11:$L2393, $L2393)-1)</f>
        <v/>
      </c>
      <c r="O2393" s="5"/>
      <c r="R2393" s="23" t="str">
        <f t="shared" si="334"/>
        <v/>
      </c>
      <c r="T2393" s="20" t="str">
        <f t="shared" si="335"/>
        <v/>
      </c>
      <c r="X2393" s="23" t="str">
        <f t="shared" si="336"/>
        <v/>
      </c>
      <c r="Z2393" s="59" t="str">
        <f t="shared" si="337"/>
        <v/>
      </c>
      <c r="AA2393" s="60" t="str">
        <f>IF($B2393="", "", IF(COUNTIF('Intro &amp; Setup'!$AY$23:$AY$38, $B2393)&gt;0, "BH", TEXT($B2393, "ddd")))</f>
        <v/>
      </c>
      <c r="AB2393" s="61" t="str">
        <f t="shared" si="338"/>
        <v/>
      </c>
      <c r="AD2393" s="23" t="str">
        <f t="shared" si="339"/>
        <v/>
      </c>
      <c r="AE2393" s="23" t="str">
        <f t="shared" si="340"/>
        <v/>
      </c>
      <c r="AG2393" s="23" t="str">
        <f t="shared" si="341"/>
        <v/>
      </c>
    </row>
    <row r="2394" spans="1:33" x14ac:dyDescent="0.25">
      <c r="A2394" s="5"/>
      <c r="B2394" s="115"/>
      <c r="C2394" s="116"/>
      <c r="D2394" s="117"/>
      <c r="E2394" s="118"/>
      <c r="F2394" s="118"/>
      <c r="G2394" s="119"/>
      <c r="H2394" s="120"/>
      <c r="I2394" s="120"/>
      <c r="J2394" s="121"/>
      <c r="K2394" s="5"/>
      <c r="L2394" s="133" t="str">
        <f t="shared" si="333"/>
        <v/>
      </c>
      <c r="M2394" s="5"/>
      <c r="N2394" s="23" t="str">
        <f>IF($L2394="", "", COUNTIF($L$11:$L$2510, "&gt;"&amp;$L2394)+1+COUNTIF($L$11:$L2394, $L2394)-1)</f>
        <v/>
      </c>
      <c r="O2394" s="5"/>
      <c r="R2394" s="23" t="str">
        <f t="shared" si="334"/>
        <v/>
      </c>
      <c r="T2394" s="20" t="str">
        <f t="shared" si="335"/>
        <v/>
      </c>
      <c r="X2394" s="23" t="str">
        <f t="shared" si="336"/>
        <v/>
      </c>
      <c r="Z2394" s="59" t="str">
        <f t="shared" si="337"/>
        <v/>
      </c>
      <c r="AA2394" s="60" t="str">
        <f>IF($B2394="", "", IF(COUNTIF('Intro &amp; Setup'!$AY$23:$AY$38, $B2394)&gt;0, "BH", TEXT($B2394, "ddd")))</f>
        <v/>
      </c>
      <c r="AB2394" s="61" t="str">
        <f t="shared" si="338"/>
        <v/>
      </c>
      <c r="AD2394" s="23" t="str">
        <f t="shared" si="339"/>
        <v/>
      </c>
      <c r="AE2394" s="23" t="str">
        <f t="shared" si="340"/>
        <v/>
      </c>
      <c r="AG2394" s="23" t="str">
        <f t="shared" si="341"/>
        <v/>
      </c>
    </row>
    <row r="2395" spans="1:33" x14ac:dyDescent="0.25">
      <c r="A2395" s="5"/>
      <c r="B2395" s="115"/>
      <c r="C2395" s="116"/>
      <c r="D2395" s="117"/>
      <c r="E2395" s="118"/>
      <c r="F2395" s="118"/>
      <c r="G2395" s="119"/>
      <c r="H2395" s="120"/>
      <c r="I2395" s="120"/>
      <c r="J2395" s="121"/>
      <c r="K2395" s="5"/>
      <c r="L2395" s="133" t="str">
        <f t="shared" si="333"/>
        <v/>
      </c>
      <c r="M2395" s="5"/>
      <c r="N2395" s="23" t="str">
        <f>IF($L2395="", "", COUNTIF($L$11:$L$2510, "&gt;"&amp;$L2395)+1+COUNTIF($L$11:$L2395, $L2395)-1)</f>
        <v/>
      </c>
      <c r="O2395" s="5"/>
      <c r="R2395" s="23" t="str">
        <f t="shared" si="334"/>
        <v/>
      </c>
      <c r="T2395" s="20" t="str">
        <f t="shared" si="335"/>
        <v/>
      </c>
      <c r="X2395" s="23" t="str">
        <f t="shared" si="336"/>
        <v/>
      </c>
      <c r="Z2395" s="59" t="str">
        <f t="shared" si="337"/>
        <v/>
      </c>
      <c r="AA2395" s="60" t="str">
        <f>IF($B2395="", "", IF(COUNTIF('Intro &amp; Setup'!$AY$23:$AY$38, $B2395)&gt;0, "BH", TEXT($B2395, "ddd")))</f>
        <v/>
      </c>
      <c r="AB2395" s="61" t="str">
        <f t="shared" si="338"/>
        <v/>
      </c>
      <c r="AD2395" s="23" t="str">
        <f t="shared" si="339"/>
        <v/>
      </c>
      <c r="AE2395" s="23" t="str">
        <f t="shared" si="340"/>
        <v/>
      </c>
      <c r="AG2395" s="23" t="str">
        <f t="shared" si="341"/>
        <v/>
      </c>
    </row>
    <row r="2396" spans="1:33" x14ac:dyDescent="0.25">
      <c r="A2396" s="5"/>
      <c r="B2396" s="115"/>
      <c r="C2396" s="116"/>
      <c r="D2396" s="117"/>
      <c r="E2396" s="118"/>
      <c r="F2396" s="118"/>
      <c r="G2396" s="119"/>
      <c r="H2396" s="120"/>
      <c r="I2396" s="120"/>
      <c r="J2396" s="121"/>
      <c r="K2396" s="5"/>
      <c r="L2396" s="133" t="str">
        <f t="shared" si="333"/>
        <v/>
      </c>
      <c r="M2396" s="5"/>
      <c r="N2396" s="23" t="str">
        <f>IF($L2396="", "", COUNTIF($L$11:$L$2510, "&gt;"&amp;$L2396)+1+COUNTIF($L$11:$L2396, $L2396)-1)</f>
        <v/>
      </c>
      <c r="O2396" s="5"/>
      <c r="R2396" s="23" t="str">
        <f t="shared" si="334"/>
        <v/>
      </c>
      <c r="T2396" s="20" t="str">
        <f t="shared" si="335"/>
        <v/>
      </c>
      <c r="X2396" s="23" t="str">
        <f t="shared" si="336"/>
        <v/>
      </c>
      <c r="Z2396" s="59" t="str">
        <f t="shared" si="337"/>
        <v/>
      </c>
      <c r="AA2396" s="60" t="str">
        <f>IF($B2396="", "", IF(COUNTIF('Intro &amp; Setup'!$AY$23:$AY$38, $B2396)&gt;0, "BH", TEXT($B2396, "ddd")))</f>
        <v/>
      </c>
      <c r="AB2396" s="61" t="str">
        <f t="shared" si="338"/>
        <v/>
      </c>
      <c r="AD2396" s="23" t="str">
        <f t="shared" si="339"/>
        <v/>
      </c>
      <c r="AE2396" s="23" t="str">
        <f t="shared" si="340"/>
        <v/>
      </c>
      <c r="AG2396" s="23" t="str">
        <f t="shared" si="341"/>
        <v/>
      </c>
    </row>
    <row r="2397" spans="1:33" x14ac:dyDescent="0.25">
      <c r="A2397" s="5"/>
      <c r="B2397" s="115"/>
      <c r="C2397" s="116"/>
      <c r="D2397" s="117"/>
      <c r="E2397" s="118"/>
      <c r="F2397" s="118"/>
      <c r="G2397" s="119"/>
      <c r="H2397" s="120"/>
      <c r="I2397" s="120"/>
      <c r="J2397" s="121"/>
      <c r="K2397" s="5"/>
      <c r="L2397" s="133" t="str">
        <f t="shared" si="333"/>
        <v/>
      </c>
      <c r="M2397" s="5"/>
      <c r="N2397" s="23" t="str">
        <f>IF($L2397="", "", COUNTIF($L$11:$L$2510, "&gt;"&amp;$L2397)+1+COUNTIF($L$11:$L2397, $L2397)-1)</f>
        <v/>
      </c>
      <c r="O2397" s="5"/>
      <c r="R2397" s="23" t="str">
        <f t="shared" si="334"/>
        <v/>
      </c>
      <c r="T2397" s="20" t="str">
        <f t="shared" si="335"/>
        <v/>
      </c>
      <c r="X2397" s="23" t="str">
        <f t="shared" si="336"/>
        <v/>
      </c>
      <c r="Z2397" s="59" t="str">
        <f t="shared" si="337"/>
        <v/>
      </c>
      <c r="AA2397" s="60" t="str">
        <f>IF($B2397="", "", IF(COUNTIF('Intro &amp; Setup'!$AY$23:$AY$38, $B2397)&gt;0, "BH", TEXT($B2397, "ddd")))</f>
        <v/>
      </c>
      <c r="AB2397" s="61" t="str">
        <f t="shared" si="338"/>
        <v/>
      </c>
      <c r="AD2397" s="23" t="str">
        <f t="shared" si="339"/>
        <v/>
      </c>
      <c r="AE2397" s="23" t="str">
        <f t="shared" si="340"/>
        <v/>
      </c>
      <c r="AG2397" s="23" t="str">
        <f t="shared" si="341"/>
        <v/>
      </c>
    </row>
    <row r="2398" spans="1:33" x14ac:dyDescent="0.25">
      <c r="A2398" s="5"/>
      <c r="B2398" s="115"/>
      <c r="C2398" s="116"/>
      <c r="D2398" s="117"/>
      <c r="E2398" s="118"/>
      <c r="F2398" s="118"/>
      <c r="G2398" s="119"/>
      <c r="H2398" s="120"/>
      <c r="I2398" s="120"/>
      <c r="J2398" s="121"/>
      <c r="K2398" s="5"/>
      <c r="L2398" s="133" t="str">
        <f t="shared" si="333"/>
        <v/>
      </c>
      <c r="M2398" s="5"/>
      <c r="N2398" s="23" t="str">
        <f>IF($L2398="", "", COUNTIF($L$11:$L$2510, "&gt;"&amp;$L2398)+1+COUNTIF($L$11:$L2398, $L2398)-1)</f>
        <v/>
      </c>
      <c r="O2398" s="5"/>
      <c r="R2398" s="23" t="str">
        <f t="shared" si="334"/>
        <v/>
      </c>
      <c r="T2398" s="20" t="str">
        <f t="shared" si="335"/>
        <v/>
      </c>
      <c r="X2398" s="23" t="str">
        <f t="shared" si="336"/>
        <v/>
      </c>
      <c r="Z2398" s="59" t="str">
        <f t="shared" si="337"/>
        <v/>
      </c>
      <c r="AA2398" s="60" t="str">
        <f>IF($B2398="", "", IF(COUNTIF('Intro &amp; Setup'!$AY$23:$AY$38, $B2398)&gt;0, "BH", TEXT($B2398, "ddd")))</f>
        <v/>
      </c>
      <c r="AB2398" s="61" t="str">
        <f t="shared" si="338"/>
        <v/>
      </c>
      <c r="AD2398" s="23" t="str">
        <f t="shared" si="339"/>
        <v/>
      </c>
      <c r="AE2398" s="23" t="str">
        <f t="shared" si="340"/>
        <v/>
      </c>
      <c r="AG2398" s="23" t="str">
        <f t="shared" si="341"/>
        <v/>
      </c>
    </row>
    <row r="2399" spans="1:33" x14ac:dyDescent="0.25">
      <c r="A2399" s="5"/>
      <c r="B2399" s="115"/>
      <c r="C2399" s="116"/>
      <c r="D2399" s="117"/>
      <c r="E2399" s="118"/>
      <c r="F2399" s="118"/>
      <c r="G2399" s="119"/>
      <c r="H2399" s="120"/>
      <c r="I2399" s="120"/>
      <c r="J2399" s="121"/>
      <c r="K2399" s="5"/>
      <c r="L2399" s="133" t="str">
        <f t="shared" si="333"/>
        <v/>
      </c>
      <c r="M2399" s="5"/>
      <c r="N2399" s="23" t="str">
        <f>IF($L2399="", "", COUNTIF($L$11:$L$2510, "&gt;"&amp;$L2399)+1+COUNTIF($L$11:$L2399, $L2399)-1)</f>
        <v/>
      </c>
      <c r="O2399" s="5"/>
      <c r="R2399" s="23" t="str">
        <f t="shared" si="334"/>
        <v/>
      </c>
      <c r="T2399" s="20" t="str">
        <f t="shared" si="335"/>
        <v/>
      </c>
      <c r="X2399" s="23" t="str">
        <f t="shared" si="336"/>
        <v/>
      </c>
      <c r="Z2399" s="59" t="str">
        <f t="shared" si="337"/>
        <v/>
      </c>
      <c r="AA2399" s="60" t="str">
        <f>IF($B2399="", "", IF(COUNTIF('Intro &amp; Setup'!$AY$23:$AY$38, $B2399)&gt;0, "BH", TEXT($B2399, "ddd")))</f>
        <v/>
      </c>
      <c r="AB2399" s="61" t="str">
        <f t="shared" si="338"/>
        <v/>
      </c>
      <c r="AD2399" s="23" t="str">
        <f t="shared" si="339"/>
        <v/>
      </c>
      <c r="AE2399" s="23" t="str">
        <f t="shared" si="340"/>
        <v/>
      </c>
      <c r="AG2399" s="23" t="str">
        <f t="shared" si="341"/>
        <v/>
      </c>
    </row>
    <row r="2400" spans="1:33" x14ac:dyDescent="0.25">
      <c r="A2400" s="5"/>
      <c r="B2400" s="115"/>
      <c r="C2400" s="116"/>
      <c r="D2400" s="117"/>
      <c r="E2400" s="118"/>
      <c r="F2400" s="118"/>
      <c r="G2400" s="119"/>
      <c r="H2400" s="120"/>
      <c r="I2400" s="120"/>
      <c r="J2400" s="121"/>
      <c r="K2400" s="5"/>
      <c r="L2400" s="133" t="str">
        <f t="shared" si="333"/>
        <v/>
      </c>
      <c r="M2400" s="5"/>
      <c r="N2400" s="23" t="str">
        <f>IF($L2400="", "", COUNTIF($L$11:$L$2510, "&gt;"&amp;$L2400)+1+COUNTIF($L$11:$L2400, $L2400)-1)</f>
        <v/>
      </c>
      <c r="O2400" s="5"/>
      <c r="R2400" s="23" t="str">
        <f t="shared" si="334"/>
        <v/>
      </c>
      <c r="T2400" s="20" t="str">
        <f t="shared" si="335"/>
        <v/>
      </c>
      <c r="X2400" s="23" t="str">
        <f t="shared" si="336"/>
        <v/>
      </c>
      <c r="Z2400" s="59" t="str">
        <f t="shared" si="337"/>
        <v/>
      </c>
      <c r="AA2400" s="60" t="str">
        <f>IF($B2400="", "", IF(COUNTIF('Intro &amp; Setup'!$AY$23:$AY$38, $B2400)&gt;0, "BH", TEXT($B2400, "ddd")))</f>
        <v/>
      </c>
      <c r="AB2400" s="61" t="str">
        <f t="shared" si="338"/>
        <v/>
      </c>
      <c r="AD2400" s="23" t="str">
        <f t="shared" si="339"/>
        <v/>
      </c>
      <c r="AE2400" s="23" t="str">
        <f t="shared" si="340"/>
        <v/>
      </c>
      <c r="AG2400" s="23" t="str">
        <f t="shared" si="341"/>
        <v/>
      </c>
    </row>
    <row r="2401" spans="1:33" x14ac:dyDescent="0.25">
      <c r="A2401" s="5"/>
      <c r="B2401" s="115"/>
      <c r="C2401" s="116"/>
      <c r="D2401" s="117"/>
      <c r="E2401" s="118"/>
      <c r="F2401" s="118"/>
      <c r="G2401" s="119"/>
      <c r="H2401" s="120"/>
      <c r="I2401" s="120"/>
      <c r="J2401" s="121"/>
      <c r="K2401" s="5"/>
      <c r="L2401" s="133" t="str">
        <f t="shared" si="333"/>
        <v/>
      </c>
      <c r="M2401" s="5"/>
      <c r="N2401" s="23" t="str">
        <f>IF($L2401="", "", COUNTIF($L$11:$L$2510, "&gt;"&amp;$L2401)+1+COUNTIF($L$11:$L2401, $L2401)-1)</f>
        <v/>
      </c>
      <c r="O2401" s="5"/>
      <c r="R2401" s="23" t="str">
        <f t="shared" si="334"/>
        <v/>
      </c>
      <c r="T2401" s="20" t="str">
        <f t="shared" si="335"/>
        <v/>
      </c>
      <c r="X2401" s="23" t="str">
        <f t="shared" si="336"/>
        <v/>
      </c>
      <c r="Z2401" s="59" t="str">
        <f t="shared" si="337"/>
        <v/>
      </c>
      <c r="AA2401" s="60" t="str">
        <f>IF($B2401="", "", IF(COUNTIF('Intro &amp; Setup'!$AY$23:$AY$38, $B2401)&gt;0, "BH", TEXT($B2401, "ddd")))</f>
        <v/>
      </c>
      <c r="AB2401" s="61" t="str">
        <f t="shared" si="338"/>
        <v/>
      </c>
      <c r="AD2401" s="23" t="str">
        <f t="shared" si="339"/>
        <v/>
      </c>
      <c r="AE2401" s="23" t="str">
        <f t="shared" si="340"/>
        <v/>
      </c>
      <c r="AG2401" s="23" t="str">
        <f t="shared" si="341"/>
        <v/>
      </c>
    </row>
    <row r="2402" spans="1:33" x14ac:dyDescent="0.25">
      <c r="A2402" s="5"/>
      <c r="B2402" s="115"/>
      <c r="C2402" s="116"/>
      <c r="D2402" s="117"/>
      <c r="E2402" s="118"/>
      <c r="F2402" s="118"/>
      <c r="G2402" s="119"/>
      <c r="H2402" s="120"/>
      <c r="I2402" s="120"/>
      <c r="J2402" s="121"/>
      <c r="K2402" s="5"/>
      <c r="L2402" s="133" t="str">
        <f t="shared" si="333"/>
        <v/>
      </c>
      <c r="M2402" s="5"/>
      <c r="N2402" s="23" t="str">
        <f>IF($L2402="", "", COUNTIF($L$11:$L$2510, "&gt;"&amp;$L2402)+1+COUNTIF($L$11:$L2402, $L2402)-1)</f>
        <v/>
      </c>
      <c r="O2402" s="5"/>
      <c r="R2402" s="23" t="str">
        <f t="shared" si="334"/>
        <v/>
      </c>
      <c r="T2402" s="20" t="str">
        <f t="shared" si="335"/>
        <v/>
      </c>
      <c r="X2402" s="23" t="str">
        <f t="shared" si="336"/>
        <v/>
      </c>
      <c r="Z2402" s="59" t="str">
        <f t="shared" si="337"/>
        <v/>
      </c>
      <c r="AA2402" s="60" t="str">
        <f>IF($B2402="", "", IF(COUNTIF('Intro &amp; Setup'!$AY$23:$AY$38, $B2402)&gt;0, "BH", TEXT($B2402, "ddd")))</f>
        <v/>
      </c>
      <c r="AB2402" s="61" t="str">
        <f t="shared" si="338"/>
        <v/>
      </c>
      <c r="AD2402" s="23" t="str">
        <f t="shared" si="339"/>
        <v/>
      </c>
      <c r="AE2402" s="23" t="str">
        <f t="shared" si="340"/>
        <v/>
      </c>
      <c r="AG2402" s="23" t="str">
        <f t="shared" si="341"/>
        <v/>
      </c>
    </row>
    <row r="2403" spans="1:33" x14ac:dyDescent="0.25">
      <c r="A2403" s="5"/>
      <c r="B2403" s="115"/>
      <c r="C2403" s="116"/>
      <c r="D2403" s="117"/>
      <c r="E2403" s="118"/>
      <c r="F2403" s="118"/>
      <c r="G2403" s="119"/>
      <c r="H2403" s="120"/>
      <c r="I2403" s="120"/>
      <c r="J2403" s="121"/>
      <c r="K2403" s="5"/>
      <c r="L2403" s="133" t="str">
        <f t="shared" si="333"/>
        <v/>
      </c>
      <c r="M2403" s="5"/>
      <c r="N2403" s="23" t="str">
        <f>IF($L2403="", "", COUNTIF($L$11:$L$2510, "&gt;"&amp;$L2403)+1+COUNTIF($L$11:$L2403, $L2403)-1)</f>
        <v/>
      </c>
      <c r="O2403" s="5"/>
      <c r="R2403" s="23" t="str">
        <f t="shared" si="334"/>
        <v/>
      </c>
      <c r="T2403" s="20" t="str">
        <f t="shared" si="335"/>
        <v/>
      </c>
      <c r="X2403" s="23" t="str">
        <f t="shared" si="336"/>
        <v/>
      </c>
      <c r="Z2403" s="59" t="str">
        <f t="shared" si="337"/>
        <v/>
      </c>
      <c r="AA2403" s="60" t="str">
        <f>IF($B2403="", "", IF(COUNTIF('Intro &amp; Setup'!$AY$23:$AY$38, $B2403)&gt;0, "BH", TEXT($B2403, "ddd")))</f>
        <v/>
      </c>
      <c r="AB2403" s="61" t="str">
        <f t="shared" si="338"/>
        <v/>
      </c>
      <c r="AD2403" s="23" t="str">
        <f t="shared" si="339"/>
        <v/>
      </c>
      <c r="AE2403" s="23" t="str">
        <f t="shared" si="340"/>
        <v/>
      </c>
      <c r="AG2403" s="23" t="str">
        <f t="shared" si="341"/>
        <v/>
      </c>
    </row>
    <row r="2404" spans="1:33" x14ac:dyDescent="0.25">
      <c r="A2404" s="5"/>
      <c r="B2404" s="115"/>
      <c r="C2404" s="116"/>
      <c r="D2404" s="117"/>
      <c r="E2404" s="118"/>
      <c r="F2404" s="118"/>
      <c r="G2404" s="119"/>
      <c r="H2404" s="120"/>
      <c r="I2404" s="120"/>
      <c r="J2404" s="121"/>
      <c r="K2404" s="5"/>
      <c r="L2404" s="133" t="str">
        <f t="shared" si="333"/>
        <v/>
      </c>
      <c r="M2404" s="5"/>
      <c r="N2404" s="23" t="str">
        <f>IF($L2404="", "", COUNTIF($L$11:$L$2510, "&gt;"&amp;$L2404)+1+COUNTIF($L$11:$L2404, $L2404)-1)</f>
        <v/>
      </c>
      <c r="O2404" s="5"/>
      <c r="R2404" s="23" t="str">
        <f t="shared" si="334"/>
        <v/>
      </c>
      <c r="T2404" s="20" t="str">
        <f t="shared" si="335"/>
        <v/>
      </c>
      <c r="X2404" s="23" t="str">
        <f t="shared" si="336"/>
        <v/>
      </c>
      <c r="Z2404" s="59" t="str">
        <f t="shared" si="337"/>
        <v/>
      </c>
      <c r="AA2404" s="60" t="str">
        <f>IF($B2404="", "", IF(COUNTIF('Intro &amp; Setup'!$AY$23:$AY$38, $B2404)&gt;0, "BH", TEXT($B2404, "ddd")))</f>
        <v/>
      </c>
      <c r="AB2404" s="61" t="str">
        <f t="shared" si="338"/>
        <v/>
      </c>
      <c r="AD2404" s="23" t="str">
        <f t="shared" si="339"/>
        <v/>
      </c>
      <c r="AE2404" s="23" t="str">
        <f t="shared" si="340"/>
        <v/>
      </c>
      <c r="AG2404" s="23" t="str">
        <f t="shared" si="341"/>
        <v/>
      </c>
    </row>
    <row r="2405" spans="1:33" x14ac:dyDescent="0.25">
      <c r="A2405" s="5"/>
      <c r="B2405" s="115"/>
      <c r="C2405" s="116"/>
      <c r="D2405" s="117"/>
      <c r="E2405" s="118"/>
      <c r="F2405" s="118"/>
      <c r="G2405" s="119"/>
      <c r="H2405" s="120"/>
      <c r="I2405" s="120"/>
      <c r="J2405" s="121"/>
      <c r="K2405" s="5"/>
      <c r="L2405" s="133" t="str">
        <f t="shared" si="333"/>
        <v/>
      </c>
      <c r="M2405" s="5"/>
      <c r="N2405" s="23" t="str">
        <f>IF($L2405="", "", COUNTIF($L$11:$L$2510, "&gt;"&amp;$L2405)+1+COUNTIF($L$11:$L2405, $L2405)-1)</f>
        <v/>
      </c>
      <c r="O2405" s="5"/>
      <c r="R2405" s="23" t="str">
        <f t="shared" si="334"/>
        <v/>
      </c>
      <c r="T2405" s="20" t="str">
        <f t="shared" si="335"/>
        <v/>
      </c>
      <c r="X2405" s="23" t="str">
        <f t="shared" si="336"/>
        <v/>
      </c>
      <c r="Z2405" s="59" t="str">
        <f t="shared" si="337"/>
        <v/>
      </c>
      <c r="AA2405" s="60" t="str">
        <f>IF($B2405="", "", IF(COUNTIF('Intro &amp; Setup'!$AY$23:$AY$38, $B2405)&gt;0, "BH", TEXT($B2405, "ddd")))</f>
        <v/>
      </c>
      <c r="AB2405" s="61" t="str">
        <f t="shared" si="338"/>
        <v/>
      </c>
      <c r="AD2405" s="23" t="str">
        <f t="shared" si="339"/>
        <v/>
      </c>
      <c r="AE2405" s="23" t="str">
        <f t="shared" si="340"/>
        <v/>
      </c>
      <c r="AG2405" s="23" t="str">
        <f t="shared" si="341"/>
        <v/>
      </c>
    </row>
    <row r="2406" spans="1:33" x14ac:dyDescent="0.25">
      <c r="A2406" s="5"/>
      <c r="B2406" s="115"/>
      <c r="C2406" s="116"/>
      <c r="D2406" s="117"/>
      <c r="E2406" s="118"/>
      <c r="F2406" s="118"/>
      <c r="G2406" s="119"/>
      <c r="H2406" s="120"/>
      <c r="I2406" s="120"/>
      <c r="J2406" s="121"/>
      <c r="K2406" s="5"/>
      <c r="L2406" s="133" t="str">
        <f t="shared" si="333"/>
        <v/>
      </c>
      <c r="M2406" s="5"/>
      <c r="N2406" s="23" t="str">
        <f>IF($L2406="", "", COUNTIF($L$11:$L$2510, "&gt;"&amp;$L2406)+1+COUNTIF($L$11:$L2406, $L2406)-1)</f>
        <v/>
      </c>
      <c r="O2406" s="5"/>
      <c r="R2406" s="23" t="str">
        <f t="shared" si="334"/>
        <v/>
      </c>
      <c r="T2406" s="20" t="str">
        <f t="shared" si="335"/>
        <v/>
      </c>
      <c r="X2406" s="23" t="str">
        <f t="shared" si="336"/>
        <v/>
      </c>
      <c r="Z2406" s="59" t="str">
        <f t="shared" si="337"/>
        <v/>
      </c>
      <c r="AA2406" s="60" t="str">
        <f>IF($B2406="", "", IF(COUNTIF('Intro &amp; Setup'!$AY$23:$AY$38, $B2406)&gt;0, "BH", TEXT($B2406, "ddd")))</f>
        <v/>
      </c>
      <c r="AB2406" s="61" t="str">
        <f t="shared" si="338"/>
        <v/>
      </c>
      <c r="AD2406" s="23" t="str">
        <f t="shared" si="339"/>
        <v/>
      </c>
      <c r="AE2406" s="23" t="str">
        <f t="shared" si="340"/>
        <v/>
      </c>
      <c r="AG2406" s="23" t="str">
        <f t="shared" si="341"/>
        <v/>
      </c>
    </row>
    <row r="2407" spans="1:33" x14ac:dyDescent="0.25">
      <c r="A2407" s="5"/>
      <c r="B2407" s="115"/>
      <c r="C2407" s="116"/>
      <c r="D2407" s="117"/>
      <c r="E2407" s="118"/>
      <c r="F2407" s="118"/>
      <c r="G2407" s="119"/>
      <c r="H2407" s="120"/>
      <c r="I2407" s="120"/>
      <c r="J2407" s="121"/>
      <c r="K2407" s="5"/>
      <c r="L2407" s="133" t="str">
        <f t="shared" si="333"/>
        <v/>
      </c>
      <c r="M2407" s="5"/>
      <c r="N2407" s="23" t="str">
        <f>IF($L2407="", "", COUNTIF($L$11:$L$2510, "&gt;"&amp;$L2407)+1+COUNTIF($L$11:$L2407, $L2407)-1)</f>
        <v/>
      </c>
      <c r="O2407" s="5"/>
      <c r="R2407" s="23" t="str">
        <f t="shared" si="334"/>
        <v/>
      </c>
      <c r="T2407" s="20" t="str">
        <f t="shared" si="335"/>
        <v/>
      </c>
      <c r="X2407" s="23" t="str">
        <f t="shared" si="336"/>
        <v/>
      </c>
      <c r="Z2407" s="59" t="str">
        <f t="shared" si="337"/>
        <v/>
      </c>
      <c r="AA2407" s="60" t="str">
        <f>IF($B2407="", "", IF(COUNTIF('Intro &amp; Setup'!$AY$23:$AY$38, $B2407)&gt;0, "BH", TEXT($B2407, "ddd")))</f>
        <v/>
      </c>
      <c r="AB2407" s="61" t="str">
        <f t="shared" si="338"/>
        <v/>
      </c>
      <c r="AD2407" s="23" t="str">
        <f t="shared" si="339"/>
        <v/>
      </c>
      <c r="AE2407" s="23" t="str">
        <f t="shared" si="340"/>
        <v/>
      </c>
      <c r="AG2407" s="23" t="str">
        <f t="shared" si="341"/>
        <v/>
      </c>
    </row>
    <row r="2408" spans="1:33" x14ac:dyDescent="0.25">
      <c r="A2408" s="5"/>
      <c r="B2408" s="115"/>
      <c r="C2408" s="116"/>
      <c r="D2408" s="117"/>
      <c r="E2408" s="118"/>
      <c r="F2408" s="118"/>
      <c r="G2408" s="119"/>
      <c r="H2408" s="120"/>
      <c r="I2408" s="120"/>
      <c r="J2408" s="121"/>
      <c r="K2408" s="5"/>
      <c r="L2408" s="133" t="str">
        <f t="shared" si="333"/>
        <v/>
      </c>
      <c r="M2408" s="5"/>
      <c r="N2408" s="23" t="str">
        <f>IF($L2408="", "", COUNTIF($L$11:$L$2510, "&gt;"&amp;$L2408)+1+COUNTIF($L$11:$L2408, $L2408)-1)</f>
        <v/>
      </c>
      <c r="O2408" s="5"/>
      <c r="R2408" s="23" t="str">
        <f t="shared" si="334"/>
        <v/>
      </c>
      <c r="T2408" s="20" t="str">
        <f t="shared" si="335"/>
        <v/>
      </c>
      <c r="X2408" s="23" t="str">
        <f t="shared" si="336"/>
        <v/>
      </c>
      <c r="Z2408" s="59" t="str">
        <f t="shared" si="337"/>
        <v/>
      </c>
      <c r="AA2408" s="60" t="str">
        <f>IF($B2408="", "", IF(COUNTIF('Intro &amp; Setup'!$AY$23:$AY$38, $B2408)&gt;0, "BH", TEXT($B2408, "ddd")))</f>
        <v/>
      </c>
      <c r="AB2408" s="61" t="str">
        <f t="shared" si="338"/>
        <v/>
      </c>
      <c r="AD2408" s="23" t="str">
        <f t="shared" si="339"/>
        <v/>
      </c>
      <c r="AE2408" s="23" t="str">
        <f t="shared" si="340"/>
        <v/>
      </c>
      <c r="AG2408" s="23" t="str">
        <f t="shared" si="341"/>
        <v/>
      </c>
    </row>
    <row r="2409" spans="1:33" x14ac:dyDescent="0.25">
      <c r="A2409" s="5"/>
      <c r="B2409" s="115"/>
      <c r="C2409" s="116"/>
      <c r="D2409" s="117"/>
      <c r="E2409" s="118"/>
      <c r="F2409" s="118"/>
      <c r="G2409" s="119"/>
      <c r="H2409" s="120"/>
      <c r="I2409" s="120"/>
      <c r="J2409" s="121"/>
      <c r="K2409" s="5"/>
      <c r="L2409" s="133" t="str">
        <f t="shared" si="333"/>
        <v/>
      </c>
      <c r="M2409" s="5"/>
      <c r="N2409" s="23" t="str">
        <f>IF($L2409="", "", COUNTIF($L$11:$L$2510, "&gt;"&amp;$L2409)+1+COUNTIF($L$11:$L2409, $L2409)-1)</f>
        <v/>
      </c>
      <c r="O2409" s="5"/>
      <c r="R2409" s="23" t="str">
        <f t="shared" si="334"/>
        <v/>
      </c>
      <c r="T2409" s="20" t="str">
        <f t="shared" si="335"/>
        <v/>
      </c>
      <c r="X2409" s="23" t="str">
        <f t="shared" si="336"/>
        <v/>
      </c>
      <c r="Z2409" s="59" t="str">
        <f t="shared" si="337"/>
        <v/>
      </c>
      <c r="AA2409" s="60" t="str">
        <f>IF($B2409="", "", IF(COUNTIF('Intro &amp; Setup'!$AY$23:$AY$38, $B2409)&gt;0, "BH", TEXT($B2409, "ddd")))</f>
        <v/>
      </c>
      <c r="AB2409" s="61" t="str">
        <f t="shared" si="338"/>
        <v/>
      </c>
      <c r="AD2409" s="23" t="str">
        <f t="shared" si="339"/>
        <v/>
      </c>
      <c r="AE2409" s="23" t="str">
        <f t="shared" si="340"/>
        <v/>
      </c>
      <c r="AG2409" s="23" t="str">
        <f t="shared" si="341"/>
        <v/>
      </c>
    </row>
    <row r="2410" spans="1:33" x14ac:dyDescent="0.25">
      <c r="A2410" s="5"/>
      <c r="B2410" s="115"/>
      <c r="C2410" s="116"/>
      <c r="D2410" s="117"/>
      <c r="E2410" s="118"/>
      <c r="F2410" s="118"/>
      <c r="G2410" s="119"/>
      <c r="H2410" s="120"/>
      <c r="I2410" s="120"/>
      <c r="J2410" s="121"/>
      <c r="K2410" s="5"/>
      <c r="L2410" s="133" t="str">
        <f t="shared" si="333"/>
        <v/>
      </c>
      <c r="M2410" s="5"/>
      <c r="N2410" s="23" t="str">
        <f>IF($L2410="", "", COUNTIF($L$11:$L$2510, "&gt;"&amp;$L2410)+1+COUNTIF($L$11:$L2410, $L2410)-1)</f>
        <v/>
      </c>
      <c r="O2410" s="5"/>
      <c r="R2410" s="23" t="str">
        <f t="shared" si="334"/>
        <v/>
      </c>
      <c r="T2410" s="20" t="str">
        <f t="shared" si="335"/>
        <v/>
      </c>
      <c r="X2410" s="23" t="str">
        <f t="shared" si="336"/>
        <v/>
      </c>
      <c r="Z2410" s="59" t="str">
        <f t="shared" si="337"/>
        <v/>
      </c>
      <c r="AA2410" s="60" t="str">
        <f>IF($B2410="", "", IF(COUNTIF('Intro &amp; Setup'!$AY$23:$AY$38, $B2410)&gt;0, "BH", TEXT($B2410, "ddd")))</f>
        <v/>
      </c>
      <c r="AB2410" s="61" t="str">
        <f t="shared" si="338"/>
        <v/>
      </c>
      <c r="AD2410" s="23" t="str">
        <f t="shared" si="339"/>
        <v/>
      </c>
      <c r="AE2410" s="23" t="str">
        <f t="shared" si="340"/>
        <v/>
      </c>
      <c r="AG2410" s="23" t="str">
        <f t="shared" si="341"/>
        <v/>
      </c>
    </row>
    <row r="2411" spans="1:33" x14ac:dyDescent="0.25">
      <c r="A2411" s="5"/>
      <c r="B2411" s="115"/>
      <c r="C2411" s="116"/>
      <c r="D2411" s="117"/>
      <c r="E2411" s="118"/>
      <c r="F2411" s="118"/>
      <c r="G2411" s="119"/>
      <c r="H2411" s="120"/>
      <c r="I2411" s="120"/>
      <c r="J2411" s="121"/>
      <c r="K2411" s="5"/>
      <c r="L2411" s="133" t="str">
        <f t="shared" si="333"/>
        <v/>
      </c>
      <c r="M2411" s="5"/>
      <c r="N2411" s="23" t="str">
        <f>IF($L2411="", "", COUNTIF($L$11:$L$2510, "&gt;"&amp;$L2411)+1+COUNTIF($L$11:$L2411, $L2411)-1)</f>
        <v/>
      </c>
      <c r="O2411" s="5"/>
      <c r="R2411" s="23" t="str">
        <f t="shared" si="334"/>
        <v/>
      </c>
      <c r="T2411" s="20" t="str">
        <f t="shared" si="335"/>
        <v/>
      </c>
      <c r="X2411" s="23" t="str">
        <f t="shared" si="336"/>
        <v/>
      </c>
      <c r="Z2411" s="59" t="str">
        <f t="shared" si="337"/>
        <v/>
      </c>
      <c r="AA2411" s="60" t="str">
        <f>IF($B2411="", "", IF(COUNTIF('Intro &amp; Setup'!$AY$23:$AY$38, $B2411)&gt;0, "BH", TEXT($B2411, "ddd")))</f>
        <v/>
      </c>
      <c r="AB2411" s="61" t="str">
        <f t="shared" si="338"/>
        <v/>
      </c>
      <c r="AD2411" s="23" t="str">
        <f t="shared" si="339"/>
        <v/>
      </c>
      <c r="AE2411" s="23" t="str">
        <f t="shared" si="340"/>
        <v/>
      </c>
      <c r="AG2411" s="23" t="str">
        <f t="shared" si="341"/>
        <v/>
      </c>
    </row>
    <row r="2412" spans="1:33" x14ac:dyDescent="0.25">
      <c r="A2412" s="5"/>
      <c r="B2412" s="115"/>
      <c r="C2412" s="116"/>
      <c r="D2412" s="117"/>
      <c r="E2412" s="118"/>
      <c r="F2412" s="118"/>
      <c r="G2412" s="119"/>
      <c r="H2412" s="120"/>
      <c r="I2412" s="120"/>
      <c r="J2412" s="121"/>
      <c r="K2412" s="5"/>
      <c r="L2412" s="133" t="str">
        <f t="shared" si="333"/>
        <v/>
      </c>
      <c r="M2412" s="5"/>
      <c r="N2412" s="23" t="str">
        <f>IF($L2412="", "", COUNTIF($L$11:$L$2510, "&gt;"&amp;$L2412)+1+COUNTIF($L$11:$L2412, $L2412)-1)</f>
        <v/>
      </c>
      <c r="O2412" s="5"/>
      <c r="R2412" s="23" t="str">
        <f t="shared" si="334"/>
        <v/>
      </c>
      <c r="T2412" s="20" t="str">
        <f t="shared" si="335"/>
        <v/>
      </c>
      <c r="X2412" s="23" t="str">
        <f t="shared" si="336"/>
        <v/>
      </c>
      <c r="Z2412" s="59" t="str">
        <f t="shared" si="337"/>
        <v/>
      </c>
      <c r="AA2412" s="60" t="str">
        <f>IF($B2412="", "", IF(COUNTIF('Intro &amp; Setup'!$AY$23:$AY$38, $B2412)&gt;0, "BH", TEXT($B2412, "ddd")))</f>
        <v/>
      </c>
      <c r="AB2412" s="61" t="str">
        <f t="shared" si="338"/>
        <v/>
      </c>
      <c r="AD2412" s="23" t="str">
        <f t="shared" si="339"/>
        <v/>
      </c>
      <c r="AE2412" s="23" t="str">
        <f t="shared" si="340"/>
        <v/>
      </c>
      <c r="AG2412" s="23" t="str">
        <f t="shared" si="341"/>
        <v/>
      </c>
    </row>
    <row r="2413" spans="1:33" x14ac:dyDescent="0.25">
      <c r="A2413" s="5"/>
      <c r="B2413" s="115"/>
      <c r="C2413" s="116"/>
      <c r="D2413" s="117"/>
      <c r="E2413" s="118"/>
      <c r="F2413" s="118"/>
      <c r="G2413" s="119"/>
      <c r="H2413" s="120"/>
      <c r="I2413" s="120"/>
      <c r="J2413" s="121"/>
      <c r="K2413" s="5"/>
      <c r="L2413" s="133" t="str">
        <f t="shared" si="333"/>
        <v/>
      </c>
      <c r="M2413" s="5"/>
      <c r="N2413" s="23" t="str">
        <f>IF($L2413="", "", COUNTIF($L$11:$L$2510, "&gt;"&amp;$L2413)+1+COUNTIF($L$11:$L2413, $L2413)-1)</f>
        <v/>
      </c>
      <c r="O2413" s="5"/>
      <c r="R2413" s="23" t="str">
        <f t="shared" si="334"/>
        <v/>
      </c>
      <c r="T2413" s="20" t="str">
        <f t="shared" si="335"/>
        <v/>
      </c>
      <c r="X2413" s="23" t="str">
        <f t="shared" si="336"/>
        <v/>
      </c>
      <c r="Z2413" s="59" t="str">
        <f t="shared" si="337"/>
        <v/>
      </c>
      <c r="AA2413" s="60" t="str">
        <f>IF($B2413="", "", IF(COUNTIF('Intro &amp; Setup'!$AY$23:$AY$38, $B2413)&gt;0, "BH", TEXT($B2413, "ddd")))</f>
        <v/>
      </c>
      <c r="AB2413" s="61" t="str">
        <f t="shared" si="338"/>
        <v/>
      </c>
      <c r="AD2413" s="23" t="str">
        <f t="shared" si="339"/>
        <v/>
      </c>
      <c r="AE2413" s="23" t="str">
        <f t="shared" si="340"/>
        <v/>
      </c>
      <c r="AG2413" s="23" t="str">
        <f t="shared" si="341"/>
        <v/>
      </c>
    </row>
    <row r="2414" spans="1:33" x14ac:dyDescent="0.25">
      <c r="A2414" s="5"/>
      <c r="B2414" s="115"/>
      <c r="C2414" s="116"/>
      <c r="D2414" s="117"/>
      <c r="E2414" s="118"/>
      <c r="F2414" s="118"/>
      <c r="G2414" s="119"/>
      <c r="H2414" s="120"/>
      <c r="I2414" s="120"/>
      <c r="J2414" s="121"/>
      <c r="K2414" s="5"/>
      <c r="L2414" s="133" t="str">
        <f t="shared" si="333"/>
        <v/>
      </c>
      <c r="M2414" s="5"/>
      <c r="N2414" s="23" t="str">
        <f>IF($L2414="", "", COUNTIF($L$11:$L$2510, "&gt;"&amp;$L2414)+1+COUNTIF($L$11:$L2414, $L2414)-1)</f>
        <v/>
      </c>
      <c r="O2414" s="5"/>
      <c r="R2414" s="23" t="str">
        <f t="shared" si="334"/>
        <v/>
      </c>
      <c r="T2414" s="20" t="str">
        <f t="shared" si="335"/>
        <v/>
      </c>
      <c r="X2414" s="23" t="str">
        <f t="shared" si="336"/>
        <v/>
      </c>
      <c r="Z2414" s="59" t="str">
        <f t="shared" si="337"/>
        <v/>
      </c>
      <c r="AA2414" s="60" t="str">
        <f>IF($B2414="", "", IF(COUNTIF('Intro &amp; Setup'!$AY$23:$AY$38, $B2414)&gt;0, "BH", TEXT($B2414, "ddd")))</f>
        <v/>
      </c>
      <c r="AB2414" s="61" t="str">
        <f t="shared" si="338"/>
        <v/>
      </c>
      <c r="AD2414" s="23" t="str">
        <f t="shared" si="339"/>
        <v/>
      </c>
      <c r="AE2414" s="23" t="str">
        <f t="shared" si="340"/>
        <v/>
      </c>
      <c r="AG2414" s="23" t="str">
        <f t="shared" si="341"/>
        <v/>
      </c>
    </row>
    <row r="2415" spans="1:33" x14ac:dyDescent="0.25">
      <c r="A2415" s="5"/>
      <c r="B2415" s="115"/>
      <c r="C2415" s="116"/>
      <c r="D2415" s="117"/>
      <c r="E2415" s="118"/>
      <c r="F2415" s="118"/>
      <c r="G2415" s="119"/>
      <c r="H2415" s="120"/>
      <c r="I2415" s="120"/>
      <c r="J2415" s="121"/>
      <c r="K2415" s="5"/>
      <c r="L2415" s="133" t="str">
        <f t="shared" si="333"/>
        <v/>
      </c>
      <c r="M2415" s="5"/>
      <c r="N2415" s="23" t="str">
        <f>IF($L2415="", "", COUNTIF($L$11:$L$2510, "&gt;"&amp;$L2415)+1+COUNTIF($L$11:$L2415, $L2415)-1)</f>
        <v/>
      </c>
      <c r="O2415" s="5"/>
      <c r="R2415" s="23" t="str">
        <f t="shared" si="334"/>
        <v/>
      </c>
      <c r="T2415" s="20" t="str">
        <f t="shared" si="335"/>
        <v/>
      </c>
      <c r="X2415" s="23" t="str">
        <f t="shared" si="336"/>
        <v/>
      </c>
      <c r="Z2415" s="59" t="str">
        <f t="shared" si="337"/>
        <v/>
      </c>
      <c r="AA2415" s="60" t="str">
        <f>IF($B2415="", "", IF(COUNTIF('Intro &amp; Setup'!$AY$23:$AY$38, $B2415)&gt;0, "BH", TEXT($B2415, "ddd")))</f>
        <v/>
      </c>
      <c r="AB2415" s="61" t="str">
        <f t="shared" si="338"/>
        <v/>
      </c>
      <c r="AD2415" s="23" t="str">
        <f t="shared" si="339"/>
        <v/>
      </c>
      <c r="AE2415" s="23" t="str">
        <f t="shared" si="340"/>
        <v/>
      </c>
      <c r="AG2415" s="23" t="str">
        <f t="shared" si="341"/>
        <v/>
      </c>
    </row>
    <row r="2416" spans="1:33" x14ac:dyDescent="0.25">
      <c r="A2416" s="5"/>
      <c r="B2416" s="115"/>
      <c r="C2416" s="116"/>
      <c r="D2416" s="117"/>
      <c r="E2416" s="118"/>
      <c r="F2416" s="118"/>
      <c r="G2416" s="119"/>
      <c r="H2416" s="120"/>
      <c r="I2416" s="120"/>
      <c r="J2416" s="121"/>
      <c r="K2416" s="5"/>
      <c r="L2416" s="133" t="str">
        <f t="shared" si="333"/>
        <v/>
      </c>
      <c r="M2416" s="5"/>
      <c r="N2416" s="23" t="str">
        <f>IF($L2416="", "", COUNTIF($L$11:$L$2510, "&gt;"&amp;$L2416)+1+COUNTIF($L$11:$L2416, $L2416)-1)</f>
        <v/>
      </c>
      <c r="O2416" s="5"/>
      <c r="R2416" s="23" t="str">
        <f t="shared" si="334"/>
        <v/>
      </c>
      <c r="T2416" s="20" t="str">
        <f t="shared" si="335"/>
        <v/>
      </c>
      <c r="X2416" s="23" t="str">
        <f t="shared" si="336"/>
        <v/>
      </c>
      <c r="Z2416" s="59" t="str">
        <f t="shared" si="337"/>
        <v/>
      </c>
      <c r="AA2416" s="60" t="str">
        <f>IF($B2416="", "", IF(COUNTIF('Intro &amp; Setup'!$AY$23:$AY$38, $B2416)&gt;0, "BH", TEXT($B2416, "ddd")))</f>
        <v/>
      </c>
      <c r="AB2416" s="61" t="str">
        <f t="shared" si="338"/>
        <v/>
      </c>
      <c r="AD2416" s="23" t="str">
        <f t="shared" si="339"/>
        <v/>
      </c>
      <c r="AE2416" s="23" t="str">
        <f t="shared" si="340"/>
        <v/>
      </c>
      <c r="AG2416" s="23" t="str">
        <f t="shared" si="341"/>
        <v/>
      </c>
    </row>
    <row r="2417" spans="1:33" x14ac:dyDescent="0.25">
      <c r="A2417" s="5"/>
      <c r="B2417" s="115"/>
      <c r="C2417" s="116"/>
      <c r="D2417" s="117"/>
      <c r="E2417" s="118"/>
      <c r="F2417" s="118"/>
      <c r="G2417" s="119"/>
      <c r="H2417" s="120"/>
      <c r="I2417" s="120"/>
      <c r="J2417" s="121"/>
      <c r="K2417" s="5"/>
      <c r="L2417" s="133" t="str">
        <f t="shared" si="333"/>
        <v/>
      </c>
      <c r="M2417" s="5"/>
      <c r="N2417" s="23" t="str">
        <f>IF($L2417="", "", COUNTIF($L$11:$L$2510, "&gt;"&amp;$L2417)+1+COUNTIF($L$11:$L2417, $L2417)-1)</f>
        <v/>
      </c>
      <c r="O2417" s="5"/>
      <c r="R2417" s="23" t="str">
        <f t="shared" si="334"/>
        <v/>
      </c>
      <c r="T2417" s="20" t="str">
        <f t="shared" si="335"/>
        <v/>
      </c>
      <c r="X2417" s="23" t="str">
        <f t="shared" si="336"/>
        <v/>
      </c>
      <c r="Z2417" s="59" t="str">
        <f t="shared" si="337"/>
        <v/>
      </c>
      <c r="AA2417" s="60" t="str">
        <f>IF($B2417="", "", IF(COUNTIF('Intro &amp; Setup'!$AY$23:$AY$38, $B2417)&gt;0, "BH", TEXT($B2417, "ddd")))</f>
        <v/>
      </c>
      <c r="AB2417" s="61" t="str">
        <f t="shared" si="338"/>
        <v/>
      </c>
      <c r="AD2417" s="23" t="str">
        <f t="shared" si="339"/>
        <v/>
      </c>
      <c r="AE2417" s="23" t="str">
        <f t="shared" si="340"/>
        <v/>
      </c>
      <c r="AG2417" s="23" t="str">
        <f t="shared" si="341"/>
        <v/>
      </c>
    </row>
    <row r="2418" spans="1:33" x14ac:dyDescent="0.25">
      <c r="A2418" s="5"/>
      <c r="B2418" s="115"/>
      <c r="C2418" s="116"/>
      <c r="D2418" s="117"/>
      <c r="E2418" s="118"/>
      <c r="F2418" s="118"/>
      <c r="G2418" s="119"/>
      <c r="H2418" s="120"/>
      <c r="I2418" s="120"/>
      <c r="J2418" s="121"/>
      <c r="K2418" s="5"/>
      <c r="L2418" s="133" t="str">
        <f t="shared" si="333"/>
        <v/>
      </c>
      <c r="M2418" s="5"/>
      <c r="N2418" s="23" t="str">
        <f>IF($L2418="", "", COUNTIF($L$11:$L$2510, "&gt;"&amp;$L2418)+1+COUNTIF($L$11:$L2418, $L2418)-1)</f>
        <v/>
      </c>
      <c r="O2418" s="5"/>
      <c r="R2418" s="23" t="str">
        <f t="shared" si="334"/>
        <v/>
      </c>
      <c r="T2418" s="20" t="str">
        <f t="shared" si="335"/>
        <v/>
      </c>
      <c r="X2418" s="23" t="str">
        <f t="shared" si="336"/>
        <v/>
      </c>
      <c r="Z2418" s="59" t="str">
        <f t="shared" si="337"/>
        <v/>
      </c>
      <c r="AA2418" s="60" t="str">
        <f>IF($B2418="", "", IF(COUNTIF('Intro &amp; Setup'!$AY$23:$AY$38, $B2418)&gt;0, "BH", TEXT($B2418, "ddd")))</f>
        <v/>
      </c>
      <c r="AB2418" s="61" t="str">
        <f t="shared" si="338"/>
        <v/>
      </c>
      <c r="AD2418" s="23" t="str">
        <f t="shared" si="339"/>
        <v/>
      </c>
      <c r="AE2418" s="23" t="str">
        <f t="shared" si="340"/>
        <v/>
      </c>
      <c r="AG2418" s="23" t="str">
        <f t="shared" si="341"/>
        <v/>
      </c>
    </row>
    <row r="2419" spans="1:33" x14ac:dyDescent="0.25">
      <c r="A2419" s="5"/>
      <c r="B2419" s="115"/>
      <c r="C2419" s="116"/>
      <c r="D2419" s="117"/>
      <c r="E2419" s="118"/>
      <c r="F2419" s="118"/>
      <c r="G2419" s="119"/>
      <c r="H2419" s="120"/>
      <c r="I2419" s="120"/>
      <c r="J2419" s="121"/>
      <c r="K2419" s="5"/>
      <c r="L2419" s="133" t="str">
        <f t="shared" si="333"/>
        <v/>
      </c>
      <c r="M2419" s="5"/>
      <c r="N2419" s="23" t="str">
        <f>IF($L2419="", "", COUNTIF($L$11:$L$2510, "&gt;"&amp;$L2419)+1+COUNTIF($L$11:$L2419, $L2419)-1)</f>
        <v/>
      </c>
      <c r="O2419" s="5"/>
      <c r="R2419" s="23" t="str">
        <f t="shared" si="334"/>
        <v/>
      </c>
      <c r="T2419" s="20" t="str">
        <f t="shared" si="335"/>
        <v/>
      </c>
      <c r="X2419" s="23" t="str">
        <f t="shared" si="336"/>
        <v/>
      </c>
      <c r="Z2419" s="59" t="str">
        <f t="shared" si="337"/>
        <v/>
      </c>
      <c r="AA2419" s="60" t="str">
        <f>IF($B2419="", "", IF(COUNTIF('Intro &amp; Setup'!$AY$23:$AY$38, $B2419)&gt;0, "BH", TEXT($B2419, "ddd")))</f>
        <v/>
      </c>
      <c r="AB2419" s="61" t="str">
        <f t="shared" si="338"/>
        <v/>
      </c>
      <c r="AD2419" s="23" t="str">
        <f t="shared" si="339"/>
        <v/>
      </c>
      <c r="AE2419" s="23" t="str">
        <f t="shared" si="340"/>
        <v/>
      </c>
      <c r="AG2419" s="23" t="str">
        <f t="shared" si="341"/>
        <v/>
      </c>
    </row>
    <row r="2420" spans="1:33" x14ac:dyDescent="0.25">
      <c r="A2420" s="5"/>
      <c r="B2420" s="115"/>
      <c r="C2420" s="116"/>
      <c r="D2420" s="117"/>
      <c r="E2420" s="118"/>
      <c r="F2420" s="118"/>
      <c r="G2420" s="119"/>
      <c r="H2420" s="120"/>
      <c r="I2420" s="120"/>
      <c r="J2420" s="121"/>
      <c r="K2420" s="5"/>
      <c r="L2420" s="133" t="str">
        <f t="shared" si="333"/>
        <v/>
      </c>
      <c r="M2420" s="5"/>
      <c r="N2420" s="23" t="str">
        <f>IF($L2420="", "", COUNTIF($L$11:$L$2510, "&gt;"&amp;$L2420)+1+COUNTIF($L$11:$L2420, $L2420)-1)</f>
        <v/>
      </c>
      <c r="O2420" s="5"/>
      <c r="R2420" s="23" t="str">
        <f t="shared" si="334"/>
        <v/>
      </c>
      <c r="T2420" s="20" t="str">
        <f t="shared" si="335"/>
        <v/>
      </c>
      <c r="X2420" s="23" t="str">
        <f t="shared" si="336"/>
        <v/>
      </c>
      <c r="Z2420" s="59" t="str">
        <f t="shared" si="337"/>
        <v/>
      </c>
      <c r="AA2420" s="60" t="str">
        <f>IF($B2420="", "", IF(COUNTIF('Intro &amp; Setup'!$AY$23:$AY$38, $B2420)&gt;0, "BH", TEXT($B2420, "ddd")))</f>
        <v/>
      </c>
      <c r="AB2420" s="61" t="str">
        <f t="shared" si="338"/>
        <v/>
      </c>
      <c r="AD2420" s="23" t="str">
        <f t="shared" si="339"/>
        <v/>
      </c>
      <c r="AE2420" s="23" t="str">
        <f t="shared" si="340"/>
        <v/>
      </c>
      <c r="AG2420" s="23" t="str">
        <f t="shared" si="341"/>
        <v/>
      </c>
    </row>
    <row r="2421" spans="1:33" x14ac:dyDescent="0.25">
      <c r="A2421" s="5"/>
      <c r="B2421" s="115"/>
      <c r="C2421" s="116"/>
      <c r="D2421" s="117"/>
      <c r="E2421" s="118"/>
      <c r="F2421" s="118"/>
      <c r="G2421" s="119"/>
      <c r="H2421" s="120"/>
      <c r="I2421" s="120"/>
      <c r="J2421" s="121"/>
      <c r="K2421" s="5"/>
      <c r="L2421" s="133" t="str">
        <f t="shared" si="333"/>
        <v/>
      </c>
      <c r="M2421" s="5"/>
      <c r="N2421" s="23" t="str">
        <f>IF($L2421="", "", COUNTIF($L$11:$L$2510, "&gt;"&amp;$L2421)+1+COUNTIF($L$11:$L2421, $L2421)-1)</f>
        <v/>
      </c>
      <c r="O2421" s="5"/>
      <c r="R2421" s="23" t="str">
        <f t="shared" si="334"/>
        <v/>
      </c>
      <c r="T2421" s="20" t="str">
        <f t="shared" si="335"/>
        <v/>
      </c>
      <c r="X2421" s="23" t="str">
        <f t="shared" si="336"/>
        <v/>
      </c>
      <c r="Z2421" s="59" t="str">
        <f t="shared" si="337"/>
        <v/>
      </c>
      <c r="AA2421" s="60" t="str">
        <f>IF($B2421="", "", IF(COUNTIF('Intro &amp; Setup'!$AY$23:$AY$38, $B2421)&gt;0, "BH", TEXT($B2421, "ddd")))</f>
        <v/>
      </c>
      <c r="AB2421" s="61" t="str">
        <f t="shared" si="338"/>
        <v/>
      </c>
      <c r="AD2421" s="23" t="str">
        <f t="shared" si="339"/>
        <v/>
      </c>
      <c r="AE2421" s="23" t="str">
        <f t="shared" si="340"/>
        <v/>
      </c>
      <c r="AG2421" s="23" t="str">
        <f t="shared" si="341"/>
        <v/>
      </c>
    </row>
    <row r="2422" spans="1:33" x14ac:dyDescent="0.25">
      <c r="A2422" s="5"/>
      <c r="B2422" s="115"/>
      <c r="C2422" s="116"/>
      <c r="D2422" s="117"/>
      <c r="E2422" s="118"/>
      <c r="F2422" s="118"/>
      <c r="G2422" s="119"/>
      <c r="H2422" s="120"/>
      <c r="I2422" s="120"/>
      <c r="J2422" s="121"/>
      <c r="K2422" s="5"/>
      <c r="L2422" s="133" t="str">
        <f t="shared" si="333"/>
        <v/>
      </c>
      <c r="M2422" s="5"/>
      <c r="N2422" s="23" t="str">
        <f>IF($L2422="", "", COUNTIF($L$11:$L$2510, "&gt;"&amp;$L2422)+1+COUNTIF($L$11:$L2422, $L2422)-1)</f>
        <v/>
      </c>
      <c r="O2422" s="5"/>
      <c r="R2422" s="23" t="str">
        <f t="shared" si="334"/>
        <v/>
      </c>
      <c r="T2422" s="20" t="str">
        <f t="shared" si="335"/>
        <v/>
      </c>
      <c r="X2422" s="23" t="str">
        <f t="shared" si="336"/>
        <v/>
      </c>
      <c r="Z2422" s="59" t="str">
        <f t="shared" si="337"/>
        <v/>
      </c>
      <c r="AA2422" s="60" t="str">
        <f>IF($B2422="", "", IF(COUNTIF('Intro &amp; Setup'!$AY$23:$AY$38, $B2422)&gt;0, "BH", TEXT($B2422, "ddd")))</f>
        <v/>
      </c>
      <c r="AB2422" s="61" t="str">
        <f t="shared" si="338"/>
        <v/>
      </c>
      <c r="AD2422" s="23" t="str">
        <f t="shared" si="339"/>
        <v/>
      </c>
      <c r="AE2422" s="23" t="str">
        <f t="shared" si="340"/>
        <v/>
      </c>
      <c r="AG2422" s="23" t="str">
        <f t="shared" si="341"/>
        <v/>
      </c>
    </row>
    <row r="2423" spans="1:33" x14ac:dyDescent="0.25">
      <c r="A2423" s="5"/>
      <c r="B2423" s="115"/>
      <c r="C2423" s="116"/>
      <c r="D2423" s="117"/>
      <c r="E2423" s="118"/>
      <c r="F2423" s="118"/>
      <c r="G2423" s="119"/>
      <c r="H2423" s="120"/>
      <c r="I2423" s="120"/>
      <c r="J2423" s="121"/>
      <c r="K2423" s="5"/>
      <c r="L2423" s="133" t="str">
        <f t="shared" si="333"/>
        <v/>
      </c>
      <c r="M2423" s="5"/>
      <c r="N2423" s="23" t="str">
        <f>IF($L2423="", "", COUNTIF($L$11:$L$2510, "&gt;"&amp;$L2423)+1+COUNTIF($L$11:$L2423, $L2423)-1)</f>
        <v/>
      </c>
      <c r="O2423" s="5"/>
      <c r="R2423" s="23" t="str">
        <f t="shared" si="334"/>
        <v/>
      </c>
      <c r="T2423" s="20" t="str">
        <f t="shared" si="335"/>
        <v/>
      </c>
      <c r="X2423" s="23" t="str">
        <f t="shared" si="336"/>
        <v/>
      </c>
      <c r="Z2423" s="59" t="str">
        <f t="shared" si="337"/>
        <v/>
      </c>
      <c r="AA2423" s="60" t="str">
        <f>IF($B2423="", "", IF(COUNTIF('Intro &amp; Setup'!$AY$23:$AY$38, $B2423)&gt;0, "BH", TEXT($B2423, "ddd")))</f>
        <v/>
      </c>
      <c r="AB2423" s="61" t="str">
        <f t="shared" si="338"/>
        <v/>
      </c>
      <c r="AD2423" s="23" t="str">
        <f t="shared" si="339"/>
        <v/>
      </c>
      <c r="AE2423" s="23" t="str">
        <f t="shared" si="340"/>
        <v/>
      </c>
      <c r="AG2423" s="23" t="str">
        <f t="shared" si="341"/>
        <v/>
      </c>
    </row>
    <row r="2424" spans="1:33" x14ac:dyDescent="0.25">
      <c r="A2424" s="5"/>
      <c r="B2424" s="115"/>
      <c r="C2424" s="116"/>
      <c r="D2424" s="117"/>
      <c r="E2424" s="118"/>
      <c r="F2424" s="118"/>
      <c r="G2424" s="119"/>
      <c r="H2424" s="120"/>
      <c r="I2424" s="120"/>
      <c r="J2424" s="121"/>
      <c r="K2424" s="5"/>
      <c r="L2424" s="133" t="str">
        <f t="shared" si="333"/>
        <v/>
      </c>
      <c r="M2424" s="5"/>
      <c r="N2424" s="23" t="str">
        <f>IF($L2424="", "", COUNTIF($L$11:$L$2510, "&gt;"&amp;$L2424)+1+COUNTIF($L$11:$L2424, $L2424)-1)</f>
        <v/>
      </c>
      <c r="O2424" s="5"/>
      <c r="R2424" s="23" t="str">
        <f t="shared" si="334"/>
        <v/>
      </c>
      <c r="T2424" s="20" t="str">
        <f t="shared" si="335"/>
        <v/>
      </c>
      <c r="X2424" s="23" t="str">
        <f t="shared" si="336"/>
        <v/>
      </c>
      <c r="Z2424" s="59" t="str">
        <f t="shared" si="337"/>
        <v/>
      </c>
      <c r="AA2424" s="60" t="str">
        <f>IF($B2424="", "", IF(COUNTIF('Intro &amp; Setup'!$AY$23:$AY$38, $B2424)&gt;0, "BH", TEXT($B2424, "ddd")))</f>
        <v/>
      </c>
      <c r="AB2424" s="61" t="str">
        <f t="shared" si="338"/>
        <v/>
      </c>
      <c r="AD2424" s="23" t="str">
        <f t="shared" si="339"/>
        <v/>
      </c>
      <c r="AE2424" s="23" t="str">
        <f t="shared" si="340"/>
        <v/>
      </c>
      <c r="AG2424" s="23" t="str">
        <f t="shared" si="341"/>
        <v/>
      </c>
    </row>
    <row r="2425" spans="1:33" x14ac:dyDescent="0.25">
      <c r="A2425" s="5"/>
      <c r="B2425" s="115"/>
      <c r="C2425" s="116"/>
      <c r="D2425" s="117"/>
      <c r="E2425" s="118"/>
      <c r="F2425" s="118"/>
      <c r="G2425" s="119"/>
      <c r="H2425" s="120"/>
      <c r="I2425" s="120"/>
      <c r="J2425" s="121"/>
      <c r="K2425" s="5"/>
      <c r="L2425" s="133" t="str">
        <f t="shared" si="333"/>
        <v/>
      </c>
      <c r="M2425" s="5"/>
      <c r="N2425" s="23" t="str">
        <f>IF($L2425="", "", COUNTIF($L$11:$L$2510, "&gt;"&amp;$L2425)+1+COUNTIF($L$11:$L2425, $L2425)-1)</f>
        <v/>
      </c>
      <c r="O2425" s="5"/>
      <c r="R2425" s="23" t="str">
        <f t="shared" si="334"/>
        <v/>
      </c>
      <c r="T2425" s="20" t="str">
        <f t="shared" si="335"/>
        <v/>
      </c>
      <c r="X2425" s="23" t="str">
        <f t="shared" si="336"/>
        <v/>
      </c>
      <c r="Z2425" s="59" t="str">
        <f t="shared" si="337"/>
        <v/>
      </c>
      <c r="AA2425" s="60" t="str">
        <f>IF($B2425="", "", IF(COUNTIF('Intro &amp; Setup'!$AY$23:$AY$38, $B2425)&gt;0, "BH", TEXT($B2425, "ddd")))</f>
        <v/>
      </c>
      <c r="AB2425" s="61" t="str">
        <f t="shared" si="338"/>
        <v/>
      </c>
      <c r="AD2425" s="23" t="str">
        <f t="shared" si="339"/>
        <v/>
      </c>
      <c r="AE2425" s="23" t="str">
        <f t="shared" si="340"/>
        <v/>
      </c>
      <c r="AG2425" s="23" t="str">
        <f t="shared" si="341"/>
        <v/>
      </c>
    </row>
    <row r="2426" spans="1:33" x14ac:dyDescent="0.25">
      <c r="A2426" s="5"/>
      <c r="B2426" s="115"/>
      <c r="C2426" s="116"/>
      <c r="D2426" s="117"/>
      <c r="E2426" s="118"/>
      <c r="F2426" s="118"/>
      <c r="G2426" s="119"/>
      <c r="H2426" s="120"/>
      <c r="I2426" s="120"/>
      <c r="J2426" s="121"/>
      <c r="K2426" s="5"/>
      <c r="L2426" s="133" t="str">
        <f t="shared" si="333"/>
        <v/>
      </c>
      <c r="M2426" s="5"/>
      <c r="N2426" s="23" t="str">
        <f>IF($L2426="", "", COUNTIF($L$11:$L$2510, "&gt;"&amp;$L2426)+1+COUNTIF($L$11:$L2426, $L2426)-1)</f>
        <v/>
      </c>
      <c r="O2426" s="5"/>
      <c r="R2426" s="23" t="str">
        <f t="shared" si="334"/>
        <v/>
      </c>
      <c r="T2426" s="20" t="str">
        <f t="shared" si="335"/>
        <v/>
      </c>
      <c r="X2426" s="23" t="str">
        <f t="shared" si="336"/>
        <v/>
      </c>
      <c r="Z2426" s="59" t="str">
        <f t="shared" si="337"/>
        <v/>
      </c>
      <c r="AA2426" s="60" t="str">
        <f>IF($B2426="", "", IF(COUNTIF('Intro &amp; Setup'!$AY$23:$AY$38, $B2426)&gt;0, "BH", TEXT($B2426, "ddd")))</f>
        <v/>
      </c>
      <c r="AB2426" s="61" t="str">
        <f t="shared" si="338"/>
        <v/>
      </c>
      <c r="AD2426" s="23" t="str">
        <f t="shared" si="339"/>
        <v/>
      </c>
      <c r="AE2426" s="23" t="str">
        <f t="shared" si="340"/>
        <v/>
      </c>
      <c r="AG2426" s="23" t="str">
        <f t="shared" si="341"/>
        <v/>
      </c>
    </row>
    <row r="2427" spans="1:33" x14ac:dyDescent="0.25">
      <c r="A2427" s="5"/>
      <c r="B2427" s="115"/>
      <c r="C2427" s="116"/>
      <c r="D2427" s="117"/>
      <c r="E2427" s="118"/>
      <c r="F2427" s="118"/>
      <c r="G2427" s="119"/>
      <c r="H2427" s="120"/>
      <c r="I2427" s="120"/>
      <c r="J2427" s="121"/>
      <c r="K2427" s="5"/>
      <c r="L2427" s="133" t="str">
        <f t="shared" si="333"/>
        <v/>
      </c>
      <c r="M2427" s="5"/>
      <c r="N2427" s="23" t="str">
        <f>IF($L2427="", "", COUNTIF($L$11:$L$2510, "&gt;"&amp;$L2427)+1+COUNTIF($L$11:$L2427, $L2427)-1)</f>
        <v/>
      </c>
      <c r="O2427" s="5"/>
      <c r="R2427" s="23" t="str">
        <f t="shared" si="334"/>
        <v/>
      </c>
      <c r="T2427" s="20" t="str">
        <f t="shared" si="335"/>
        <v/>
      </c>
      <c r="X2427" s="23" t="str">
        <f t="shared" si="336"/>
        <v/>
      </c>
      <c r="Z2427" s="59" t="str">
        <f t="shared" si="337"/>
        <v/>
      </c>
      <c r="AA2427" s="60" t="str">
        <f>IF($B2427="", "", IF(COUNTIF('Intro &amp; Setup'!$AY$23:$AY$38, $B2427)&gt;0, "BH", TEXT($B2427, "ddd")))</f>
        <v/>
      </c>
      <c r="AB2427" s="61" t="str">
        <f t="shared" si="338"/>
        <v/>
      </c>
      <c r="AD2427" s="23" t="str">
        <f t="shared" si="339"/>
        <v/>
      </c>
      <c r="AE2427" s="23" t="str">
        <f t="shared" si="340"/>
        <v/>
      </c>
      <c r="AG2427" s="23" t="str">
        <f t="shared" si="341"/>
        <v/>
      </c>
    </row>
    <row r="2428" spans="1:33" x14ac:dyDescent="0.25">
      <c r="A2428" s="5"/>
      <c r="B2428" s="115"/>
      <c r="C2428" s="116"/>
      <c r="D2428" s="117"/>
      <c r="E2428" s="118"/>
      <c r="F2428" s="118"/>
      <c r="G2428" s="119"/>
      <c r="H2428" s="120"/>
      <c r="I2428" s="120"/>
      <c r="J2428" s="121"/>
      <c r="K2428" s="5"/>
      <c r="L2428" s="133" t="str">
        <f t="shared" si="333"/>
        <v/>
      </c>
      <c r="M2428" s="5"/>
      <c r="N2428" s="23" t="str">
        <f>IF($L2428="", "", COUNTIF($L$11:$L$2510, "&gt;"&amp;$L2428)+1+COUNTIF($L$11:$L2428, $L2428)-1)</f>
        <v/>
      </c>
      <c r="O2428" s="5"/>
      <c r="R2428" s="23" t="str">
        <f t="shared" si="334"/>
        <v/>
      </c>
      <c r="T2428" s="20" t="str">
        <f t="shared" si="335"/>
        <v/>
      </c>
      <c r="X2428" s="23" t="str">
        <f t="shared" si="336"/>
        <v/>
      </c>
      <c r="Z2428" s="59" t="str">
        <f t="shared" si="337"/>
        <v/>
      </c>
      <c r="AA2428" s="60" t="str">
        <f>IF($B2428="", "", IF(COUNTIF('Intro &amp; Setup'!$AY$23:$AY$38, $B2428)&gt;0, "BH", TEXT($B2428, "ddd")))</f>
        <v/>
      </c>
      <c r="AB2428" s="61" t="str">
        <f t="shared" si="338"/>
        <v/>
      </c>
      <c r="AD2428" s="23" t="str">
        <f t="shared" si="339"/>
        <v/>
      </c>
      <c r="AE2428" s="23" t="str">
        <f t="shared" si="340"/>
        <v/>
      </c>
      <c r="AG2428" s="23" t="str">
        <f t="shared" si="341"/>
        <v/>
      </c>
    </row>
    <row r="2429" spans="1:33" x14ac:dyDescent="0.25">
      <c r="A2429" s="5"/>
      <c r="B2429" s="115"/>
      <c r="C2429" s="116"/>
      <c r="D2429" s="117"/>
      <c r="E2429" s="118"/>
      <c r="F2429" s="118"/>
      <c r="G2429" s="119"/>
      <c r="H2429" s="120"/>
      <c r="I2429" s="120"/>
      <c r="J2429" s="121"/>
      <c r="K2429" s="5"/>
      <c r="L2429" s="133" t="str">
        <f t="shared" si="333"/>
        <v/>
      </c>
      <c r="M2429" s="5"/>
      <c r="N2429" s="23" t="str">
        <f>IF($L2429="", "", COUNTIF($L$11:$L$2510, "&gt;"&amp;$L2429)+1+COUNTIF($L$11:$L2429, $L2429)-1)</f>
        <v/>
      </c>
      <c r="O2429" s="5"/>
      <c r="R2429" s="23" t="str">
        <f t="shared" si="334"/>
        <v/>
      </c>
      <c r="T2429" s="20" t="str">
        <f t="shared" si="335"/>
        <v/>
      </c>
      <c r="X2429" s="23" t="str">
        <f t="shared" si="336"/>
        <v/>
      </c>
      <c r="Z2429" s="59" t="str">
        <f t="shared" si="337"/>
        <v/>
      </c>
      <c r="AA2429" s="60" t="str">
        <f>IF($B2429="", "", IF(COUNTIF('Intro &amp; Setup'!$AY$23:$AY$38, $B2429)&gt;0, "BH", TEXT($B2429, "ddd")))</f>
        <v/>
      </c>
      <c r="AB2429" s="61" t="str">
        <f t="shared" si="338"/>
        <v/>
      </c>
      <c r="AD2429" s="23" t="str">
        <f t="shared" si="339"/>
        <v/>
      </c>
      <c r="AE2429" s="23" t="str">
        <f t="shared" si="340"/>
        <v/>
      </c>
      <c r="AG2429" s="23" t="str">
        <f t="shared" si="341"/>
        <v/>
      </c>
    </row>
    <row r="2430" spans="1:33" x14ac:dyDescent="0.25">
      <c r="A2430" s="5"/>
      <c r="B2430" s="115"/>
      <c r="C2430" s="116"/>
      <c r="D2430" s="117"/>
      <c r="E2430" s="118"/>
      <c r="F2430" s="118"/>
      <c r="G2430" s="119"/>
      <c r="H2430" s="120"/>
      <c r="I2430" s="120"/>
      <c r="J2430" s="121"/>
      <c r="K2430" s="5"/>
      <c r="L2430" s="133" t="str">
        <f t="shared" si="333"/>
        <v/>
      </c>
      <c r="M2430" s="5"/>
      <c r="N2430" s="23" t="str">
        <f>IF($L2430="", "", COUNTIF($L$11:$L$2510, "&gt;"&amp;$L2430)+1+COUNTIF($L$11:$L2430, $L2430)-1)</f>
        <v/>
      </c>
      <c r="O2430" s="5"/>
      <c r="R2430" s="23" t="str">
        <f t="shared" si="334"/>
        <v/>
      </c>
      <c r="T2430" s="20" t="str">
        <f t="shared" si="335"/>
        <v/>
      </c>
      <c r="X2430" s="23" t="str">
        <f t="shared" si="336"/>
        <v/>
      </c>
      <c r="Z2430" s="59" t="str">
        <f t="shared" si="337"/>
        <v/>
      </c>
      <c r="AA2430" s="60" t="str">
        <f>IF($B2430="", "", IF(COUNTIF('Intro &amp; Setup'!$AY$23:$AY$38, $B2430)&gt;0, "BH", TEXT($B2430, "ddd")))</f>
        <v/>
      </c>
      <c r="AB2430" s="61" t="str">
        <f t="shared" si="338"/>
        <v/>
      </c>
      <c r="AD2430" s="23" t="str">
        <f t="shared" si="339"/>
        <v/>
      </c>
      <c r="AE2430" s="23" t="str">
        <f t="shared" si="340"/>
        <v/>
      </c>
      <c r="AG2430" s="23" t="str">
        <f t="shared" si="341"/>
        <v/>
      </c>
    </row>
    <row r="2431" spans="1:33" x14ac:dyDescent="0.25">
      <c r="A2431" s="5"/>
      <c r="B2431" s="115"/>
      <c r="C2431" s="116"/>
      <c r="D2431" s="117"/>
      <c r="E2431" s="118"/>
      <c r="F2431" s="118"/>
      <c r="G2431" s="119"/>
      <c r="H2431" s="120"/>
      <c r="I2431" s="120"/>
      <c r="J2431" s="121"/>
      <c r="K2431" s="5"/>
      <c r="L2431" s="133" t="str">
        <f t="shared" si="333"/>
        <v/>
      </c>
      <c r="M2431" s="5"/>
      <c r="N2431" s="23" t="str">
        <f>IF($L2431="", "", COUNTIF($L$11:$L$2510, "&gt;"&amp;$L2431)+1+COUNTIF($L$11:$L2431, $L2431)-1)</f>
        <v/>
      </c>
      <c r="O2431" s="5"/>
      <c r="R2431" s="23" t="str">
        <f t="shared" si="334"/>
        <v/>
      </c>
      <c r="T2431" s="20" t="str">
        <f t="shared" si="335"/>
        <v/>
      </c>
      <c r="X2431" s="23" t="str">
        <f t="shared" si="336"/>
        <v/>
      </c>
      <c r="Z2431" s="59" t="str">
        <f t="shared" si="337"/>
        <v/>
      </c>
      <c r="AA2431" s="60" t="str">
        <f>IF($B2431="", "", IF(COUNTIF('Intro &amp; Setup'!$AY$23:$AY$38, $B2431)&gt;0, "BH", TEXT($B2431, "ddd")))</f>
        <v/>
      </c>
      <c r="AB2431" s="61" t="str">
        <f t="shared" si="338"/>
        <v/>
      </c>
      <c r="AD2431" s="23" t="str">
        <f t="shared" si="339"/>
        <v/>
      </c>
      <c r="AE2431" s="23" t="str">
        <f t="shared" si="340"/>
        <v/>
      </c>
      <c r="AG2431" s="23" t="str">
        <f t="shared" si="341"/>
        <v/>
      </c>
    </row>
    <row r="2432" spans="1:33" x14ac:dyDescent="0.25">
      <c r="A2432" s="5"/>
      <c r="B2432" s="115"/>
      <c r="C2432" s="116"/>
      <c r="D2432" s="117"/>
      <c r="E2432" s="118"/>
      <c r="F2432" s="118"/>
      <c r="G2432" s="119"/>
      <c r="H2432" s="120"/>
      <c r="I2432" s="120"/>
      <c r="J2432" s="121"/>
      <c r="K2432" s="5"/>
      <c r="L2432" s="133" t="str">
        <f t="shared" si="333"/>
        <v/>
      </c>
      <c r="M2432" s="5"/>
      <c r="N2432" s="23" t="str">
        <f>IF($L2432="", "", COUNTIF($L$11:$L$2510, "&gt;"&amp;$L2432)+1+COUNTIF($L$11:$L2432, $L2432)-1)</f>
        <v/>
      </c>
      <c r="O2432" s="5"/>
      <c r="R2432" s="23" t="str">
        <f t="shared" si="334"/>
        <v/>
      </c>
      <c r="T2432" s="20" t="str">
        <f t="shared" si="335"/>
        <v/>
      </c>
      <c r="X2432" s="23" t="str">
        <f t="shared" si="336"/>
        <v/>
      </c>
      <c r="Z2432" s="59" t="str">
        <f t="shared" si="337"/>
        <v/>
      </c>
      <c r="AA2432" s="60" t="str">
        <f>IF($B2432="", "", IF(COUNTIF('Intro &amp; Setup'!$AY$23:$AY$38, $B2432)&gt;0, "BH", TEXT($B2432, "ddd")))</f>
        <v/>
      </c>
      <c r="AB2432" s="61" t="str">
        <f t="shared" si="338"/>
        <v/>
      </c>
      <c r="AD2432" s="23" t="str">
        <f t="shared" si="339"/>
        <v/>
      </c>
      <c r="AE2432" s="23" t="str">
        <f t="shared" si="340"/>
        <v/>
      </c>
      <c r="AG2432" s="23" t="str">
        <f t="shared" si="341"/>
        <v/>
      </c>
    </row>
    <row r="2433" spans="1:33" x14ac:dyDescent="0.25">
      <c r="A2433" s="5"/>
      <c r="B2433" s="115"/>
      <c r="C2433" s="116"/>
      <c r="D2433" s="117"/>
      <c r="E2433" s="118"/>
      <c r="F2433" s="118"/>
      <c r="G2433" s="119"/>
      <c r="H2433" s="120"/>
      <c r="I2433" s="120"/>
      <c r="J2433" s="121"/>
      <c r="K2433" s="5"/>
      <c r="L2433" s="133" t="str">
        <f t="shared" si="333"/>
        <v/>
      </c>
      <c r="M2433" s="5"/>
      <c r="N2433" s="23" t="str">
        <f>IF($L2433="", "", COUNTIF($L$11:$L$2510, "&gt;"&amp;$L2433)+1+COUNTIF($L$11:$L2433, $L2433)-1)</f>
        <v/>
      </c>
      <c r="O2433" s="5"/>
      <c r="R2433" s="23" t="str">
        <f t="shared" si="334"/>
        <v/>
      </c>
      <c r="T2433" s="20" t="str">
        <f t="shared" si="335"/>
        <v/>
      </c>
      <c r="X2433" s="23" t="str">
        <f t="shared" si="336"/>
        <v/>
      </c>
      <c r="Z2433" s="59" t="str">
        <f t="shared" si="337"/>
        <v/>
      </c>
      <c r="AA2433" s="60" t="str">
        <f>IF($B2433="", "", IF(COUNTIF('Intro &amp; Setup'!$AY$23:$AY$38, $B2433)&gt;0, "BH", TEXT($B2433, "ddd")))</f>
        <v/>
      </c>
      <c r="AB2433" s="61" t="str">
        <f t="shared" si="338"/>
        <v/>
      </c>
      <c r="AD2433" s="23" t="str">
        <f t="shared" si="339"/>
        <v/>
      </c>
      <c r="AE2433" s="23" t="str">
        <f t="shared" si="340"/>
        <v/>
      </c>
      <c r="AG2433" s="23" t="str">
        <f t="shared" si="341"/>
        <v/>
      </c>
    </row>
    <row r="2434" spans="1:33" x14ac:dyDescent="0.25">
      <c r="A2434" s="5"/>
      <c r="B2434" s="115"/>
      <c r="C2434" s="116"/>
      <c r="D2434" s="117"/>
      <c r="E2434" s="118"/>
      <c r="F2434" s="118"/>
      <c r="G2434" s="119"/>
      <c r="H2434" s="120"/>
      <c r="I2434" s="120"/>
      <c r="J2434" s="121"/>
      <c r="K2434" s="5"/>
      <c r="L2434" s="133" t="str">
        <f t="shared" si="333"/>
        <v/>
      </c>
      <c r="M2434" s="5"/>
      <c r="N2434" s="23" t="str">
        <f>IF($L2434="", "", COUNTIF($L$11:$L$2510, "&gt;"&amp;$L2434)+1+COUNTIF($L$11:$L2434, $L2434)-1)</f>
        <v/>
      </c>
      <c r="O2434" s="5"/>
      <c r="R2434" s="23" t="str">
        <f t="shared" si="334"/>
        <v/>
      </c>
      <c r="T2434" s="20" t="str">
        <f t="shared" si="335"/>
        <v/>
      </c>
      <c r="X2434" s="23" t="str">
        <f t="shared" si="336"/>
        <v/>
      </c>
      <c r="Z2434" s="59" t="str">
        <f t="shared" si="337"/>
        <v/>
      </c>
      <c r="AA2434" s="60" t="str">
        <f>IF($B2434="", "", IF(COUNTIF('Intro &amp; Setup'!$AY$23:$AY$38, $B2434)&gt;0, "BH", TEXT($B2434, "ddd")))</f>
        <v/>
      </c>
      <c r="AB2434" s="61" t="str">
        <f t="shared" si="338"/>
        <v/>
      </c>
      <c r="AD2434" s="23" t="str">
        <f t="shared" si="339"/>
        <v/>
      </c>
      <c r="AE2434" s="23" t="str">
        <f t="shared" si="340"/>
        <v/>
      </c>
      <c r="AG2434" s="23" t="str">
        <f t="shared" si="341"/>
        <v/>
      </c>
    </row>
    <row r="2435" spans="1:33" x14ac:dyDescent="0.25">
      <c r="A2435" s="5"/>
      <c r="B2435" s="115"/>
      <c r="C2435" s="116"/>
      <c r="D2435" s="117"/>
      <c r="E2435" s="118"/>
      <c r="F2435" s="118"/>
      <c r="G2435" s="119"/>
      <c r="H2435" s="120"/>
      <c r="I2435" s="120"/>
      <c r="J2435" s="121"/>
      <c r="K2435" s="5"/>
      <c r="L2435" s="133" t="str">
        <f t="shared" si="333"/>
        <v/>
      </c>
      <c r="M2435" s="5"/>
      <c r="N2435" s="23" t="str">
        <f>IF($L2435="", "", COUNTIF($L$11:$L$2510, "&gt;"&amp;$L2435)+1+COUNTIF($L$11:$L2435, $L2435)-1)</f>
        <v/>
      </c>
      <c r="O2435" s="5"/>
      <c r="R2435" s="23" t="str">
        <f t="shared" si="334"/>
        <v/>
      </c>
      <c r="T2435" s="20" t="str">
        <f t="shared" si="335"/>
        <v/>
      </c>
      <c r="X2435" s="23" t="str">
        <f t="shared" si="336"/>
        <v/>
      </c>
      <c r="Z2435" s="59" t="str">
        <f t="shared" si="337"/>
        <v/>
      </c>
      <c r="AA2435" s="60" t="str">
        <f>IF($B2435="", "", IF(COUNTIF('Intro &amp; Setup'!$AY$23:$AY$38, $B2435)&gt;0, "BH", TEXT($B2435, "ddd")))</f>
        <v/>
      </c>
      <c r="AB2435" s="61" t="str">
        <f t="shared" si="338"/>
        <v/>
      </c>
      <c r="AD2435" s="23" t="str">
        <f t="shared" si="339"/>
        <v/>
      </c>
      <c r="AE2435" s="23" t="str">
        <f t="shared" si="340"/>
        <v/>
      </c>
      <c r="AG2435" s="23" t="str">
        <f t="shared" si="341"/>
        <v/>
      </c>
    </row>
    <row r="2436" spans="1:33" x14ac:dyDescent="0.25">
      <c r="A2436" s="5"/>
      <c r="B2436" s="115"/>
      <c r="C2436" s="116"/>
      <c r="D2436" s="117"/>
      <c r="E2436" s="118"/>
      <c r="F2436" s="118"/>
      <c r="G2436" s="119"/>
      <c r="H2436" s="120"/>
      <c r="I2436" s="120"/>
      <c r="J2436" s="121"/>
      <c r="K2436" s="5"/>
      <c r="L2436" s="133" t="str">
        <f t="shared" si="333"/>
        <v/>
      </c>
      <c r="M2436" s="5"/>
      <c r="N2436" s="23" t="str">
        <f>IF($L2436="", "", COUNTIF($L$11:$L$2510, "&gt;"&amp;$L2436)+1+COUNTIF($L$11:$L2436, $L2436)-1)</f>
        <v/>
      </c>
      <c r="O2436" s="5"/>
      <c r="R2436" s="23" t="str">
        <f t="shared" si="334"/>
        <v/>
      </c>
      <c r="T2436" s="20" t="str">
        <f t="shared" si="335"/>
        <v/>
      </c>
      <c r="X2436" s="23" t="str">
        <f t="shared" si="336"/>
        <v/>
      </c>
      <c r="Z2436" s="59" t="str">
        <f t="shared" si="337"/>
        <v/>
      </c>
      <c r="AA2436" s="60" t="str">
        <f>IF($B2436="", "", IF(COUNTIF('Intro &amp; Setup'!$AY$23:$AY$38, $B2436)&gt;0, "BH", TEXT($B2436, "ddd")))</f>
        <v/>
      </c>
      <c r="AB2436" s="61" t="str">
        <f t="shared" si="338"/>
        <v/>
      </c>
      <c r="AD2436" s="23" t="str">
        <f t="shared" si="339"/>
        <v/>
      </c>
      <c r="AE2436" s="23" t="str">
        <f t="shared" si="340"/>
        <v/>
      </c>
      <c r="AG2436" s="23" t="str">
        <f t="shared" si="341"/>
        <v/>
      </c>
    </row>
    <row r="2437" spans="1:33" x14ac:dyDescent="0.25">
      <c r="A2437" s="5"/>
      <c r="B2437" s="115"/>
      <c r="C2437" s="116"/>
      <c r="D2437" s="117"/>
      <c r="E2437" s="118"/>
      <c r="F2437" s="118"/>
      <c r="G2437" s="119"/>
      <c r="H2437" s="120"/>
      <c r="I2437" s="120"/>
      <c r="J2437" s="121"/>
      <c r="K2437" s="5"/>
      <c r="L2437" s="133" t="str">
        <f t="shared" si="333"/>
        <v/>
      </c>
      <c r="M2437" s="5"/>
      <c r="N2437" s="23" t="str">
        <f>IF($L2437="", "", COUNTIF($L$11:$L$2510, "&gt;"&amp;$L2437)+1+COUNTIF($L$11:$L2437, $L2437)-1)</f>
        <v/>
      </c>
      <c r="O2437" s="5"/>
      <c r="R2437" s="23" t="str">
        <f t="shared" si="334"/>
        <v/>
      </c>
      <c r="T2437" s="20" t="str">
        <f t="shared" si="335"/>
        <v/>
      </c>
      <c r="X2437" s="23" t="str">
        <f t="shared" si="336"/>
        <v/>
      </c>
      <c r="Z2437" s="59" t="str">
        <f t="shared" si="337"/>
        <v/>
      </c>
      <c r="AA2437" s="60" t="str">
        <f>IF($B2437="", "", IF(COUNTIF('Intro &amp; Setup'!$AY$23:$AY$38, $B2437)&gt;0, "BH", TEXT($B2437, "ddd")))</f>
        <v/>
      </c>
      <c r="AB2437" s="61" t="str">
        <f t="shared" si="338"/>
        <v/>
      </c>
      <c r="AD2437" s="23" t="str">
        <f t="shared" si="339"/>
        <v/>
      </c>
      <c r="AE2437" s="23" t="str">
        <f t="shared" si="340"/>
        <v/>
      </c>
      <c r="AG2437" s="23" t="str">
        <f t="shared" si="341"/>
        <v/>
      </c>
    </row>
    <row r="2438" spans="1:33" x14ac:dyDescent="0.25">
      <c r="A2438" s="5"/>
      <c r="B2438" s="115"/>
      <c r="C2438" s="116"/>
      <c r="D2438" s="117"/>
      <c r="E2438" s="118"/>
      <c r="F2438" s="118"/>
      <c r="G2438" s="119"/>
      <c r="H2438" s="120"/>
      <c r="I2438" s="120"/>
      <c r="J2438" s="121"/>
      <c r="K2438" s="5"/>
      <c r="L2438" s="133" t="str">
        <f t="shared" si="333"/>
        <v/>
      </c>
      <c r="M2438" s="5"/>
      <c r="N2438" s="23" t="str">
        <f>IF($L2438="", "", COUNTIF($L$11:$L$2510, "&gt;"&amp;$L2438)+1+COUNTIF($L$11:$L2438, $L2438)-1)</f>
        <v/>
      </c>
      <c r="O2438" s="5"/>
      <c r="R2438" s="23" t="str">
        <f t="shared" si="334"/>
        <v/>
      </c>
      <c r="T2438" s="20" t="str">
        <f t="shared" si="335"/>
        <v/>
      </c>
      <c r="X2438" s="23" t="str">
        <f t="shared" si="336"/>
        <v/>
      </c>
      <c r="Z2438" s="59" t="str">
        <f t="shared" si="337"/>
        <v/>
      </c>
      <c r="AA2438" s="60" t="str">
        <f>IF($B2438="", "", IF(COUNTIF('Intro &amp; Setup'!$AY$23:$AY$38, $B2438)&gt;0, "BH", TEXT($B2438, "ddd")))</f>
        <v/>
      </c>
      <c r="AB2438" s="61" t="str">
        <f t="shared" si="338"/>
        <v/>
      </c>
      <c r="AD2438" s="23" t="str">
        <f t="shared" si="339"/>
        <v/>
      </c>
      <c r="AE2438" s="23" t="str">
        <f t="shared" si="340"/>
        <v/>
      </c>
      <c r="AG2438" s="23" t="str">
        <f t="shared" si="341"/>
        <v/>
      </c>
    </row>
    <row r="2439" spans="1:33" x14ac:dyDescent="0.25">
      <c r="A2439" s="5"/>
      <c r="B2439" s="115"/>
      <c r="C2439" s="116"/>
      <c r="D2439" s="117"/>
      <c r="E2439" s="118"/>
      <c r="F2439" s="118"/>
      <c r="G2439" s="119"/>
      <c r="H2439" s="120"/>
      <c r="I2439" s="120"/>
      <c r="J2439" s="121"/>
      <c r="K2439" s="5"/>
      <c r="L2439" s="133" t="str">
        <f t="shared" si="333"/>
        <v/>
      </c>
      <c r="M2439" s="5"/>
      <c r="N2439" s="23" t="str">
        <f>IF($L2439="", "", COUNTIF($L$11:$L$2510, "&gt;"&amp;$L2439)+1+COUNTIF($L$11:$L2439, $L2439)-1)</f>
        <v/>
      </c>
      <c r="O2439" s="5"/>
      <c r="R2439" s="23" t="str">
        <f t="shared" si="334"/>
        <v/>
      </c>
      <c r="T2439" s="20" t="str">
        <f t="shared" si="335"/>
        <v/>
      </c>
      <c r="X2439" s="23" t="str">
        <f t="shared" si="336"/>
        <v/>
      </c>
      <c r="Z2439" s="59" t="str">
        <f t="shared" si="337"/>
        <v/>
      </c>
      <c r="AA2439" s="60" t="str">
        <f>IF($B2439="", "", IF(COUNTIF('Intro &amp; Setup'!$AY$23:$AY$38, $B2439)&gt;0, "BH", TEXT($B2439, "ddd")))</f>
        <v/>
      </c>
      <c r="AB2439" s="61" t="str">
        <f t="shared" si="338"/>
        <v/>
      </c>
      <c r="AD2439" s="23" t="str">
        <f t="shared" si="339"/>
        <v/>
      </c>
      <c r="AE2439" s="23" t="str">
        <f t="shared" si="340"/>
        <v/>
      </c>
      <c r="AG2439" s="23" t="str">
        <f t="shared" si="341"/>
        <v/>
      </c>
    </row>
    <row r="2440" spans="1:33" x14ac:dyDescent="0.25">
      <c r="A2440" s="5"/>
      <c r="B2440" s="115"/>
      <c r="C2440" s="116"/>
      <c r="D2440" s="117"/>
      <c r="E2440" s="118"/>
      <c r="F2440" s="118"/>
      <c r="G2440" s="119"/>
      <c r="H2440" s="120"/>
      <c r="I2440" s="120"/>
      <c r="J2440" s="121"/>
      <c r="K2440" s="5"/>
      <c r="L2440" s="133" t="str">
        <f t="shared" si="333"/>
        <v/>
      </c>
      <c r="M2440" s="5"/>
      <c r="N2440" s="23" t="str">
        <f>IF($L2440="", "", COUNTIF($L$11:$L$2510, "&gt;"&amp;$L2440)+1+COUNTIF($L$11:$L2440, $L2440)-1)</f>
        <v/>
      </c>
      <c r="O2440" s="5"/>
      <c r="R2440" s="23" t="str">
        <f t="shared" si="334"/>
        <v/>
      </c>
      <c r="T2440" s="20" t="str">
        <f t="shared" si="335"/>
        <v/>
      </c>
      <c r="X2440" s="23" t="str">
        <f t="shared" si="336"/>
        <v/>
      </c>
      <c r="Z2440" s="59" t="str">
        <f t="shared" si="337"/>
        <v/>
      </c>
      <c r="AA2440" s="60" t="str">
        <f>IF($B2440="", "", IF(COUNTIF('Intro &amp; Setup'!$AY$23:$AY$38, $B2440)&gt;0, "BH", TEXT($B2440, "ddd")))</f>
        <v/>
      </c>
      <c r="AB2440" s="61" t="str">
        <f t="shared" si="338"/>
        <v/>
      </c>
      <c r="AD2440" s="23" t="str">
        <f t="shared" si="339"/>
        <v/>
      </c>
      <c r="AE2440" s="23" t="str">
        <f t="shared" si="340"/>
        <v/>
      </c>
      <c r="AG2440" s="23" t="str">
        <f t="shared" si="341"/>
        <v/>
      </c>
    </row>
    <row r="2441" spans="1:33" x14ac:dyDescent="0.25">
      <c r="A2441" s="5"/>
      <c r="B2441" s="115"/>
      <c r="C2441" s="116"/>
      <c r="D2441" s="117"/>
      <c r="E2441" s="118"/>
      <c r="F2441" s="118"/>
      <c r="G2441" s="119"/>
      <c r="H2441" s="120"/>
      <c r="I2441" s="120"/>
      <c r="J2441" s="121"/>
      <c r="K2441" s="5"/>
      <c r="L2441" s="133" t="str">
        <f t="shared" si="333"/>
        <v/>
      </c>
      <c r="M2441" s="5"/>
      <c r="N2441" s="23" t="str">
        <f>IF($L2441="", "", COUNTIF($L$11:$L$2510, "&gt;"&amp;$L2441)+1+COUNTIF($L$11:$L2441, $L2441)-1)</f>
        <v/>
      </c>
      <c r="O2441" s="5"/>
      <c r="R2441" s="23" t="str">
        <f t="shared" si="334"/>
        <v/>
      </c>
      <c r="T2441" s="20" t="str">
        <f t="shared" si="335"/>
        <v/>
      </c>
      <c r="X2441" s="23" t="str">
        <f t="shared" si="336"/>
        <v/>
      </c>
      <c r="Z2441" s="59" t="str">
        <f t="shared" si="337"/>
        <v/>
      </c>
      <c r="AA2441" s="60" t="str">
        <f>IF($B2441="", "", IF(COUNTIF('Intro &amp; Setup'!$AY$23:$AY$38, $B2441)&gt;0, "BH", TEXT($B2441, "ddd")))</f>
        <v/>
      </c>
      <c r="AB2441" s="61" t="str">
        <f t="shared" si="338"/>
        <v/>
      </c>
      <c r="AD2441" s="23" t="str">
        <f t="shared" si="339"/>
        <v/>
      </c>
      <c r="AE2441" s="23" t="str">
        <f t="shared" si="340"/>
        <v/>
      </c>
      <c r="AG2441" s="23" t="str">
        <f t="shared" si="341"/>
        <v/>
      </c>
    </row>
    <row r="2442" spans="1:33" x14ac:dyDescent="0.25">
      <c r="A2442" s="5"/>
      <c r="B2442" s="115"/>
      <c r="C2442" s="116"/>
      <c r="D2442" s="117"/>
      <c r="E2442" s="118"/>
      <c r="F2442" s="118"/>
      <c r="G2442" s="119"/>
      <c r="H2442" s="120"/>
      <c r="I2442" s="120"/>
      <c r="J2442" s="121"/>
      <c r="K2442" s="5"/>
      <c r="L2442" s="133" t="str">
        <f t="shared" si="333"/>
        <v/>
      </c>
      <c r="M2442" s="5"/>
      <c r="N2442" s="23" t="str">
        <f>IF($L2442="", "", COUNTIF($L$11:$L$2510, "&gt;"&amp;$L2442)+1+COUNTIF($L$11:$L2442, $L2442)-1)</f>
        <v/>
      </c>
      <c r="O2442" s="5"/>
      <c r="R2442" s="23" t="str">
        <f t="shared" si="334"/>
        <v/>
      </c>
      <c r="T2442" s="20" t="str">
        <f t="shared" si="335"/>
        <v/>
      </c>
      <c r="X2442" s="23" t="str">
        <f t="shared" si="336"/>
        <v/>
      </c>
      <c r="Z2442" s="59" t="str">
        <f t="shared" si="337"/>
        <v/>
      </c>
      <c r="AA2442" s="60" t="str">
        <f>IF($B2442="", "", IF(COUNTIF('Intro &amp; Setup'!$AY$23:$AY$38, $B2442)&gt;0, "BH", TEXT($B2442, "ddd")))</f>
        <v/>
      </c>
      <c r="AB2442" s="61" t="str">
        <f t="shared" si="338"/>
        <v/>
      </c>
      <c r="AD2442" s="23" t="str">
        <f t="shared" si="339"/>
        <v/>
      </c>
      <c r="AE2442" s="23" t="str">
        <f t="shared" si="340"/>
        <v/>
      </c>
      <c r="AG2442" s="23" t="str">
        <f t="shared" si="341"/>
        <v/>
      </c>
    </row>
    <row r="2443" spans="1:33" x14ac:dyDescent="0.25">
      <c r="A2443" s="5"/>
      <c r="B2443" s="115"/>
      <c r="C2443" s="116"/>
      <c r="D2443" s="117"/>
      <c r="E2443" s="118"/>
      <c r="F2443" s="118"/>
      <c r="G2443" s="119"/>
      <c r="H2443" s="120"/>
      <c r="I2443" s="120"/>
      <c r="J2443" s="121"/>
      <c r="K2443" s="5"/>
      <c r="L2443" s="133" t="str">
        <f t="shared" si="333"/>
        <v/>
      </c>
      <c r="M2443" s="5"/>
      <c r="N2443" s="23" t="str">
        <f>IF($L2443="", "", COUNTIF($L$11:$L$2510, "&gt;"&amp;$L2443)+1+COUNTIF($L$11:$L2443, $L2443)-1)</f>
        <v/>
      </c>
      <c r="O2443" s="5"/>
      <c r="R2443" s="23" t="str">
        <f t="shared" si="334"/>
        <v/>
      </c>
      <c r="T2443" s="20" t="str">
        <f t="shared" si="335"/>
        <v/>
      </c>
      <c r="X2443" s="23" t="str">
        <f t="shared" si="336"/>
        <v/>
      </c>
      <c r="Z2443" s="59" t="str">
        <f t="shared" si="337"/>
        <v/>
      </c>
      <c r="AA2443" s="60" t="str">
        <f>IF($B2443="", "", IF(COUNTIF('Intro &amp; Setup'!$AY$23:$AY$38, $B2443)&gt;0, "BH", TEXT($B2443, "ddd")))</f>
        <v/>
      </c>
      <c r="AB2443" s="61" t="str">
        <f t="shared" si="338"/>
        <v/>
      </c>
      <c r="AD2443" s="23" t="str">
        <f t="shared" si="339"/>
        <v/>
      </c>
      <c r="AE2443" s="23" t="str">
        <f t="shared" si="340"/>
        <v/>
      </c>
      <c r="AG2443" s="23" t="str">
        <f t="shared" si="341"/>
        <v/>
      </c>
    </row>
    <row r="2444" spans="1:33" x14ac:dyDescent="0.25">
      <c r="A2444" s="5"/>
      <c r="B2444" s="115"/>
      <c r="C2444" s="116"/>
      <c r="D2444" s="117"/>
      <c r="E2444" s="118"/>
      <c r="F2444" s="118"/>
      <c r="G2444" s="119"/>
      <c r="H2444" s="120"/>
      <c r="I2444" s="120"/>
      <c r="J2444" s="121"/>
      <c r="K2444" s="5"/>
      <c r="L2444" s="133" t="str">
        <f t="shared" ref="L2444:L2507" si="342">IFERROR(($I2444+$J2444)/$H2444, "")</f>
        <v/>
      </c>
      <c r="M2444" s="5"/>
      <c r="N2444" s="23" t="str">
        <f>IF($L2444="", "", COUNTIF($L$11:$L$2510, "&gt;"&amp;$L2444)+1+COUNTIF($L$11:$L2444, $L2444)-1)</f>
        <v/>
      </c>
      <c r="O2444" s="5"/>
      <c r="R2444" s="23" t="str">
        <f t="shared" ref="R2444:R2507" si="343">IF($T2444="", "", IF(COUNTIF($T$11:$T$2510, $T2444)&gt;1, "X", ""))</f>
        <v/>
      </c>
      <c r="T2444" s="20" t="str">
        <f t="shared" ref="T2444:T2507" si="344">IF(AND($B2444="", $C2444="", $D2444=""), "", CONCATENATE(TEXT($B2444, "dd mmm yyyy"), " - ", TEXT($C2444, "hh:mm"), " - ", $D2444))</f>
        <v/>
      </c>
      <c r="X2444" s="23" t="str">
        <f t="shared" ref="X2444:X2507" si="345">IF($E2444="", "", IF(COUNTIF($V$11:$V$20, $E2444)=0, "X", ""))</f>
        <v/>
      </c>
      <c r="Z2444" s="59" t="str">
        <f t="shared" ref="Z2444:Z2507" si="346">IF($B2444="", "", TEXT($B2444, "mmm yyyy"))</f>
        <v/>
      </c>
      <c r="AA2444" s="60" t="str">
        <f>IF($B2444="", "", IF(COUNTIF('Intro &amp; Setup'!$AY$23:$AY$38, $B2444)&gt;0, "BH", TEXT($B2444, "ddd")))</f>
        <v/>
      </c>
      <c r="AB2444" s="61" t="str">
        <f t="shared" ref="AB2444:AB2507" si="347">IF($C2444="", "", REPLACE(TEXT($C2444, "hh:mm"), 4, 2, "00"))</f>
        <v/>
      </c>
      <c r="AD2444" s="23" t="str">
        <f t="shared" ref="AD2444:AD2507" si="348">IF(OR($AB2444="", $E2444=""), "", CONCATENATE($AB2444, " - ", $E2444))</f>
        <v/>
      </c>
      <c r="AE2444" s="23" t="str">
        <f t="shared" ref="AE2444:AE2507" si="349">IF(OR($AA2444="", $E2444=""), "", CONCATENATE($AA2444, " - ", $E2444))</f>
        <v/>
      </c>
      <c r="AG2444" s="23" t="str">
        <f t="shared" ref="AG2444:AG2507" si="350">IF($B2444="", "", IF(OR($B2444&lt;$Z$2, $B2444&gt;$Z$3), "X", ""))</f>
        <v/>
      </c>
    </row>
    <row r="2445" spans="1:33" x14ac:dyDescent="0.25">
      <c r="A2445" s="5"/>
      <c r="B2445" s="115"/>
      <c r="C2445" s="116"/>
      <c r="D2445" s="117"/>
      <c r="E2445" s="118"/>
      <c r="F2445" s="118"/>
      <c r="G2445" s="119"/>
      <c r="H2445" s="120"/>
      <c r="I2445" s="120"/>
      <c r="J2445" s="121"/>
      <c r="K2445" s="5"/>
      <c r="L2445" s="133" t="str">
        <f t="shared" si="342"/>
        <v/>
      </c>
      <c r="M2445" s="5"/>
      <c r="N2445" s="23" t="str">
        <f>IF($L2445="", "", COUNTIF($L$11:$L$2510, "&gt;"&amp;$L2445)+1+COUNTIF($L$11:$L2445, $L2445)-1)</f>
        <v/>
      </c>
      <c r="O2445" s="5"/>
      <c r="R2445" s="23" t="str">
        <f t="shared" si="343"/>
        <v/>
      </c>
      <c r="T2445" s="20" t="str">
        <f t="shared" si="344"/>
        <v/>
      </c>
      <c r="X2445" s="23" t="str">
        <f t="shared" si="345"/>
        <v/>
      </c>
      <c r="Z2445" s="59" t="str">
        <f t="shared" si="346"/>
        <v/>
      </c>
      <c r="AA2445" s="60" t="str">
        <f>IF($B2445="", "", IF(COUNTIF('Intro &amp; Setup'!$AY$23:$AY$38, $B2445)&gt;0, "BH", TEXT($B2445, "ddd")))</f>
        <v/>
      </c>
      <c r="AB2445" s="61" t="str">
        <f t="shared" si="347"/>
        <v/>
      </c>
      <c r="AD2445" s="23" t="str">
        <f t="shared" si="348"/>
        <v/>
      </c>
      <c r="AE2445" s="23" t="str">
        <f t="shared" si="349"/>
        <v/>
      </c>
      <c r="AG2445" s="23" t="str">
        <f t="shared" si="350"/>
        <v/>
      </c>
    </row>
    <row r="2446" spans="1:33" x14ac:dyDescent="0.25">
      <c r="A2446" s="5"/>
      <c r="B2446" s="115"/>
      <c r="C2446" s="116"/>
      <c r="D2446" s="117"/>
      <c r="E2446" s="118"/>
      <c r="F2446" s="118"/>
      <c r="G2446" s="119"/>
      <c r="H2446" s="120"/>
      <c r="I2446" s="120"/>
      <c r="J2446" s="121"/>
      <c r="K2446" s="5"/>
      <c r="L2446" s="133" t="str">
        <f t="shared" si="342"/>
        <v/>
      </c>
      <c r="M2446" s="5"/>
      <c r="N2446" s="23" t="str">
        <f>IF($L2446="", "", COUNTIF($L$11:$L$2510, "&gt;"&amp;$L2446)+1+COUNTIF($L$11:$L2446, $L2446)-1)</f>
        <v/>
      </c>
      <c r="O2446" s="5"/>
      <c r="R2446" s="23" t="str">
        <f t="shared" si="343"/>
        <v/>
      </c>
      <c r="T2446" s="20" t="str">
        <f t="shared" si="344"/>
        <v/>
      </c>
      <c r="X2446" s="23" t="str">
        <f t="shared" si="345"/>
        <v/>
      </c>
      <c r="Z2446" s="59" t="str">
        <f t="shared" si="346"/>
        <v/>
      </c>
      <c r="AA2446" s="60" t="str">
        <f>IF($B2446="", "", IF(COUNTIF('Intro &amp; Setup'!$AY$23:$AY$38, $B2446)&gt;0, "BH", TEXT($B2446, "ddd")))</f>
        <v/>
      </c>
      <c r="AB2446" s="61" t="str">
        <f t="shared" si="347"/>
        <v/>
      </c>
      <c r="AD2446" s="23" t="str">
        <f t="shared" si="348"/>
        <v/>
      </c>
      <c r="AE2446" s="23" t="str">
        <f t="shared" si="349"/>
        <v/>
      </c>
      <c r="AG2446" s="23" t="str">
        <f t="shared" si="350"/>
        <v/>
      </c>
    </row>
    <row r="2447" spans="1:33" x14ac:dyDescent="0.25">
      <c r="A2447" s="5"/>
      <c r="B2447" s="115"/>
      <c r="C2447" s="116"/>
      <c r="D2447" s="117"/>
      <c r="E2447" s="118"/>
      <c r="F2447" s="118"/>
      <c r="G2447" s="119"/>
      <c r="H2447" s="120"/>
      <c r="I2447" s="120"/>
      <c r="J2447" s="121"/>
      <c r="K2447" s="5"/>
      <c r="L2447" s="133" t="str">
        <f t="shared" si="342"/>
        <v/>
      </c>
      <c r="M2447" s="5"/>
      <c r="N2447" s="23" t="str">
        <f>IF($L2447="", "", COUNTIF($L$11:$L$2510, "&gt;"&amp;$L2447)+1+COUNTIF($L$11:$L2447, $L2447)-1)</f>
        <v/>
      </c>
      <c r="O2447" s="5"/>
      <c r="R2447" s="23" t="str">
        <f t="shared" si="343"/>
        <v/>
      </c>
      <c r="T2447" s="20" t="str">
        <f t="shared" si="344"/>
        <v/>
      </c>
      <c r="X2447" s="23" t="str">
        <f t="shared" si="345"/>
        <v/>
      </c>
      <c r="Z2447" s="59" t="str">
        <f t="shared" si="346"/>
        <v/>
      </c>
      <c r="AA2447" s="60" t="str">
        <f>IF($B2447="", "", IF(COUNTIF('Intro &amp; Setup'!$AY$23:$AY$38, $B2447)&gt;0, "BH", TEXT($B2447, "ddd")))</f>
        <v/>
      </c>
      <c r="AB2447" s="61" t="str">
        <f t="shared" si="347"/>
        <v/>
      </c>
      <c r="AD2447" s="23" t="str">
        <f t="shared" si="348"/>
        <v/>
      </c>
      <c r="AE2447" s="23" t="str">
        <f t="shared" si="349"/>
        <v/>
      </c>
      <c r="AG2447" s="23" t="str">
        <f t="shared" si="350"/>
        <v/>
      </c>
    </row>
    <row r="2448" spans="1:33" x14ac:dyDescent="0.25">
      <c r="A2448" s="5"/>
      <c r="B2448" s="115"/>
      <c r="C2448" s="116"/>
      <c r="D2448" s="117"/>
      <c r="E2448" s="118"/>
      <c r="F2448" s="118"/>
      <c r="G2448" s="119"/>
      <c r="H2448" s="120"/>
      <c r="I2448" s="120"/>
      <c r="J2448" s="121"/>
      <c r="K2448" s="5"/>
      <c r="L2448" s="133" t="str">
        <f t="shared" si="342"/>
        <v/>
      </c>
      <c r="M2448" s="5"/>
      <c r="N2448" s="23" t="str">
        <f>IF($L2448="", "", COUNTIF($L$11:$L$2510, "&gt;"&amp;$L2448)+1+COUNTIF($L$11:$L2448, $L2448)-1)</f>
        <v/>
      </c>
      <c r="O2448" s="5"/>
      <c r="R2448" s="23" t="str">
        <f t="shared" si="343"/>
        <v/>
      </c>
      <c r="T2448" s="20" t="str">
        <f t="shared" si="344"/>
        <v/>
      </c>
      <c r="X2448" s="23" t="str">
        <f t="shared" si="345"/>
        <v/>
      </c>
      <c r="Z2448" s="59" t="str">
        <f t="shared" si="346"/>
        <v/>
      </c>
      <c r="AA2448" s="60" t="str">
        <f>IF($B2448="", "", IF(COUNTIF('Intro &amp; Setup'!$AY$23:$AY$38, $B2448)&gt;0, "BH", TEXT($B2448, "ddd")))</f>
        <v/>
      </c>
      <c r="AB2448" s="61" t="str">
        <f t="shared" si="347"/>
        <v/>
      </c>
      <c r="AD2448" s="23" t="str">
        <f t="shared" si="348"/>
        <v/>
      </c>
      <c r="AE2448" s="23" t="str">
        <f t="shared" si="349"/>
        <v/>
      </c>
      <c r="AG2448" s="23" t="str">
        <f t="shared" si="350"/>
        <v/>
      </c>
    </row>
    <row r="2449" spans="1:33" x14ac:dyDescent="0.25">
      <c r="A2449" s="5"/>
      <c r="B2449" s="115"/>
      <c r="C2449" s="116"/>
      <c r="D2449" s="117"/>
      <c r="E2449" s="118"/>
      <c r="F2449" s="118"/>
      <c r="G2449" s="119"/>
      <c r="H2449" s="120"/>
      <c r="I2449" s="120"/>
      <c r="J2449" s="121"/>
      <c r="K2449" s="5"/>
      <c r="L2449" s="133" t="str">
        <f t="shared" si="342"/>
        <v/>
      </c>
      <c r="M2449" s="5"/>
      <c r="N2449" s="23" t="str">
        <f>IF($L2449="", "", COUNTIF($L$11:$L$2510, "&gt;"&amp;$L2449)+1+COUNTIF($L$11:$L2449, $L2449)-1)</f>
        <v/>
      </c>
      <c r="O2449" s="5"/>
      <c r="R2449" s="23" t="str">
        <f t="shared" si="343"/>
        <v/>
      </c>
      <c r="T2449" s="20" t="str">
        <f t="shared" si="344"/>
        <v/>
      </c>
      <c r="X2449" s="23" t="str">
        <f t="shared" si="345"/>
        <v/>
      </c>
      <c r="Z2449" s="59" t="str">
        <f t="shared" si="346"/>
        <v/>
      </c>
      <c r="AA2449" s="60" t="str">
        <f>IF($B2449="", "", IF(COUNTIF('Intro &amp; Setup'!$AY$23:$AY$38, $B2449)&gt;0, "BH", TEXT($B2449, "ddd")))</f>
        <v/>
      </c>
      <c r="AB2449" s="61" t="str">
        <f t="shared" si="347"/>
        <v/>
      </c>
      <c r="AD2449" s="23" t="str">
        <f t="shared" si="348"/>
        <v/>
      </c>
      <c r="AE2449" s="23" t="str">
        <f t="shared" si="349"/>
        <v/>
      </c>
      <c r="AG2449" s="23" t="str">
        <f t="shared" si="350"/>
        <v/>
      </c>
    </row>
    <row r="2450" spans="1:33" x14ac:dyDescent="0.25">
      <c r="A2450" s="5"/>
      <c r="B2450" s="115"/>
      <c r="C2450" s="116"/>
      <c r="D2450" s="117"/>
      <c r="E2450" s="118"/>
      <c r="F2450" s="118"/>
      <c r="G2450" s="119"/>
      <c r="H2450" s="120"/>
      <c r="I2450" s="120"/>
      <c r="J2450" s="121"/>
      <c r="K2450" s="5"/>
      <c r="L2450" s="133" t="str">
        <f t="shared" si="342"/>
        <v/>
      </c>
      <c r="M2450" s="5"/>
      <c r="N2450" s="23" t="str">
        <f>IF($L2450="", "", COUNTIF($L$11:$L$2510, "&gt;"&amp;$L2450)+1+COUNTIF($L$11:$L2450, $L2450)-1)</f>
        <v/>
      </c>
      <c r="O2450" s="5"/>
      <c r="R2450" s="23" t="str">
        <f t="shared" si="343"/>
        <v/>
      </c>
      <c r="T2450" s="20" t="str">
        <f t="shared" si="344"/>
        <v/>
      </c>
      <c r="X2450" s="23" t="str">
        <f t="shared" si="345"/>
        <v/>
      </c>
      <c r="Z2450" s="59" t="str">
        <f t="shared" si="346"/>
        <v/>
      </c>
      <c r="AA2450" s="60" t="str">
        <f>IF($B2450="", "", IF(COUNTIF('Intro &amp; Setup'!$AY$23:$AY$38, $B2450)&gt;0, "BH", TEXT($B2450, "ddd")))</f>
        <v/>
      </c>
      <c r="AB2450" s="61" t="str">
        <f t="shared" si="347"/>
        <v/>
      </c>
      <c r="AD2450" s="23" t="str">
        <f t="shared" si="348"/>
        <v/>
      </c>
      <c r="AE2450" s="23" t="str">
        <f t="shared" si="349"/>
        <v/>
      </c>
      <c r="AG2450" s="23" t="str">
        <f t="shared" si="350"/>
        <v/>
      </c>
    </row>
    <row r="2451" spans="1:33" x14ac:dyDescent="0.25">
      <c r="A2451" s="5"/>
      <c r="B2451" s="115"/>
      <c r="C2451" s="116"/>
      <c r="D2451" s="117"/>
      <c r="E2451" s="118"/>
      <c r="F2451" s="118"/>
      <c r="G2451" s="119"/>
      <c r="H2451" s="120"/>
      <c r="I2451" s="120"/>
      <c r="J2451" s="121"/>
      <c r="K2451" s="5"/>
      <c r="L2451" s="133" t="str">
        <f t="shared" si="342"/>
        <v/>
      </c>
      <c r="M2451" s="5"/>
      <c r="N2451" s="23" t="str">
        <f>IF($L2451="", "", COUNTIF($L$11:$L$2510, "&gt;"&amp;$L2451)+1+COUNTIF($L$11:$L2451, $L2451)-1)</f>
        <v/>
      </c>
      <c r="O2451" s="5"/>
      <c r="R2451" s="23" t="str">
        <f t="shared" si="343"/>
        <v/>
      </c>
      <c r="T2451" s="20" t="str">
        <f t="shared" si="344"/>
        <v/>
      </c>
      <c r="X2451" s="23" t="str">
        <f t="shared" si="345"/>
        <v/>
      </c>
      <c r="Z2451" s="59" t="str">
        <f t="shared" si="346"/>
        <v/>
      </c>
      <c r="AA2451" s="60" t="str">
        <f>IF($B2451="", "", IF(COUNTIF('Intro &amp; Setup'!$AY$23:$AY$38, $B2451)&gt;0, "BH", TEXT($B2451, "ddd")))</f>
        <v/>
      </c>
      <c r="AB2451" s="61" t="str">
        <f t="shared" si="347"/>
        <v/>
      </c>
      <c r="AD2451" s="23" t="str">
        <f t="shared" si="348"/>
        <v/>
      </c>
      <c r="AE2451" s="23" t="str">
        <f t="shared" si="349"/>
        <v/>
      </c>
      <c r="AG2451" s="23" t="str">
        <f t="shared" si="350"/>
        <v/>
      </c>
    </row>
    <row r="2452" spans="1:33" x14ac:dyDescent="0.25">
      <c r="A2452" s="5"/>
      <c r="B2452" s="115"/>
      <c r="C2452" s="116"/>
      <c r="D2452" s="117"/>
      <c r="E2452" s="118"/>
      <c r="F2452" s="118"/>
      <c r="G2452" s="119"/>
      <c r="H2452" s="120"/>
      <c r="I2452" s="120"/>
      <c r="J2452" s="121"/>
      <c r="K2452" s="5"/>
      <c r="L2452" s="133" t="str">
        <f t="shared" si="342"/>
        <v/>
      </c>
      <c r="M2452" s="5"/>
      <c r="N2452" s="23" t="str">
        <f>IF($L2452="", "", COUNTIF($L$11:$L$2510, "&gt;"&amp;$L2452)+1+COUNTIF($L$11:$L2452, $L2452)-1)</f>
        <v/>
      </c>
      <c r="O2452" s="5"/>
      <c r="R2452" s="23" t="str">
        <f t="shared" si="343"/>
        <v/>
      </c>
      <c r="T2452" s="20" t="str">
        <f t="shared" si="344"/>
        <v/>
      </c>
      <c r="X2452" s="23" t="str">
        <f t="shared" si="345"/>
        <v/>
      </c>
      <c r="Z2452" s="59" t="str">
        <f t="shared" si="346"/>
        <v/>
      </c>
      <c r="AA2452" s="60" t="str">
        <f>IF($B2452="", "", IF(COUNTIF('Intro &amp; Setup'!$AY$23:$AY$38, $B2452)&gt;0, "BH", TEXT($B2452, "ddd")))</f>
        <v/>
      </c>
      <c r="AB2452" s="61" t="str">
        <f t="shared" si="347"/>
        <v/>
      </c>
      <c r="AD2452" s="23" t="str">
        <f t="shared" si="348"/>
        <v/>
      </c>
      <c r="AE2452" s="23" t="str">
        <f t="shared" si="349"/>
        <v/>
      </c>
      <c r="AG2452" s="23" t="str">
        <f t="shared" si="350"/>
        <v/>
      </c>
    </row>
    <row r="2453" spans="1:33" x14ac:dyDescent="0.25">
      <c r="A2453" s="5"/>
      <c r="B2453" s="115"/>
      <c r="C2453" s="116"/>
      <c r="D2453" s="117"/>
      <c r="E2453" s="118"/>
      <c r="F2453" s="118"/>
      <c r="G2453" s="119"/>
      <c r="H2453" s="120"/>
      <c r="I2453" s="120"/>
      <c r="J2453" s="121"/>
      <c r="K2453" s="5"/>
      <c r="L2453" s="133" t="str">
        <f t="shared" si="342"/>
        <v/>
      </c>
      <c r="M2453" s="5"/>
      <c r="N2453" s="23" t="str">
        <f>IF($L2453="", "", COUNTIF($L$11:$L$2510, "&gt;"&amp;$L2453)+1+COUNTIF($L$11:$L2453, $L2453)-1)</f>
        <v/>
      </c>
      <c r="O2453" s="5"/>
      <c r="R2453" s="23" t="str">
        <f t="shared" si="343"/>
        <v/>
      </c>
      <c r="T2453" s="20" t="str">
        <f t="shared" si="344"/>
        <v/>
      </c>
      <c r="X2453" s="23" t="str">
        <f t="shared" si="345"/>
        <v/>
      </c>
      <c r="Z2453" s="59" t="str">
        <f t="shared" si="346"/>
        <v/>
      </c>
      <c r="AA2453" s="60" t="str">
        <f>IF($B2453="", "", IF(COUNTIF('Intro &amp; Setup'!$AY$23:$AY$38, $B2453)&gt;0, "BH", TEXT($B2453, "ddd")))</f>
        <v/>
      </c>
      <c r="AB2453" s="61" t="str">
        <f t="shared" si="347"/>
        <v/>
      </c>
      <c r="AD2453" s="23" t="str">
        <f t="shared" si="348"/>
        <v/>
      </c>
      <c r="AE2453" s="23" t="str">
        <f t="shared" si="349"/>
        <v/>
      </c>
      <c r="AG2453" s="23" t="str">
        <f t="shared" si="350"/>
        <v/>
      </c>
    </row>
    <row r="2454" spans="1:33" x14ac:dyDescent="0.25">
      <c r="A2454" s="5"/>
      <c r="B2454" s="115"/>
      <c r="C2454" s="116"/>
      <c r="D2454" s="117"/>
      <c r="E2454" s="118"/>
      <c r="F2454" s="118"/>
      <c r="G2454" s="119"/>
      <c r="H2454" s="120"/>
      <c r="I2454" s="120"/>
      <c r="J2454" s="121"/>
      <c r="K2454" s="5"/>
      <c r="L2454" s="133" t="str">
        <f t="shared" si="342"/>
        <v/>
      </c>
      <c r="M2454" s="5"/>
      <c r="N2454" s="23" t="str">
        <f>IF($L2454="", "", COUNTIF($L$11:$L$2510, "&gt;"&amp;$L2454)+1+COUNTIF($L$11:$L2454, $L2454)-1)</f>
        <v/>
      </c>
      <c r="O2454" s="5"/>
      <c r="R2454" s="23" t="str">
        <f t="shared" si="343"/>
        <v/>
      </c>
      <c r="T2454" s="20" t="str">
        <f t="shared" si="344"/>
        <v/>
      </c>
      <c r="X2454" s="23" t="str">
        <f t="shared" si="345"/>
        <v/>
      </c>
      <c r="Z2454" s="59" t="str">
        <f t="shared" si="346"/>
        <v/>
      </c>
      <c r="AA2454" s="60" t="str">
        <f>IF($B2454="", "", IF(COUNTIF('Intro &amp; Setup'!$AY$23:$AY$38, $B2454)&gt;0, "BH", TEXT($B2454, "ddd")))</f>
        <v/>
      </c>
      <c r="AB2454" s="61" t="str">
        <f t="shared" si="347"/>
        <v/>
      </c>
      <c r="AD2454" s="23" t="str">
        <f t="shared" si="348"/>
        <v/>
      </c>
      <c r="AE2454" s="23" t="str">
        <f t="shared" si="349"/>
        <v/>
      </c>
      <c r="AG2454" s="23" t="str">
        <f t="shared" si="350"/>
        <v/>
      </c>
    </row>
    <row r="2455" spans="1:33" x14ac:dyDescent="0.25">
      <c r="A2455" s="5"/>
      <c r="B2455" s="115"/>
      <c r="C2455" s="116"/>
      <c r="D2455" s="117"/>
      <c r="E2455" s="118"/>
      <c r="F2455" s="118"/>
      <c r="G2455" s="119"/>
      <c r="H2455" s="120"/>
      <c r="I2455" s="120"/>
      <c r="J2455" s="121"/>
      <c r="K2455" s="5"/>
      <c r="L2455" s="133" t="str">
        <f t="shared" si="342"/>
        <v/>
      </c>
      <c r="M2455" s="5"/>
      <c r="N2455" s="23" t="str">
        <f>IF($L2455="", "", COUNTIF($L$11:$L$2510, "&gt;"&amp;$L2455)+1+COUNTIF($L$11:$L2455, $L2455)-1)</f>
        <v/>
      </c>
      <c r="O2455" s="5"/>
      <c r="R2455" s="23" t="str">
        <f t="shared" si="343"/>
        <v/>
      </c>
      <c r="T2455" s="20" t="str">
        <f t="shared" si="344"/>
        <v/>
      </c>
      <c r="X2455" s="23" t="str">
        <f t="shared" si="345"/>
        <v/>
      </c>
      <c r="Z2455" s="59" t="str">
        <f t="shared" si="346"/>
        <v/>
      </c>
      <c r="AA2455" s="60" t="str">
        <f>IF($B2455="", "", IF(COUNTIF('Intro &amp; Setup'!$AY$23:$AY$38, $B2455)&gt;0, "BH", TEXT($B2455, "ddd")))</f>
        <v/>
      </c>
      <c r="AB2455" s="61" t="str">
        <f t="shared" si="347"/>
        <v/>
      </c>
      <c r="AD2455" s="23" t="str">
        <f t="shared" si="348"/>
        <v/>
      </c>
      <c r="AE2455" s="23" t="str">
        <f t="shared" si="349"/>
        <v/>
      </c>
      <c r="AG2455" s="23" t="str">
        <f t="shared" si="350"/>
        <v/>
      </c>
    </row>
    <row r="2456" spans="1:33" x14ac:dyDescent="0.25">
      <c r="A2456" s="5"/>
      <c r="B2456" s="115"/>
      <c r="C2456" s="116"/>
      <c r="D2456" s="117"/>
      <c r="E2456" s="118"/>
      <c r="F2456" s="118"/>
      <c r="G2456" s="119"/>
      <c r="H2456" s="120"/>
      <c r="I2456" s="120"/>
      <c r="J2456" s="121"/>
      <c r="K2456" s="5"/>
      <c r="L2456" s="133" t="str">
        <f t="shared" si="342"/>
        <v/>
      </c>
      <c r="M2456" s="5"/>
      <c r="N2456" s="23" t="str">
        <f>IF($L2456="", "", COUNTIF($L$11:$L$2510, "&gt;"&amp;$L2456)+1+COUNTIF($L$11:$L2456, $L2456)-1)</f>
        <v/>
      </c>
      <c r="O2456" s="5"/>
      <c r="R2456" s="23" t="str">
        <f t="shared" si="343"/>
        <v/>
      </c>
      <c r="T2456" s="20" t="str">
        <f t="shared" si="344"/>
        <v/>
      </c>
      <c r="X2456" s="23" t="str">
        <f t="shared" si="345"/>
        <v/>
      </c>
      <c r="Z2456" s="59" t="str">
        <f t="shared" si="346"/>
        <v/>
      </c>
      <c r="AA2456" s="60" t="str">
        <f>IF($B2456="", "", IF(COUNTIF('Intro &amp; Setup'!$AY$23:$AY$38, $B2456)&gt;0, "BH", TEXT($B2456, "ddd")))</f>
        <v/>
      </c>
      <c r="AB2456" s="61" t="str">
        <f t="shared" si="347"/>
        <v/>
      </c>
      <c r="AD2456" s="23" t="str">
        <f t="shared" si="348"/>
        <v/>
      </c>
      <c r="AE2456" s="23" t="str">
        <f t="shared" si="349"/>
        <v/>
      </c>
      <c r="AG2456" s="23" t="str">
        <f t="shared" si="350"/>
        <v/>
      </c>
    </row>
    <row r="2457" spans="1:33" x14ac:dyDescent="0.25">
      <c r="A2457" s="5"/>
      <c r="B2457" s="115"/>
      <c r="C2457" s="116"/>
      <c r="D2457" s="117"/>
      <c r="E2457" s="118"/>
      <c r="F2457" s="118"/>
      <c r="G2457" s="119"/>
      <c r="H2457" s="120"/>
      <c r="I2457" s="120"/>
      <c r="J2457" s="121"/>
      <c r="K2457" s="5"/>
      <c r="L2457" s="133" t="str">
        <f t="shared" si="342"/>
        <v/>
      </c>
      <c r="M2457" s="5"/>
      <c r="N2457" s="23" t="str">
        <f>IF($L2457="", "", COUNTIF($L$11:$L$2510, "&gt;"&amp;$L2457)+1+COUNTIF($L$11:$L2457, $L2457)-1)</f>
        <v/>
      </c>
      <c r="O2457" s="5"/>
      <c r="R2457" s="23" t="str">
        <f t="shared" si="343"/>
        <v/>
      </c>
      <c r="T2457" s="20" t="str">
        <f t="shared" si="344"/>
        <v/>
      </c>
      <c r="X2457" s="23" t="str">
        <f t="shared" si="345"/>
        <v/>
      </c>
      <c r="Z2457" s="59" t="str">
        <f t="shared" si="346"/>
        <v/>
      </c>
      <c r="AA2457" s="60" t="str">
        <f>IF($B2457="", "", IF(COUNTIF('Intro &amp; Setup'!$AY$23:$AY$38, $B2457)&gt;0, "BH", TEXT($B2457, "ddd")))</f>
        <v/>
      </c>
      <c r="AB2457" s="61" t="str">
        <f t="shared" si="347"/>
        <v/>
      </c>
      <c r="AD2457" s="23" t="str">
        <f t="shared" si="348"/>
        <v/>
      </c>
      <c r="AE2457" s="23" t="str">
        <f t="shared" si="349"/>
        <v/>
      </c>
      <c r="AG2457" s="23" t="str">
        <f t="shared" si="350"/>
        <v/>
      </c>
    </row>
    <row r="2458" spans="1:33" x14ac:dyDescent="0.25">
      <c r="A2458" s="5"/>
      <c r="B2458" s="115"/>
      <c r="C2458" s="116"/>
      <c r="D2458" s="117"/>
      <c r="E2458" s="118"/>
      <c r="F2458" s="118"/>
      <c r="G2458" s="119"/>
      <c r="H2458" s="120"/>
      <c r="I2458" s="120"/>
      <c r="J2458" s="121"/>
      <c r="K2458" s="5"/>
      <c r="L2458" s="133" t="str">
        <f t="shared" si="342"/>
        <v/>
      </c>
      <c r="M2458" s="5"/>
      <c r="N2458" s="23" t="str">
        <f>IF($L2458="", "", COUNTIF($L$11:$L$2510, "&gt;"&amp;$L2458)+1+COUNTIF($L$11:$L2458, $L2458)-1)</f>
        <v/>
      </c>
      <c r="O2458" s="5"/>
      <c r="R2458" s="23" t="str">
        <f t="shared" si="343"/>
        <v/>
      </c>
      <c r="T2458" s="20" t="str">
        <f t="shared" si="344"/>
        <v/>
      </c>
      <c r="X2458" s="23" t="str">
        <f t="shared" si="345"/>
        <v/>
      </c>
      <c r="Z2458" s="59" t="str">
        <f t="shared" si="346"/>
        <v/>
      </c>
      <c r="AA2458" s="60" t="str">
        <f>IF($B2458="", "", IF(COUNTIF('Intro &amp; Setup'!$AY$23:$AY$38, $B2458)&gt;0, "BH", TEXT($B2458, "ddd")))</f>
        <v/>
      </c>
      <c r="AB2458" s="61" t="str">
        <f t="shared" si="347"/>
        <v/>
      </c>
      <c r="AD2458" s="23" t="str">
        <f t="shared" si="348"/>
        <v/>
      </c>
      <c r="AE2458" s="23" t="str">
        <f t="shared" si="349"/>
        <v/>
      </c>
      <c r="AG2458" s="23" t="str">
        <f t="shared" si="350"/>
        <v/>
      </c>
    </row>
    <row r="2459" spans="1:33" x14ac:dyDescent="0.25">
      <c r="A2459" s="5"/>
      <c r="B2459" s="115"/>
      <c r="C2459" s="116"/>
      <c r="D2459" s="117"/>
      <c r="E2459" s="118"/>
      <c r="F2459" s="118"/>
      <c r="G2459" s="119"/>
      <c r="H2459" s="120"/>
      <c r="I2459" s="120"/>
      <c r="J2459" s="121"/>
      <c r="K2459" s="5"/>
      <c r="L2459" s="133" t="str">
        <f t="shared" si="342"/>
        <v/>
      </c>
      <c r="M2459" s="5"/>
      <c r="N2459" s="23" t="str">
        <f>IF($L2459="", "", COUNTIF($L$11:$L$2510, "&gt;"&amp;$L2459)+1+COUNTIF($L$11:$L2459, $L2459)-1)</f>
        <v/>
      </c>
      <c r="O2459" s="5"/>
      <c r="R2459" s="23" t="str">
        <f t="shared" si="343"/>
        <v/>
      </c>
      <c r="T2459" s="20" t="str">
        <f t="shared" si="344"/>
        <v/>
      </c>
      <c r="X2459" s="23" t="str">
        <f t="shared" si="345"/>
        <v/>
      </c>
      <c r="Z2459" s="59" t="str">
        <f t="shared" si="346"/>
        <v/>
      </c>
      <c r="AA2459" s="60" t="str">
        <f>IF($B2459="", "", IF(COUNTIF('Intro &amp; Setup'!$AY$23:$AY$38, $B2459)&gt;0, "BH", TEXT($B2459, "ddd")))</f>
        <v/>
      </c>
      <c r="AB2459" s="61" t="str">
        <f t="shared" si="347"/>
        <v/>
      </c>
      <c r="AD2459" s="23" t="str">
        <f t="shared" si="348"/>
        <v/>
      </c>
      <c r="AE2459" s="23" t="str">
        <f t="shared" si="349"/>
        <v/>
      </c>
      <c r="AG2459" s="23" t="str">
        <f t="shared" si="350"/>
        <v/>
      </c>
    </row>
    <row r="2460" spans="1:33" x14ac:dyDescent="0.25">
      <c r="A2460" s="5"/>
      <c r="B2460" s="115"/>
      <c r="C2460" s="116"/>
      <c r="D2460" s="117"/>
      <c r="E2460" s="118"/>
      <c r="F2460" s="118"/>
      <c r="G2460" s="119"/>
      <c r="H2460" s="120"/>
      <c r="I2460" s="120"/>
      <c r="J2460" s="121"/>
      <c r="K2460" s="5"/>
      <c r="L2460" s="133" t="str">
        <f t="shared" si="342"/>
        <v/>
      </c>
      <c r="M2460" s="5"/>
      <c r="N2460" s="23" t="str">
        <f>IF($L2460="", "", COUNTIF($L$11:$L$2510, "&gt;"&amp;$L2460)+1+COUNTIF($L$11:$L2460, $L2460)-1)</f>
        <v/>
      </c>
      <c r="O2460" s="5"/>
      <c r="R2460" s="23" t="str">
        <f t="shared" si="343"/>
        <v/>
      </c>
      <c r="T2460" s="20" t="str">
        <f t="shared" si="344"/>
        <v/>
      </c>
      <c r="X2460" s="23" t="str">
        <f t="shared" si="345"/>
        <v/>
      </c>
      <c r="Z2460" s="59" t="str">
        <f t="shared" si="346"/>
        <v/>
      </c>
      <c r="AA2460" s="60" t="str">
        <f>IF($B2460="", "", IF(COUNTIF('Intro &amp; Setup'!$AY$23:$AY$38, $B2460)&gt;0, "BH", TEXT($B2460, "ddd")))</f>
        <v/>
      </c>
      <c r="AB2460" s="61" t="str">
        <f t="shared" si="347"/>
        <v/>
      </c>
      <c r="AD2460" s="23" t="str">
        <f t="shared" si="348"/>
        <v/>
      </c>
      <c r="AE2460" s="23" t="str">
        <f t="shared" si="349"/>
        <v/>
      </c>
      <c r="AG2460" s="23" t="str">
        <f t="shared" si="350"/>
        <v/>
      </c>
    </row>
    <row r="2461" spans="1:33" x14ac:dyDescent="0.25">
      <c r="A2461" s="5"/>
      <c r="B2461" s="115"/>
      <c r="C2461" s="116"/>
      <c r="D2461" s="117"/>
      <c r="E2461" s="118"/>
      <c r="F2461" s="118"/>
      <c r="G2461" s="119"/>
      <c r="H2461" s="120"/>
      <c r="I2461" s="120"/>
      <c r="J2461" s="121"/>
      <c r="K2461" s="5"/>
      <c r="L2461" s="133" t="str">
        <f t="shared" si="342"/>
        <v/>
      </c>
      <c r="M2461" s="5"/>
      <c r="N2461" s="23" t="str">
        <f>IF($L2461="", "", COUNTIF($L$11:$L$2510, "&gt;"&amp;$L2461)+1+COUNTIF($L$11:$L2461, $L2461)-1)</f>
        <v/>
      </c>
      <c r="O2461" s="5"/>
      <c r="R2461" s="23" t="str">
        <f t="shared" si="343"/>
        <v/>
      </c>
      <c r="T2461" s="20" t="str">
        <f t="shared" si="344"/>
        <v/>
      </c>
      <c r="X2461" s="23" t="str">
        <f t="shared" si="345"/>
        <v/>
      </c>
      <c r="Z2461" s="59" t="str">
        <f t="shared" si="346"/>
        <v/>
      </c>
      <c r="AA2461" s="60" t="str">
        <f>IF($B2461="", "", IF(COUNTIF('Intro &amp; Setup'!$AY$23:$AY$38, $B2461)&gt;0, "BH", TEXT($B2461, "ddd")))</f>
        <v/>
      </c>
      <c r="AB2461" s="61" t="str">
        <f t="shared" si="347"/>
        <v/>
      </c>
      <c r="AD2461" s="23" t="str">
        <f t="shared" si="348"/>
        <v/>
      </c>
      <c r="AE2461" s="23" t="str">
        <f t="shared" si="349"/>
        <v/>
      </c>
      <c r="AG2461" s="23" t="str">
        <f t="shared" si="350"/>
        <v/>
      </c>
    </row>
    <row r="2462" spans="1:33" x14ac:dyDescent="0.25">
      <c r="A2462" s="5"/>
      <c r="B2462" s="115"/>
      <c r="C2462" s="116"/>
      <c r="D2462" s="117"/>
      <c r="E2462" s="118"/>
      <c r="F2462" s="118"/>
      <c r="G2462" s="119"/>
      <c r="H2462" s="120"/>
      <c r="I2462" s="120"/>
      <c r="J2462" s="121"/>
      <c r="K2462" s="5"/>
      <c r="L2462" s="133" t="str">
        <f t="shared" si="342"/>
        <v/>
      </c>
      <c r="M2462" s="5"/>
      <c r="N2462" s="23" t="str">
        <f>IF($L2462="", "", COUNTIF($L$11:$L$2510, "&gt;"&amp;$L2462)+1+COUNTIF($L$11:$L2462, $L2462)-1)</f>
        <v/>
      </c>
      <c r="O2462" s="5"/>
      <c r="R2462" s="23" t="str">
        <f t="shared" si="343"/>
        <v/>
      </c>
      <c r="T2462" s="20" t="str">
        <f t="shared" si="344"/>
        <v/>
      </c>
      <c r="X2462" s="23" t="str">
        <f t="shared" si="345"/>
        <v/>
      </c>
      <c r="Z2462" s="59" t="str">
        <f t="shared" si="346"/>
        <v/>
      </c>
      <c r="AA2462" s="60" t="str">
        <f>IF($B2462="", "", IF(COUNTIF('Intro &amp; Setup'!$AY$23:$AY$38, $B2462)&gt;0, "BH", TEXT($B2462, "ddd")))</f>
        <v/>
      </c>
      <c r="AB2462" s="61" t="str">
        <f t="shared" si="347"/>
        <v/>
      </c>
      <c r="AD2462" s="23" t="str">
        <f t="shared" si="348"/>
        <v/>
      </c>
      <c r="AE2462" s="23" t="str">
        <f t="shared" si="349"/>
        <v/>
      </c>
      <c r="AG2462" s="23" t="str">
        <f t="shared" si="350"/>
        <v/>
      </c>
    </row>
    <row r="2463" spans="1:33" x14ac:dyDescent="0.25">
      <c r="A2463" s="5"/>
      <c r="B2463" s="115"/>
      <c r="C2463" s="116"/>
      <c r="D2463" s="117"/>
      <c r="E2463" s="118"/>
      <c r="F2463" s="118"/>
      <c r="G2463" s="119"/>
      <c r="H2463" s="120"/>
      <c r="I2463" s="120"/>
      <c r="J2463" s="121"/>
      <c r="K2463" s="5"/>
      <c r="L2463" s="133" t="str">
        <f t="shared" si="342"/>
        <v/>
      </c>
      <c r="M2463" s="5"/>
      <c r="N2463" s="23" t="str">
        <f>IF($L2463="", "", COUNTIF($L$11:$L$2510, "&gt;"&amp;$L2463)+1+COUNTIF($L$11:$L2463, $L2463)-1)</f>
        <v/>
      </c>
      <c r="O2463" s="5"/>
      <c r="R2463" s="23" t="str">
        <f t="shared" si="343"/>
        <v/>
      </c>
      <c r="T2463" s="20" t="str">
        <f t="shared" si="344"/>
        <v/>
      </c>
      <c r="X2463" s="23" t="str">
        <f t="shared" si="345"/>
        <v/>
      </c>
      <c r="Z2463" s="59" t="str">
        <f t="shared" si="346"/>
        <v/>
      </c>
      <c r="AA2463" s="60" t="str">
        <f>IF($B2463="", "", IF(COUNTIF('Intro &amp; Setup'!$AY$23:$AY$38, $B2463)&gt;0, "BH", TEXT($B2463, "ddd")))</f>
        <v/>
      </c>
      <c r="AB2463" s="61" t="str">
        <f t="shared" si="347"/>
        <v/>
      </c>
      <c r="AD2463" s="23" t="str">
        <f t="shared" si="348"/>
        <v/>
      </c>
      <c r="AE2463" s="23" t="str">
        <f t="shared" si="349"/>
        <v/>
      </c>
      <c r="AG2463" s="23" t="str">
        <f t="shared" si="350"/>
        <v/>
      </c>
    </row>
    <row r="2464" spans="1:33" x14ac:dyDescent="0.25">
      <c r="A2464" s="5"/>
      <c r="B2464" s="115"/>
      <c r="C2464" s="116"/>
      <c r="D2464" s="117"/>
      <c r="E2464" s="118"/>
      <c r="F2464" s="118"/>
      <c r="G2464" s="119"/>
      <c r="H2464" s="120"/>
      <c r="I2464" s="120"/>
      <c r="J2464" s="121"/>
      <c r="K2464" s="5"/>
      <c r="L2464" s="133" t="str">
        <f t="shared" si="342"/>
        <v/>
      </c>
      <c r="M2464" s="5"/>
      <c r="N2464" s="23" t="str">
        <f>IF($L2464="", "", COUNTIF($L$11:$L$2510, "&gt;"&amp;$L2464)+1+COUNTIF($L$11:$L2464, $L2464)-1)</f>
        <v/>
      </c>
      <c r="O2464" s="5"/>
      <c r="R2464" s="23" t="str">
        <f t="shared" si="343"/>
        <v/>
      </c>
      <c r="T2464" s="20" t="str">
        <f t="shared" si="344"/>
        <v/>
      </c>
      <c r="X2464" s="23" t="str">
        <f t="shared" si="345"/>
        <v/>
      </c>
      <c r="Z2464" s="59" t="str">
        <f t="shared" si="346"/>
        <v/>
      </c>
      <c r="AA2464" s="60" t="str">
        <f>IF($B2464="", "", IF(COUNTIF('Intro &amp; Setup'!$AY$23:$AY$38, $B2464)&gt;0, "BH", TEXT($B2464, "ddd")))</f>
        <v/>
      </c>
      <c r="AB2464" s="61" t="str">
        <f t="shared" si="347"/>
        <v/>
      </c>
      <c r="AD2464" s="23" t="str">
        <f t="shared" si="348"/>
        <v/>
      </c>
      <c r="AE2464" s="23" t="str">
        <f t="shared" si="349"/>
        <v/>
      </c>
      <c r="AG2464" s="23" t="str">
        <f t="shared" si="350"/>
        <v/>
      </c>
    </row>
    <row r="2465" spans="1:33" x14ac:dyDescent="0.25">
      <c r="A2465" s="5"/>
      <c r="B2465" s="115"/>
      <c r="C2465" s="116"/>
      <c r="D2465" s="117"/>
      <c r="E2465" s="118"/>
      <c r="F2465" s="118"/>
      <c r="G2465" s="119"/>
      <c r="H2465" s="120"/>
      <c r="I2465" s="120"/>
      <c r="J2465" s="121"/>
      <c r="K2465" s="5"/>
      <c r="L2465" s="133" t="str">
        <f t="shared" si="342"/>
        <v/>
      </c>
      <c r="M2465" s="5"/>
      <c r="N2465" s="23" t="str">
        <f>IF($L2465="", "", COUNTIF($L$11:$L$2510, "&gt;"&amp;$L2465)+1+COUNTIF($L$11:$L2465, $L2465)-1)</f>
        <v/>
      </c>
      <c r="O2465" s="5"/>
      <c r="R2465" s="23" t="str">
        <f t="shared" si="343"/>
        <v/>
      </c>
      <c r="T2465" s="20" t="str">
        <f t="shared" si="344"/>
        <v/>
      </c>
      <c r="X2465" s="23" t="str">
        <f t="shared" si="345"/>
        <v/>
      </c>
      <c r="Z2465" s="59" t="str">
        <f t="shared" si="346"/>
        <v/>
      </c>
      <c r="AA2465" s="60" t="str">
        <f>IF($B2465="", "", IF(COUNTIF('Intro &amp; Setup'!$AY$23:$AY$38, $B2465)&gt;0, "BH", TEXT($B2465, "ddd")))</f>
        <v/>
      </c>
      <c r="AB2465" s="61" t="str">
        <f t="shared" si="347"/>
        <v/>
      </c>
      <c r="AD2465" s="23" t="str">
        <f t="shared" si="348"/>
        <v/>
      </c>
      <c r="AE2465" s="23" t="str">
        <f t="shared" si="349"/>
        <v/>
      </c>
      <c r="AG2465" s="23" t="str">
        <f t="shared" si="350"/>
        <v/>
      </c>
    </row>
    <row r="2466" spans="1:33" x14ac:dyDescent="0.25">
      <c r="A2466" s="5"/>
      <c r="B2466" s="115"/>
      <c r="C2466" s="116"/>
      <c r="D2466" s="117"/>
      <c r="E2466" s="118"/>
      <c r="F2466" s="118"/>
      <c r="G2466" s="119"/>
      <c r="H2466" s="120"/>
      <c r="I2466" s="120"/>
      <c r="J2466" s="121"/>
      <c r="K2466" s="5"/>
      <c r="L2466" s="133" t="str">
        <f t="shared" si="342"/>
        <v/>
      </c>
      <c r="M2466" s="5"/>
      <c r="N2466" s="23" t="str">
        <f>IF($L2466="", "", COUNTIF($L$11:$L$2510, "&gt;"&amp;$L2466)+1+COUNTIF($L$11:$L2466, $L2466)-1)</f>
        <v/>
      </c>
      <c r="O2466" s="5"/>
      <c r="R2466" s="23" t="str">
        <f t="shared" si="343"/>
        <v/>
      </c>
      <c r="T2466" s="20" t="str">
        <f t="shared" si="344"/>
        <v/>
      </c>
      <c r="X2466" s="23" t="str">
        <f t="shared" si="345"/>
        <v/>
      </c>
      <c r="Z2466" s="59" t="str">
        <f t="shared" si="346"/>
        <v/>
      </c>
      <c r="AA2466" s="60" t="str">
        <f>IF($B2466="", "", IF(COUNTIF('Intro &amp; Setup'!$AY$23:$AY$38, $B2466)&gt;0, "BH", TEXT($B2466, "ddd")))</f>
        <v/>
      </c>
      <c r="AB2466" s="61" t="str">
        <f t="shared" si="347"/>
        <v/>
      </c>
      <c r="AD2466" s="23" t="str">
        <f t="shared" si="348"/>
        <v/>
      </c>
      <c r="AE2466" s="23" t="str">
        <f t="shared" si="349"/>
        <v/>
      </c>
      <c r="AG2466" s="23" t="str">
        <f t="shared" si="350"/>
        <v/>
      </c>
    </row>
    <row r="2467" spans="1:33" x14ac:dyDescent="0.25">
      <c r="A2467" s="5"/>
      <c r="B2467" s="115"/>
      <c r="C2467" s="116"/>
      <c r="D2467" s="117"/>
      <c r="E2467" s="118"/>
      <c r="F2467" s="118"/>
      <c r="G2467" s="119"/>
      <c r="H2467" s="120"/>
      <c r="I2467" s="120"/>
      <c r="J2467" s="121"/>
      <c r="K2467" s="5"/>
      <c r="L2467" s="133" t="str">
        <f t="shared" si="342"/>
        <v/>
      </c>
      <c r="M2467" s="5"/>
      <c r="N2467" s="23" t="str">
        <f>IF($L2467="", "", COUNTIF($L$11:$L$2510, "&gt;"&amp;$L2467)+1+COUNTIF($L$11:$L2467, $L2467)-1)</f>
        <v/>
      </c>
      <c r="O2467" s="5"/>
      <c r="R2467" s="23" t="str">
        <f t="shared" si="343"/>
        <v/>
      </c>
      <c r="T2467" s="20" t="str">
        <f t="shared" si="344"/>
        <v/>
      </c>
      <c r="X2467" s="23" t="str">
        <f t="shared" si="345"/>
        <v/>
      </c>
      <c r="Z2467" s="59" t="str">
        <f t="shared" si="346"/>
        <v/>
      </c>
      <c r="AA2467" s="60" t="str">
        <f>IF($B2467="", "", IF(COUNTIF('Intro &amp; Setup'!$AY$23:$AY$38, $B2467)&gt;0, "BH", TEXT($B2467, "ddd")))</f>
        <v/>
      </c>
      <c r="AB2467" s="61" t="str">
        <f t="shared" si="347"/>
        <v/>
      </c>
      <c r="AD2467" s="23" t="str">
        <f t="shared" si="348"/>
        <v/>
      </c>
      <c r="AE2467" s="23" t="str">
        <f t="shared" si="349"/>
        <v/>
      </c>
      <c r="AG2467" s="23" t="str">
        <f t="shared" si="350"/>
        <v/>
      </c>
    </row>
    <row r="2468" spans="1:33" x14ac:dyDescent="0.25">
      <c r="A2468" s="5"/>
      <c r="B2468" s="115"/>
      <c r="C2468" s="116"/>
      <c r="D2468" s="117"/>
      <c r="E2468" s="118"/>
      <c r="F2468" s="118"/>
      <c r="G2468" s="119"/>
      <c r="H2468" s="120"/>
      <c r="I2468" s="120"/>
      <c r="J2468" s="121"/>
      <c r="K2468" s="5"/>
      <c r="L2468" s="133" t="str">
        <f t="shared" si="342"/>
        <v/>
      </c>
      <c r="M2468" s="5"/>
      <c r="N2468" s="23" t="str">
        <f>IF($L2468="", "", COUNTIF($L$11:$L$2510, "&gt;"&amp;$L2468)+1+COUNTIF($L$11:$L2468, $L2468)-1)</f>
        <v/>
      </c>
      <c r="O2468" s="5"/>
      <c r="R2468" s="23" t="str">
        <f t="shared" si="343"/>
        <v/>
      </c>
      <c r="T2468" s="20" t="str">
        <f t="shared" si="344"/>
        <v/>
      </c>
      <c r="X2468" s="23" t="str">
        <f t="shared" si="345"/>
        <v/>
      </c>
      <c r="Z2468" s="59" t="str">
        <f t="shared" si="346"/>
        <v/>
      </c>
      <c r="AA2468" s="60" t="str">
        <f>IF($B2468="", "", IF(COUNTIF('Intro &amp; Setup'!$AY$23:$AY$38, $B2468)&gt;0, "BH", TEXT($B2468, "ddd")))</f>
        <v/>
      </c>
      <c r="AB2468" s="61" t="str">
        <f t="shared" si="347"/>
        <v/>
      </c>
      <c r="AD2468" s="23" t="str">
        <f t="shared" si="348"/>
        <v/>
      </c>
      <c r="AE2468" s="23" t="str">
        <f t="shared" si="349"/>
        <v/>
      </c>
      <c r="AG2468" s="23" t="str">
        <f t="shared" si="350"/>
        <v/>
      </c>
    </row>
    <row r="2469" spans="1:33" x14ac:dyDescent="0.25">
      <c r="A2469" s="5"/>
      <c r="B2469" s="115"/>
      <c r="C2469" s="116"/>
      <c r="D2469" s="117"/>
      <c r="E2469" s="118"/>
      <c r="F2469" s="118"/>
      <c r="G2469" s="119"/>
      <c r="H2469" s="120"/>
      <c r="I2469" s="120"/>
      <c r="J2469" s="121"/>
      <c r="K2469" s="5"/>
      <c r="L2469" s="133" t="str">
        <f t="shared" si="342"/>
        <v/>
      </c>
      <c r="M2469" s="5"/>
      <c r="N2469" s="23" t="str">
        <f>IF($L2469="", "", COUNTIF($L$11:$L$2510, "&gt;"&amp;$L2469)+1+COUNTIF($L$11:$L2469, $L2469)-1)</f>
        <v/>
      </c>
      <c r="O2469" s="5"/>
      <c r="R2469" s="23" t="str">
        <f t="shared" si="343"/>
        <v/>
      </c>
      <c r="T2469" s="20" t="str">
        <f t="shared" si="344"/>
        <v/>
      </c>
      <c r="X2469" s="23" t="str">
        <f t="shared" si="345"/>
        <v/>
      </c>
      <c r="Z2469" s="59" t="str">
        <f t="shared" si="346"/>
        <v/>
      </c>
      <c r="AA2469" s="60" t="str">
        <f>IF($B2469="", "", IF(COUNTIF('Intro &amp; Setup'!$AY$23:$AY$38, $B2469)&gt;0, "BH", TEXT($B2469, "ddd")))</f>
        <v/>
      </c>
      <c r="AB2469" s="61" t="str">
        <f t="shared" si="347"/>
        <v/>
      </c>
      <c r="AD2469" s="23" t="str">
        <f t="shared" si="348"/>
        <v/>
      </c>
      <c r="AE2469" s="23" t="str">
        <f t="shared" si="349"/>
        <v/>
      </c>
      <c r="AG2469" s="23" t="str">
        <f t="shared" si="350"/>
        <v/>
      </c>
    </row>
    <row r="2470" spans="1:33" x14ac:dyDescent="0.25">
      <c r="A2470" s="5"/>
      <c r="B2470" s="115"/>
      <c r="C2470" s="116"/>
      <c r="D2470" s="117"/>
      <c r="E2470" s="118"/>
      <c r="F2470" s="118"/>
      <c r="G2470" s="119"/>
      <c r="H2470" s="120"/>
      <c r="I2470" s="120"/>
      <c r="J2470" s="121"/>
      <c r="K2470" s="5"/>
      <c r="L2470" s="133" t="str">
        <f t="shared" si="342"/>
        <v/>
      </c>
      <c r="M2470" s="5"/>
      <c r="N2470" s="23" t="str">
        <f>IF($L2470="", "", COUNTIF($L$11:$L$2510, "&gt;"&amp;$L2470)+1+COUNTIF($L$11:$L2470, $L2470)-1)</f>
        <v/>
      </c>
      <c r="O2470" s="5"/>
      <c r="R2470" s="23" t="str">
        <f t="shared" si="343"/>
        <v/>
      </c>
      <c r="T2470" s="20" t="str">
        <f t="shared" si="344"/>
        <v/>
      </c>
      <c r="X2470" s="23" t="str">
        <f t="shared" si="345"/>
        <v/>
      </c>
      <c r="Z2470" s="59" t="str">
        <f t="shared" si="346"/>
        <v/>
      </c>
      <c r="AA2470" s="60" t="str">
        <f>IF($B2470="", "", IF(COUNTIF('Intro &amp; Setup'!$AY$23:$AY$38, $B2470)&gt;0, "BH", TEXT($B2470, "ddd")))</f>
        <v/>
      </c>
      <c r="AB2470" s="61" t="str">
        <f t="shared" si="347"/>
        <v/>
      </c>
      <c r="AD2470" s="23" t="str">
        <f t="shared" si="348"/>
        <v/>
      </c>
      <c r="AE2470" s="23" t="str">
        <f t="shared" si="349"/>
        <v/>
      </c>
      <c r="AG2470" s="23" t="str">
        <f t="shared" si="350"/>
        <v/>
      </c>
    </row>
    <row r="2471" spans="1:33" x14ac:dyDescent="0.25">
      <c r="A2471" s="5"/>
      <c r="B2471" s="115"/>
      <c r="C2471" s="116"/>
      <c r="D2471" s="117"/>
      <c r="E2471" s="118"/>
      <c r="F2471" s="118"/>
      <c r="G2471" s="119"/>
      <c r="H2471" s="120"/>
      <c r="I2471" s="120"/>
      <c r="J2471" s="121"/>
      <c r="K2471" s="5"/>
      <c r="L2471" s="133" t="str">
        <f t="shared" si="342"/>
        <v/>
      </c>
      <c r="M2471" s="5"/>
      <c r="N2471" s="23" t="str">
        <f>IF($L2471="", "", COUNTIF($L$11:$L$2510, "&gt;"&amp;$L2471)+1+COUNTIF($L$11:$L2471, $L2471)-1)</f>
        <v/>
      </c>
      <c r="O2471" s="5"/>
      <c r="R2471" s="23" t="str">
        <f t="shared" si="343"/>
        <v/>
      </c>
      <c r="T2471" s="20" t="str">
        <f t="shared" si="344"/>
        <v/>
      </c>
      <c r="X2471" s="23" t="str">
        <f t="shared" si="345"/>
        <v/>
      </c>
      <c r="Z2471" s="59" t="str">
        <f t="shared" si="346"/>
        <v/>
      </c>
      <c r="AA2471" s="60" t="str">
        <f>IF($B2471="", "", IF(COUNTIF('Intro &amp; Setup'!$AY$23:$AY$38, $B2471)&gt;0, "BH", TEXT($B2471, "ddd")))</f>
        <v/>
      </c>
      <c r="AB2471" s="61" t="str">
        <f t="shared" si="347"/>
        <v/>
      </c>
      <c r="AD2471" s="23" t="str">
        <f t="shared" si="348"/>
        <v/>
      </c>
      <c r="AE2471" s="23" t="str">
        <f t="shared" si="349"/>
        <v/>
      </c>
      <c r="AG2471" s="23" t="str">
        <f t="shared" si="350"/>
        <v/>
      </c>
    </row>
    <row r="2472" spans="1:33" x14ac:dyDescent="0.25">
      <c r="A2472" s="5"/>
      <c r="B2472" s="115"/>
      <c r="C2472" s="116"/>
      <c r="D2472" s="117"/>
      <c r="E2472" s="118"/>
      <c r="F2472" s="118"/>
      <c r="G2472" s="119"/>
      <c r="H2472" s="120"/>
      <c r="I2472" s="120"/>
      <c r="J2472" s="121"/>
      <c r="K2472" s="5"/>
      <c r="L2472" s="133" t="str">
        <f t="shared" si="342"/>
        <v/>
      </c>
      <c r="M2472" s="5"/>
      <c r="N2472" s="23" t="str">
        <f>IF($L2472="", "", COUNTIF($L$11:$L$2510, "&gt;"&amp;$L2472)+1+COUNTIF($L$11:$L2472, $L2472)-1)</f>
        <v/>
      </c>
      <c r="O2472" s="5"/>
      <c r="R2472" s="23" t="str">
        <f t="shared" si="343"/>
        <v/>
      </c>
      <c r="T2472" s="20" t="str">
        <f t="shared" si="344"/>
        <v/>
      </c>
      <c r="X2472" s="23" t="str">
        <f t="shared" si="345"/>
        <v/>
      </c>
      <c r="Z2472" s="59" t="str">
        <f t="shared" si="346"/>
        <v/>
      </c>
      <c r="AA2472" s="60" t="str">
        <f>IF($B2472="", "", IF(COUNTIF('Intro &amp; Setup'!$AY$23:$AY$38, $B2472)&gt;0, "BH", TEXT($B2472, "ddd")))</f>
        <v/>
      </c>
      <c r="AB2472" s="61" t="str">
        <f t="shared" si="347"/>
        <v/>
      </c>
      <c r="AD2472" s="23" t="str">
        <f t="shared" si="348"/>
        <v/>
      </c>
      <c r="AE2472" s="23" t="str">
        <f t="shared" si="349"/>
        <v/>
      </c>
      <c r="AG2472" s="23" t="str">
        <f t="shared" si="350"/>
        <v/>
      </c>
    </row>
    <row r="2473" spans="1:33" x14ac:dyDescent="0.25">
      <c r="A2473" s="5"/>
      <c r="B2473" s="115"/>
      <c r="C2473" s="116"/>
      <c r="D2473" s="117"/>
      <c r="E2473" s="118"/>
      <c r="F2473" s="118"/>
      <c r="G2473" s="119"/>
      <c r="H2473" s="120"/>
      <c r="I2473" s="120"/>
      <c r="J2473" s="121"/>
      <c r="K2473" s="5"/>
      <c r="L2473" s="133" t="str">
        <f t="shared" si="342"/>
        <v/>
      </c>
      <c r="M2473" s="5"/>
      <c r="N2473" s="23" t="str">
        <f>IF($L2473="", "", COUNTIF($L$11:$L$2510, "&gt;"&amp;$L2473)+1+COUNTIF($L$11:$L2473, $L2473)-1)</f>
        <v/>
      </c>
      <c r="O2473" s="5"/>
      <c r="R2473" s="23" t="str">
        <f t="shared" si="343"/>
        <v/>
      </c>
      <c r="T2473" s="20" t="str">
        <f t="shared" si="344"/>
        <v/>
      </c>
      <c r="X2473" s="23" t="str">
        <f t="shared" si="345"/>
        <v/>
      </c>
      <c r="Z2473" s="59" t="str">
        <f t="shared" si="346"/>
        <v/>
      </c>
      <c r="AA2473" s="60" t="str">
        <f>IF($B2473="", "", IF(COUNTIF('Intro &amp; Setup'!$AY$23:$AY$38, $B2473)&gt;0, "BH", TEXT($B2473, "ddd")))</f>
        <v/>
      </c>
      <c r="AB2473" s="61" t="str">
        <f t="shared" si="347"/>
        <v/>
      </c>
      <c r="AD2473" s="23" t="str">
        <f t="shared" si="348"/>
        <v/>
      </c>
      <c r="AE2473" s="23" t="str">
        <f t="shared" si="349"/>
        <v/>
      </c>
      <c r="AG2473" s="23" t="str">
        <f t="shared" si="350"/>
        <v/>
      </c>
    </row>
    <row r="2474" spans="1:33" x14ac:dyDescent="0.25">
      <c r="A2474" s="5"/>
      <c r="B2474" s="115"/>
      <c r="C2474" s="116"/>
      <c r="D2474" s="117"/>
      <c r="E2474" s="118"/>
      <c r="F2474" s="118"/>
      <c r="G2474" s="119"/>
      <c r="H2474" s="120"/>
      <c r="I2474" s="120"/>
      <c r="J2474" s="121"/>
      <c r="K2474" s="5"/>
      <c r="L2474" s="133" t="str">
        <f t="shared" si="342"/>
        <v/>
      </c>
      <c r="M2474" s="5"/>
      <c r="N2474" s="23" t="str">
        <f>IF($L2474="", "", COUNTIF($L$11:$L$2510, "&gt;"&amp;$L2474)+1+COUNTIF($L$11:$L2474, $L2474)-1)</f>
        <v/>
      </c>
      <c r="O2474" s="5"/>
      <c r="R2474" s="23" t="str">
        <f t="shared" si="343"/>
        <v/>
      </c>
      <c r="T2474" s="20" t="str">
        <f t="shared" si="344"/>
        <v/>
      </c>
      <c r="X2474" s="23" t="str">
        <f t="shared" si="345"/>
        <v/>
      </c>
      <c r="Z2474" s="59" t="str">
        <f t="shared" si="346"/>
        <v/>
      </c>
      <c r="AA2474" s="60" t="str">
        <f>IF($B2474="", "", IF(COUNTIF('Intro &amp; Setup'!$AY$23:$AY$38, $B2474)&gt;0, "BH", TEXT($B2474, "ddd")))</f>
        <v/>
      </c>
      <c r="AB2474" s="61" t="str">
        <f t="shared" si="347"/>
        <v/>
      </c>
      <c r="AD2474" s="23" t="str">
        <f t="shared" si="348"/>
        <v/>
      </c>
      <c r="AE2474" s="23" t="str">
        <f t="shared" si="349"/>
        <v/>
      </c>
      <c r="AG2474" s="23" t="str">
        <f t="shared" si="350"/>
        <v/>
      </c>
    </row>
    <row r="2475" spans="1:33" x14ac:dyDescent="0.25">
      <c r="A2475" s="5"/>
      <c r="B2475" s="115"/>
      <c r="C2475" s="116"/>
      <c r="D2475" s="117"/>
      <c r="E2475" s="118"/>
      <c r="F2475" s="118"/>
      <c r="G2475" s="119"/>
      <c r="H2475" s="120"/>
      <c r="I2475" s="120"/>
      <c r="J2475" s="121"/>
      <c r="K2475" s="5"/>
      <c r="L2475" s="133" t="str">
        <f t="shared" si="342"/>
        <v/>
      </c>
      <c r="M2475" s="5"/>
      <c r="N2475" s="23" t="str">
        <f>IF($L2475="", "", COUNTIF($L$11:$L$2510, "&gt;"&amp;$L2475)+1+COUNTIF($L$11:$L2475, $L2475)-1)</f>
        <v/>
      </c>
      <c r="O2475" s="5"/>
      <c r="R2475" s="23" t="str">
        <f t="shared" si="343"/>
        <v/>
      </c>
      <c r="T2475" s="20" t="str">
        <f t="shared" si="344"/>
        <v/>
      </c>
      <c r="X2475" s="23" t="str">
        <f t="shared" si="345"/>
        <v/>
      </c>
      <c r="Z2475" s="59" t="str">
        <f t="shared" si="346"/>
        <v/>
      </c>
      <c r="AA2475" s="60" t="str">
        <f>IF($B2475="", "", IF(COUNTIF('Intro &amp; Setup'!$AY$23:$AY$38, $B2475)&gt;0, "BH", TEXT($B2475, "ddd")))</f>
        <v/>
      </c>
      <c r="AB2475" s="61" t="str">
        <f t="shared" si="347"/>
        <v/>
      </c>
      <c r="AD2475" s="23" t="str">
        <f t="shared" si="348"/>
        <v/>
      </c>
      <c r="AE2475" s="23" t="str">
        <f t="shared" si="349"/>
        <v/>
      </c>
      <c r="AG2475" s="23" t="str">
        <f t="shared" si="350"/>
        <v/>
      </c>
    </row>
    <row r="2476" spans="1:33" x14ac:dyDescent="0.25">
      <c r="A2476" s="5"/>
      <c r="B2476" s="115"/>
      <c r="C2476" s="116"/>
      <c r="D2476" s="117"/>
      <c r="E2476" s="118"/>
      <c r="F2476" s="118"/>
      <c r="G2476" s="119"/>
      <c r="H2476" s="120"/>
      <c r="I2476" s="120"/>
      <c r="J2476" s="121"/>
      <c r="K2476" s="5"/>
      <c r="L2476" s="133" t="str">
        <f t="shared" si="342"/>
        <v/>
      </c>
      <c r="M2476" s="5"/>
      <c r="N2476" s="23" t="str">
        <f>IF($L2476="", "", COUNTIF($L$11:$L$2510, "&gt;"&amp;$L2476)+1+COUNTIF($L$11:$L2476, $L2476)-1)</f>
        <v/>
      </c>
      <c r="O2476" s="5"/>
      <c r="R2476" s="23" t="str">
        <f t="shared" si="343"/>
        <v/>
      </c>
      <c r="T2476" s="20" t="str">
        <f t="shared" si="344"/>
        <v/>
      </c>
      <c r="X2476" s="23" t="str">
        <f t="shared" si="345"/>
        <v/>
      </c>
      <c r="Z2476" s="59" t="str">
        <f t="shared" si="346"/>
        <v/>
      </c>
      <c r="AA2476" s="60" t="str">
        <f>IF($B2476="", "", IF(COUNTIF('Intro &amp; Setup'!$AY$23:$AY$38, $B2476)&gt;0, "BH", TEXT($B2476, "ddd")))</f>
        <v/>
      </c>
      <c r="AB2476" s="61" t="str">
        <f t="shared" si="347"/>
        <v/>
      </c>
      <c r="AD2476" s="23" t="str">
        <f t="shared" si="348"/>
        <v/>
      </c>
      <c r="AE2476" s="23" t="str">
        <f t="shared" si="349"/>
        <v/>
      </c>
      <c r="AG2476" s="23" t="str">
        <f t="shared" si="350"/>
        <v/>
      </c>
    </row>
    <row r="2477" spans="1:33" x14ac:dyDescent="0.25">
      <c r="A2477" s="5"/>
      <c r="B2477" s="115"/>
      <c r="C2477" s="116"/>
      <c r="D2477" s="117"/>
      <c r="E2477" s="118"/>
      <c r="F2477" s="118"/>
      <c r="G2477" s="119"/>
      <c r="H2477" s="120"/>
      <c r="I2477" s="120"/>
      <c r="J2477" s="121"/>
      <c r="K2477" s="5"/>
      <c r="L2477" s="133" t="str">
        <f t="shared" si="342"/>
        <v/>
      </c>
      <c r="M2477" s="5"/>
      <c r="N2477" s="23" t="str">
        <f>IF($L2477="", "", COUNTIF($L$11:$L$2510, "&gt;"&amp;$L2477)+1+COUNTIF($L$11:$L2477, $L2477)-1)</f>
        <v/>
      </c>
      <c r="O2477" s="5"/>
      <c r="R2477" s="23" t="str">
        <f t="shared" si="343"/>
        <v/>
      </c>
      <c r="T2477" s="20" t="str">
        <f t="shared" si="344"/>
        <v/>
      </c>
      <c r="X2477" s="23" t="str">
        <f t="shared" si="345"/>
        <v/>
      </c>
      <c r="Z2477" s="59" t="str">
        <f t="shared" si="346"/>
        <v/>
      </c>
      <c r="AA2477" s="60" t="str">
        <f>IF($B2477="", "", IF(COUNTIF('Intro &amp; Setup'!$AY$23:$AY$38, $B2477)&gt;0, "BH", TEXT($B2477, "ddd")))</f>
        <v/>
      </c>
      <c r="AB2477" s="61" t="str">
        <f t="shared" si="347"/>
        <v/>
      </c>
      <c r="AD2477" s="23" t="str">
        <f t="shared" si="348"/>
        <v/>
      </c>
      <c r="AE2477" s="23" t="str">
        <f t="shared" si="349"/>
        <v/>
      </c>
      <c r="AG2477" s="23" t="str">
        <f t="shared" si="350"/>
        <v/>
      </c>
    </row>
    <row r="2478" spans="1:33" x14ac:dyDescent="0.25">
      <c r="A2478" s="5"/>
      <c r="B2478" s="115"/>
      <c r="C2478" s="116"/>
      <c r="D2478" s="117"/>
      <c r="E2478" s="118"/>
      <c r="F2478" s="118"/>
      <c r="G2478" s="119"/>
      <c r="H2478" s="120"/>
      <c r="I2478" s="120"/>
      <c r="J2478" s="121"/>
      <c r="K2478" s="5"/>
      <c r="L2478" s="133" t="str">
        <f t="shared" si="342"/>
        <v/>
      </c>
      <c r="M2478" s="5"/>
      <c r="N2478" s="23" t="str">
        <f>IF($L2478="", "", COUNTIF($L$11:$L$2510, "&gt;"&amp;$L2478)+1+COUNTIF($L$11:$L2478, $L2478)-1)</f>
        <v/>
      </c>
      <c r="O2478" s="5"/>
      <c r="R2478" s="23" t="str">
        <f t="shared" si="343"/>
        <v/>
      </c>
      <c r="T2478" s="20" t="str">
        <f t="shared" si="344"/>
        <v/>
      </c>
      <c r="X2478" s="23" t="str">
        <f t="shared" si="345"/>
        <v/>
      </c>
      <c r="Z2478" s="59" t="str">
        <f t="shared" si="346"/>
        <v/>
      </c>
      <c r="AA2478" s="60" t="str">
        <f>IF($B2478="", "", IF(COUNTIF('Intro &amp; Setup'!$AY$23:$AY$38, $B2478)&gt;0, "BH", TEXT($B2478, "ddd")))</f>
        <v/>
      </c>
      <c r="AB2478" s="61" t="str">
        <f t="shared" si="347"/>
        <v/>
      </c>
      <c r="AD2478" s="23" t="str">
        <f t="shared" si="348"/>
        <v/>
      </c>
      <c r="AE2478" s="23" t="str">
        <f t="shared" si="349"/>
        <v/>
      </c>
      <c r="AG2478" s="23" t="str">
        <f t="shared" si="350"/>
        <v/>
      </c>
    </row>
    <row r="2479" spans="1:33" x14ac:dyDescent="0.25">
      <c r="A2479" s="5"/>
      <c r="B2479" s="115"/>
      <c r="C2479" s="116"/>
      <c r="D2479" s="117"/>
      <c r="E2479" s="118"/>
      <c r="F2479" s="118"/>
      <c r="G2479" s="119"/>
      <c r="H2479" s="120"/>
      <c r="I2479" s="120"/>
      <c r="J2479" s="121"/>
      <c r="K2479" s="5"/>
      <c r="L2479" s="133" t="str">
        <f t="shared" si="342"/>
        <v/>
      </c>
      <c r="M2479" s="5"/>
      <c r="N2479" s="23" t="str">
        <f>IF($L2479="", "", COUNTIF($L$11:$L$2510, "&gt;"&amp;$L2479)+1+COUNTIF($L$11:$L2479, $L2479)-1)</f>
        <v/>
      </c>
      <c r="O2479" s="5"/>
      <c r="R2479" s="23" t="str">
        <f t="shared" si="343"/>
        <v/>
      </c>
      <c r="T2479" s="20" t="str">
        <f t="shared" si="344"/>
        <v/>
      </c>
      <c r="X2479" s="23" t="str">
        <f t="shared" si="345"/>
        <v/>
      </c>
      <c r="Z2479" s="59" t="str">
        <f t="shared" si="346"/>
        <v/>
      </c>
      <c r="AA2479" s="60" t="str">
        <f>IF($B2479="", "", IF(COUNTIF('Intro &amp; Setup'!$AY$23:$AY$38, $B2479)&gt;0, "BH", TEXT($B2479, "ddd")))</f>
        <v/>
      </c>
      <c r="AB2479" s="61" t="str">
        <f t="shared" si="347"/>
        <v/>
      </c>
      <c r="AD2479" s="23" t="str">
        <f t="shared" si="348"/>
        <v/>
      </c>
      <c r="AE2479" s="23" t="str">
        <f t="shared" si="349"/>
        <v/>
      </c>
      <c r="AG2479" s="23" t="str">
        <f t="shared" si="350"/>
        <v/>
      </c>
    </row>
    <row r="2480" spans="1:33" x14ac:dyDescent="0.25">
      <c r="A2480" s="5"/>
      <c r="B2480" s="115"/>
      <c r="C2480" s="116"/>
      <c r="D2480" s="117"/>
      <c r="E2480" s="118"/>
      <c r="F2480" s="118"/>
      <c r="G2480" s="119"/>
      <c r="H2480" s="120"/>
      <c r="I2480" s="120"/>
      <c r="J2480" s="121"/>
      <c r="K2480" s="5"/>
      <c r="L2480" s="133" t="str">
        <f t="shared" si="342"/>
        <v/>
      </c>
      <c r="M2480" s="5"/>
      <c r="N2480" s="23" t="str">
        <f>IF($L2480="", "", COUNTIF($L$11:$L$2510, "&gt;"&amp;$L2480)+1+COUNTIF($L$11:$L2480, $L2480)-1)</f>
        <v/>
      </c>
      <c r="O2480" s="5"/>
      <c r="R2480" s="23" t="str">
        <f t="shared" si="343"/>
        <v/>
      </c>
      <c r="T2480" s="20" t="str">
        <f t="shared" si="344"/>
        <v/>
      </c>
      <c r="X2480" s="23" t="str">
        <f t="shared" si="345"/>
        <v/>
      </c>
      <c r="Z2480" s="59" t="str">
        <f t="shared" si="346"/>
        <v/>
      </c>
      <c r="AA2480" s="60" t="str">
        <f>IF($B2480="", "", IF(COUNTIF('Intro &amp; Setup'!$AY$23:$AY$38, $B2480)&gt;0, "BH", TEXT($B2480, "ddd")))</f>
        <v/>
      </c>
      <c r="AB2480" s="61" t="str">
        <f t="shared" si="347"/>
        <v/>
      </c>
      <c r="AD2480" s="23" t="str">
        <f t="shared" si="348"/>
        <v/>
      </c>
      <c r="AE2480" s="23" t="str">
        <f t="shared" si="349"/>
        <v/>
      </c>
      <c r="AG2480" s="23" t="str">
        <f t="shared" si="350"/>
        <v/>
      </c>
    </row>
    <row r="2481" spans="1:33" x14ac:dyDescent="0.25">
      <c r="A2481" s="5"/>
      <c r="B2481" s="115"/>
      <c r="C2481" s="116"/>
      <c r="D2481" s="117"/>
      <c r="E2481" s="118"/>
      <c r="F2481" s="118"/>
      <c r="G2481" s="119"/>
      <c r="H2481" s="120"/>
      <c r="I2481" s="120"/>
      <c r="J2481" s="121"/>
      <c r="K2481" s="5"/>
      <c r="L2481" s="133" t="str">
        <f t="shared" si="342"/>
        <v/>
      </c>
      <c r="M2481" s="5"/>
      <c r="N2481" s="23" t="str">
        <f>IF($L2481="", "", COUNTIF($L$11:$L$2510, "&gt;"&amp;$L2481)+1+COUNTIF($L$11:$L2481, $L2481)-1)</f>
        <v/>
      </c>
      <c r="O2481" s="5"/>
      <c r="R2481" s="23" t="str">
        <f t="shared" si="343"/>
        <v/>
      </c>
      <c r="T2481" s="20" t="str">
        <f t="shared" si="344"/>
        <v/>
      </c>
      <c r="X2481" s="23" t="str">
        <f t="shared" si="345"/>
        <v/>
      </c>
      <c r="Z2481" s="59" t="str">
        <f t="shared" si="346"/>
        <v/>
      </c>
      <c r="AA2481" s="60" t="str">
        <f>IF($B2481="", "", IF(COUNTIF('Intro &amp; Setup'!$AY$23:$AY$38, $B2481)&gt;0, "BH", TEXT($B2481, "ddd")))</f>
        <v/>
      </c>
      <c r="AB2481" s="61" t="str">
        <f t="shared" si="347"/>
        <v/>
      </c>
      <c r="AD2481" s="23" t="str">
        <f t="shared" si="348"/>
        <v/>
      </c>
      <c r="AE2481" s="23" t="str">
        <f t="shared" si="349"/>
        <v/>
      </c>
      <c r="AG2481" s="23" t="str">
        <f t="shared" si="350"/>
        <v/>
      </c>
    </row>
    <row r="2482" spans="1:33" x14ac:dyDescent="0.25">
      <c r="A2482" s="5"/>
      <c r="B2482" s="115"/>
      <c r="C2482" s="116"/>
      <c r="D2482" s="117"/>
      <c r="E2482" s="118"/>
      <c r="F2482" s="118"/>
      <c r="G2482" s="119"/>
      <c r="H2482" s="120"/>
      <c r="I2482" s="120"/>
      <c r="J2482" s="121"/>
      <c r="K2482" s="5"/>
      <c r="L2482" s="133" t="str">
        <f t="shared" si="342"/>
        <v/>
      </c>
      <c r="M2482" s="5"/>
      <c r="N2482" s="23" t="str">
        <f>IF($L2482="", "", COUNTIF($L$11:$L$2510, "&gt;"&amp;$L2482)+1+COUNTIF($L$11:$L2482, $L2482)-1)</f>
        <v/>
      </c>
      <c r="O2482" s="5"/>
      <c r="R2482" s="23" t="str">
        <f t="shared" si="343"/>
        <v/>
      </c>
      <c r="T2482" s="20" t="str">
        <f t="shared" si="344"/>
        <v/>
      </c>
      <c r="X2482" s="23" t="str">
        <f t="shared" si="345"/>
        <v/>
      </c>
      <c r="Z2482" s="59" t="str">
        <f t="shared" si="346"/>
        <v/>
      </c>
      <c r="AA2482" s="60" t="str">
        <f>IF($B2482="", "", IF(COUNTIF('Intro &amp; Setup'!$AY$23:$AY$38, $B2482)&gt;0, "BH", TEXT($B2482, "ddd")))</f>
        <v/>
      </c>
      <c r="AB2482" s="61" t="str">
        <f t="shared" si="347"/>
        <v/>
      </c>
      <c r="AD2482" s="23" t="str">
        <f t="shared" si="348"/>
        <v/>
      </c>
      <c r="AE2482" s="23" t="str">
        <f t="shared" si="349"/>
        <v/>
      </c>
      <c r="AG2482" s="23" t="str">
        <f t="shared" si="350"/>
        <v/>
      </c>
    </row>
    <row r="2483" spans="1:33" x14ac:dyDescent="0.25">
      <c r="A2483" s="5"/>
      <c r="B2483" s="115"/>
      <c r="C2483" s="116"/>
      <c r="D2483" s="117"/>
      <c r="E2483" s="118"/>
      <c r="F2483" s="118"/>
      <c r="G2483" s="119"/>
      <c r="H2483" s="120"/>
      <c r="I2483" s="120"/>
      <c r="J2483" s="121"/>
      <c r="K2483" s="5"/>
      <c r="L2483" s="133" t="str">
        <f t="shared" si="342"/>
        <v/>
      </c>
      <c r="M2483" s="5"/>
      <c r="N2483" s="23" t="str">
        <f>IF($L2483="", "", COUNTIF($L$11:$L$2510, "&gt;"&amp;$L2483)+1+COUNTIF($L$11:$L2483, $L2483)-1)</f>
        <v/>
      </c>
      <c r="O2483" s="5"/>
      <c r="R2483" s="23" t="str">
        <f t="shared" si="343"/>
        <v/>
      </c>
      <c r="T2483" s="20" t="str">
        <f t="shared" si="344"/>
        <v/>
      </c>
      <c r="X2483" s="23" t="str">
        <f t="shared" si="345"/>
        <v/>
      </c>
      <c r="Z2483" s="59" t="str">
        <f t="shared" si="346"/>
        <v/>
      </c>
      <c r="AA2483" s="60" t="str">
        <f>IF($B2483="", "", IF(COUNTIF('Intro &amp; Setup'!$AY$23:$AY$38, $B2483)&gt;0, "BH", TEXT($B2483, "ddd")))</f>
        <v/>
      </c>
      <c r="AB2483" s="61" t="str">
        <f t="shared" si="347"/>
        <v/>
      </c>
      <c r="AD2483" s="23" t="str">
        <f t="shared" si="348"/>
        <v/>
      </c>
      <c r="AE2483" s="23" t="str">
        <f t="shared" si="349"/>
        <v/>
      </c>
      <c r="AG2483" s="23" t="str">
        <f t="shared" si="350"/>
        <v/>
      </c>
    </row>
    <row r="2484" spans="1:33" x14ac:dyDescent="0.25">
      <c r="A2484" s="5"/>
      <c r="B2484" s="115"/>
      <c r="C2484" s="116"/>
      <c r="D2484" s="117"/>
      <c r="E2484" s="118"/>
      <c r="F2484" s="118"/>
      <c r="G2484" s="119"/>
      <c r="H2484" s="120"/>
      <c r="I2484" s="120"/>
      <c r="J2484" s="121"/>
      <c r="K2484" s="5"/>
      <c r="L2484" s="133" t="str">
        <f t="shared" si="342"/>
        <v/>
      </c>
      <c r="M2484" s="5"/>
      <c r="N2484" s="23" t="str">
        <f>IF($L2484="", "", COUNTIF($L$11:$L$2510, "&gt;"&amp;$L2484)+1+COUNTIF($L$11:$L2484, $L2484)-1)</f>
        <v/>
      </c>
      <c r="O2484" s="5"/>
      <c r="R2484" s="23" t="str">
        <f t="shared" si="343"/>
        <v/>
      </c>
      <c r="T2484" s="20" t="str">
        <f t="shared" si="344"/>
        <v/>
      </c>
      <c r="X2484" s="23" t="str">
        <f t="shared" si="345"/>
        <v/>
      </c>
      <c r="Z2484" s="59" t="str">
        <f t="shared" si="346"/>
        <v/>
      </c>
      <c r="AA2484" s="60" t="str">
        <f>IF($B2484="", "", IF(COUNTIF('Intro &amp; Setup'!$AY$23:$AY$38, $B2484)&gt;0, "BH", TEXT($B2484, "ddd")))</f>
        <v/>
      </c>
      <c r="AB2484" s="61" t="str">
        <f t="shared" si="347"/>
        <v/>
      </c>
      <c r="AD2484" s="23" t="str">
        <f t="shared" si="348"/>
        <v/>
      </c>
      <c r="AE2484" s="23" t="str">
        <f t="shared" si="349"/>
        <v/>
      </c>
      <c r="AG2484" s="23" t="str">
        <f t="shared" si="350"/>
        <v/>
      </c>
    </row>
    <row r="2485" spans="1:33" x14ac:dyDescent="0.25">
      <c r="A2485" s="5"/>
      <c r="B2485" s="115"/>
      <c r="C2485" s="116"/>
      <c r="D2485" s="117"/>
      <c r="E2485" s="118"/>
      <c r="F2485" s="118"/>
      <c r="G2485" s="119"/>
      <c r="H2485" s="120"/>
      <c r="I2485" s="120"/>
      <c r="J2485" s="121"/>
      <c r="K2485" s="5"/>
      <c r="L2485" s="133" t="str">
        <f t="shared" si="342"/>
        <v/>
      </c>
      <c r="M2485" s="5"/>
      <c r="N2485" s="23" t="str">
        <f>IF($L2485="", "", COUNTIF($L$11:$L$2510, "&gt;"&amp;$L2485)+1+COUNTIF($L$11:$L2485, $L2485)-1)</f>
        <v/>
      </c>
      <c r="O2485" s="5"/>
      <c r="R2485" s="23" t="str">
        <f t="shared" si="343"/>
        <v/>
      </c>
      <c r="T2485" s="20" t="str">
        <f t="shared" si="344"/>
        <v/>
      </c>
      <c r="X2485" s="23" t="str">
        <f t="shared" si="345"/>
        <v/>
      </c>
      <c r="Z2485" s="59" t="str">
        <f t="shared" si="346"/>
        <v/>
      </c>
      <c r="AA2485" s="60" t="str">
        <f>IF($B2485="", "", IF(COUNTIF('Intro &amp; Setup'!$AY$23:$AY$38, $B2485)&gt;0, "BH", TEXT($B2485, "ddd")))</f>
        <v/>
      </c>
      <c r="AB2485" s="61" t="str">
        <f t="shared" si="347"/>
        <v/>
      </c>
      <c r="AD2485" s="23" t="str">
        <f t="shared" si="348"/>
        <v/>
      </c>
      <c r="AE2485" s="23" t="str">
        <f t="shared" si="349"/>
        <v/>
      </c>
      <c r="AG2485" s="23" t="str">
        <f t="shared" si="350"/>
        <v/>
      </c>
    </row>
    <row r="2486" spans="1:33" x14ac:dyDescent="0.25">
      <c r="A2486" s="5"/>
      <c r="B2486" s="115"/>
      <c r="C2486" s="116"/>
      <c r="D2486" s="117"/>
      <c r="E2486" s="118"/>
      <c r="F2486" s="118"/>
      <c r="G2486" s="119"/>
      <c r="H2486" s="120"/>
      <c r="I2486" s="120"/>
      <c r="J2486" s="121"/>
      <c r="K2486" s="5"/>
      <c r="L2486" s="133" t="str">
        <f t="shared" si="342"/>
        <v/>
      </c>
      <c r="M2486" s="5"/>
      <c r="N2486" s="23" t="str">
        <f>IF($L2486="", "", COUNTIF($L$11:$L$2510, "&gt;"&amp;$L2486)+1+COUNTIF($L$11:$L2486, $L2486)-1)</f>
        <v/>
      </c>
      <c r="O2486" s="5"/>
      <c r="R2486" s="23" t="str">
        <f t="shared" si="343"/>
        <v/>
      </c>
      <c r="T2486" s="20" t="str">
        <f t="shared" si="344"/>
        <v/>
      </c>
      <c r="X2486" s="23" t="str">
        <f t="shared" si="345"/>
        <v/>
      </c>
      <c r="Z2486" s="59" t="str">
        <f t="shared" si="346"/>
        <v/>
      </c>
      <c r="AA2486" s="60" t="str">
        <f>IF($B2486="", "", IF(COUNTIF('Intro &amp; Setup'!$AY$23:$AY$38, $B2486)&gt;0, "BH", TEXT($B2486, "ddd")))</f>
        <v/>
      </c>
      <c r="AB2486" s="61" t="str">
        <f t="shared" si="347"/>
        <v/>
      </c>
      <c r="AD2486" s="23" t="str">
        <f t="shared" si="348"/>
        <v/>
      </c>
      <c r="AE2486" s="23" t="str">
        <f t="shared" si="349"/>
        <v/>
      </c>
      <c r="AG2486" s="23" t="str">
        <f t="shared" si="350"/>
        <v/>
      </c>
    </row>
    <row r="2487" spans="1:33" x14ac:dyDescent="0.25">
      <c r="A2487" s="5"/>
      <c r="B2487" s="115"/>
      <c r="C2487" s="116"/>
      <c r="D2487" s="117"/>
      <c r="E2487" s="118"/>
      <c r="F2487" s="118"/>
      <c r="G2487" s="119"/>
      <c r="H2487" s="120"/>
      <c r="I2487" s="120"/>
      <c r="J2487" s="121"/>
      <c r="K2487" s="5"/>
      <c r="L2487" s="133" t="str">
        <f t="shared" si="342"/>
        <v/>
      </c>
      <c r="M2487" s="5"/>
      <c r="N2487" s="23" t="str">
        <f>IF($L2487="", "", COUNTIF($L$11:$L$2510, "&gt;"&amp;$L2487)+1+COUNTIF($L$11:$L2487, $L2487)-1)</f>
        <v/>
      </c>
      <c r="O2487" s="5"/>
      <c r="R2487" s="23" t="str">
        <f t="shared" si="343"/>
        <v/>
      </c>
      <c r="T2487" s="20" t="str">
        <f t="shared" si="344"/>
        <v/>
      </c>
      <c r="X2487" s="23" t="str">
        <f t="shared" si="345"/>
        <v/>
      </c>
      <c r="Z2487" s="59" t="str">
        <f t="shared" si="346"/>
        <v/>
      </c>
      <c r="AA2487" s="60" t="str">
        <f>IF($B2487="", "", IF(COUNTIF('Intro &amp; Setup'!$AY$23:$AY$38, $B2487)&gt;0, "BH", TEXT($B2487, "ddd")))</f>
        <v/>
      </c>
      <c r="AB2487" s="61" t="str">
        <f t="shared" si="347"/>
        <v/>
      </c>
      <c r="AD2487" s="23" t="str">
        <f t="shared" si="348"/>
        <v/>
      </c>
      <c r="AE2487" s="23" t="str">
        <f t="shared" si="349"/>
        <v/>
      </c>
      <c r="AG2487" s="23" t="str">
        <f t="shared" si="350"/>
        <v/>
      </c>
    </row>
    <row r="2488" spans="1:33" x14ac:dyDescent="0.25">
      <c r="A2488" s="5"/>
      <c r="B2488" s="115"/>
      <c r="C2488" s="116"/>
      <c r="D2488" s="117"/>
      <c r="E2488" s="118"/>
      <c r="F2488" s="118"/>
      <c r="G2488" s="119"/>
      <c r="H2488" s="120"/>
      <c r="I2488" s="120"/>
      <c r="J2488" s="121"/>
      <c r="K2488" s="5"/>
      <c r="L2488" s="133" t="str">
        <f t="shared" si="342"/>
        <v/>
      </c>
      <c r="M2488" s="5"/>
      <c r="N2488" s="23" t="str">
        <f>IF($L2488="", "", COUNTIF($L$11:$L$2510, "&gt;"&amp;$L2488)+1+COUNTIF($L$11:$L2488, $L2488)-1)</f>
        <v/>
      </c>
      <c r="O2488" s="5"/>
      <c r="R2488" s="23" t="str">
        <f t="shared" si="343"/>
        <v/>
      </c>
      <c r="T2488" s="20" t="str">
        <f t="shared" si="344"/>
        <v/>
      </c>
      <c r="X2488" s="23" t="str">
        <f t="shared" si="345"/>
        <v/>
      </c>
      <c r="Z2488" s="59" t="str">
        <f t="shared" si="346"/>
        <v/>
      </c>
      <c r="AA2488" s="60" t="str">
        <f>IF($B2488="", "", IF(COUNTIF('Intro &amp; Setup'!$AY$23:$AY$38, $B2488)&gt;0, "BH", TEXT($B2488, "ddd")))</f>
        <v/>
      </c>
      <c r="AB2488" s="61" t="str">
        <f t="shared" si="347"/>
        <v/>
      </c>
      <c r="AD2488" s="23" t="str">
        <f t="shared" si="348"/>
        <v/>
      </c>
      <c r="AE2488" s="23" t="str">
        <f t="shared" si="349"/>
        <v/>
      </c>
      <c r="AG2488" s="23" t="str">
        <f t="shared" si="350"/>
        <v/>
      </c>
    </row>
    <row r="2489" spans="1:33" x14ac:dyDescent="0.25">
      <c r="A2489" s="5"/>
      <c r="B2489" s="115"/>
      <c r="C2489" s="116"/>
      <c r="D2489" s="117"/>
      <c r="E2489" s="118"/>
      <c r="F2489" s="118"/>
      <c r="G2489" s="119"/>
      <c r="H2489" s="120"/>
      <c r="I2489" s="120"/>
      <c r="J2489" s="121"/>
      <c r="K2489" s="5"/>
      <c r="L2489" s="133" t="str">
        <f t="shared" si="342"/>
        <v/>
      </c>
      <c r="M2489" s="5"/>
      <c r="N2489" s="23" t="str">
        <f>IF($L2489="", "", COUNTIF($L$11:$L$2510, "&gt;"&amp;$L2489)+1+COUNTIF($L$11:$L2489, $L2489)-1)</f>
        <v/>
      </c>
      <c r="O2489" s="5"/>
      <c r="R2489" s="23" t="str">
        <f t="shared" si="343"/>
        <v/>
      </c>
      <c r="T2489" s="20" t="str">
        <f t="shared" si="344"/>
        <v/>
      </c>
      <c r="X2489" s="23" t="str">
        <f t="shared" si="345"/>
        <v/>
      </c>
      <c r="Z2489" s="59" t="str">
        <f t="shared" si="346"/>
        <v/>
      </c>
      <c r="AA2489" s="60" t="str">
        <f>IF($B2489="", "", IF(COUNTIF('Intro &amp; Setup'!$AY$23:$AY$38, $B2489)&gt;0, "BH", TEXT($B2489, "ddd")))</f>
        <v/>
      </c>
      <c r="AB2489" s="61" t="str">
        <f t="shared" si="347"/>
        <v/>
      </c>
      <c r="AD2489" s="23" t="str">
        <f t="shared" si="348"/>
        <v/>
      </c>
      <c r="AE2489" s="23" t="str">
        <f t="shared" si="349"/>
        <v/>
      </c>
      <c r="AG2489" s="23" t="str">
        <f t="shared" si="350"/>
        <v/>
      </c>
    </row>
    <row r="2490" spans="1:33" x14ac:dyDescent="0.25">
      <c r="A2490" s="5"/>
      <c r="B2490" s="115"/>
      <c r="C2490" s="116"/>
      <c r="D2490" s="117"/>
      <c r="E2490" s="118"/>
      <c r="F2490" s="118"/>
      <c r="G2490" s="119"/>
      <c r="H2490" s="120"/>
      <c r="I2490" s="120"/>
      <c r="J2490" s="121"/>
      <c r="K2490" s="5"/>
      <c r="L2490" s="133" t="str">
        <f t="shared" si="342"/>
        <v/>
      </c>
      <c r="M2490" s="5"/>
      <c r="N2490" s="23" t="str">
        <f>IF($L2490="", "", COUNTIF($L$11:$L$2510, "&gt;"&amp;$L2490)+1+COUNTIF($L$11:$L2490, $L2490)-1)</f>
        <v/>
      </c>
      <c r="O2490" s="5"/>
      <c r="R2490" s="23" t="str">
        <f t="shared" si="343"/>
        <v/>
      </c>
      <c r="T2490" s="20" t="str">
        <f t="shared" si="344"/>
        <v/>
      </c>
      <c r="X2490" s="23" t="str">
        <f t="shared" si="345"/>
        <v/>
      </c>
      <c r="Z2490" s="59" t="str">
        <f t="shared" si="346"/>
        <v/>
      </c>
      <c r="AA2490" s="60" t="str">
        <f>IF($B2490="", "", IF(COUNTIF('Intro &amp; Setup'!$AY$23:$AY$38, $B2490)&gt;0, "BH", TEXT($B2490, "ddd")))</f>
        <v/>
      </c>
      <c r="AB2490" s="61" t="str">
        <f t="shared" si="347"/>
        <v/>
      </c>
      <c r="AD2490" s="23" t="str">
        <f t="shared" si="348"/>
        <v/>
      </c>
      <c r="AE2490" s="23" t="str">
        <f t="shared" si="349"/>
        <v/>
      </c>
      <c r="AG2490" s="23" t="str">
        <f t="shared" si="350"/>
        <v/>
      </c>
    </row>
    <row r="2491" spans="1:33" x14ac:dyDescent="0.25">
      <c r="A2491" s="5"/>
      <c r="B2491" s="115"/>
      <c r="C2491" s="116"/>
      <c r="D2491" s="117"/>
      <c r="E2491" s="118"/>
      <c r="F2491" s="118"/>
      <c r="G2491" s="119"/>
      <c r="H2491" s="120"/>
      <c r="I2491" s="120"/>
      <c r="J2491" s="121"/>
      <c r="K2491" s="5"/>
      <c r="L2491" s="133" t="str">
        <f t="shared" si="342"/>
        <v/>
      </c>
      <c r="M2491" s="5"/>
      <c r="N2491" s="23" t="str">
        <f>IF($L2491="", "", COUNTIF($L$11:$L$2510, "&gt;"&amp;$L2491)+1+COUNTIF($L$11:$L2491, $L2491)-1)</f>
        <v/>
      </c>
      <c r="O2491" s="5"/>
      <c r="R2491" s="23" t="str">
        <f t="shared" si="343"/>
        <v/>
      </c>
      <c r="T2491" s="20" t="str">
        <f t="shared" si="344"/>
        <v/>
      </c>
      <c r="X2491" s="23" t="str">
        <f t="shared" si="345"/>
        <v/>
      </c>
      <c r="Z2491" s="59" t="str">
        <f t="shared" si="346"/>
        <v/>
      </c>
      <c r="AA2491" s="60" t="str">
        <f>IF($B2491="", "", IF(COUNTIF('Intro &amp; Setup'!$AY$23:$AY$38, $B2491)&gt;0, "BH", TEXT($B2491, "ddd")))</f>
        <v/>
      </c>
      <c r="AB2491" s="61" t="str">
        <f t="shared" si="347"/>
        <v/>
      </c>
      <c r="AD2491" s="23" t="str">
        <f t="shared" si="348"/>
        <v/>
      </c>
      <c r="AE2491" s="23" t="str">
        <f t="shared" si="349"/>
        <v/>
      </c>
      <c r="AG2491" s="23" t="str">
        <f t="shared" si="350"/>
        <v/>
      </c>
    </row>
    <row r="2492" spans="1:33" x14ac:dyDescent="0.25">
      <c r="A2492" s="5"/>
      <c r="B2492" s="115"/>
      <c r="C2492" s="116"/>
      <c r="D2492" s="117"/>
      <c r="E2492" s="118"/>
      <c r="F2492" s="118"/>
      <c r="G2492" s="119"/>
      <c r="H2492" s="120"/>
      <c r="I2492" s="120"/>
      <c r="J2492" s="121"/>
      <c r="K2492" s="5"/>
      <c r="L2492" s="133" t="str">
        <f t="shared" si="342"/>
        <v/>
      </c>
      <c r="M2492" s="5"/>
      <c r="N2492" s="23" t="str">
        <f>IF($L2492="", "", COUNTIF($L$11:$L$2510, "&gt;"&amp;$L2492)+1+COUNTIF($L$11:$L2492, $L2492)-1)</f>
        <v/>
      </c>
      <c r="O2492" s="5"/>
      <c r="R2492" s="23" t="str">
        <f t="shared" si="343"/>
        <v/>
      </c>
      <c r="T2492" s="20" t="str">
        <f t="shared" si="344"/>
        <v/>
      </c>
      <c r="X2492" s="23" t="str">
        <f t="shared" si="345"/>
        <v/>
      </c>
      <c r="Z2492" s="59" t="str">
        <f t="shared" si="346"/>
        <v/>
      </c>
      <c r="AA2492" s="60" t="str">
        <f>IF($B2492="", "", IF(COUNTIF('Intro &amp; Setup'!$AY$23:$AY$38, $B2492)&gt;0, "BH", TEXT($B2492, "ddd")))</f>
        <v/>
      </c>
      <c r="AB2492" s="61" t="str">
        <f t="shared" si="347"/>
        <v/>
      </c>
      <c r="AD2492" s="23" t="str">
        <f t="shared" si="348"/>
        <v/>
      </c>
      <c r="AE2492" s="23" t="str">
        <f t="shared" si="349"/>
        <v/>
      </c>
      <c r="AG2492" s="23" t="str">
        <f t="shared" si="350"/>
        <v/>
      </c>
    </row>
    <row r="2493" spans="1:33" x14ac:dyDescent="0.25">
      <c r="A2493" s="5"/>
      <c r="B2493" s="115"/>
      <c r="C2493" s="116"/>
      <c r="D2493" s="117"/>
      <c r="E2493" s="118"/>
      <c r="F2493" s="118"/>
      <c r="G2493" s="119"/>
      <c r="H2493" s="120"/>
      <c r="I2493" s="120"/>
      <c r="J2493" s="121"/>
      <c r="K2493" s="5"/>
      <c r="L2493" s="133" t="str">
        <f t="shared" si="342"/>
        <v/>
      </c>
      <c r="M2493" s="5"/>
      <c r="N2493" s="23" t="str">
        <f>IF($L2493="", "", COUNTIF($L$11:$L$2510, "&gt;"&amp;$L2493)+1+COUNTIF($L$11:$L2493, $L2493)-1)</f>
        <v/>
      </c>
      <c r="O2493" s="5"/>
      <c r="R2493" s="23" t="str">
        <f t="shared" si="343"/>
        <v/>
      </c>
      <c r="T2493" s="20" t="str">
        <f t="shared" si="344"/>
        <v/>
      </c>
      <c r="X2493" s="23" t="str">
        <f t="shared" si="345"/>
        <v/>
      </c>
      <c r="Z2493" s="59" t="str">
        <f t="shared" si="346"/>
        <v/>
      </c>
      <c r="AA2493" s="60" t="str">
        <f>IF($B2493="", "", IF(COUNTIF('Intro &amp; Setup'!$AY$23:$AY$38, $B2493)&gt;0, "BH", TEXT($B2493, "ddd")))</f>
        <v/>
      </c>
      <c r="AB2493" s="61" t="str">
        <f t="shared" si="347"/>
        <v/>
      </c>
      <c r="AD2493" s="23" t="str">
        <f t="shared" si="348"/>
        <v/>
      </c>
      <c r="AE2493" s="23" t="str">
        <f t="shared" si="349"/>
        <v/>
      </c>
      <c r="AG2493" s="23" t="str">
        <f t="shared" si="350"/>
        <v/>
      </c>
    </row>
    <row r="2494" spans="1:33" x14ac:dyDescent="0.25">
      <c r="A2494" s="5"/>
      <c r="B2494" s="115"/>
      <c r="C2494" s="116"/>
      <c r="D2494" s="117"/>
      <c r="E2494" s="118"/>
      <c r="F2494" s="118"/>
      <c r="G2494" s="119"/>
      <c r="H2494" s="120"/>
      <c r="I2494" s="120"/>
      <c r="J2494" s="121"/>
      <c r="K2494" s="5"/>
      <c r="L2494" s="133" t="str">
        <f t="shared" si="342"/>
        <v/>
      </c>
      <c r="M2494" s="5"/>
      <c r="N2494" s="23" t="str">
        <f>IF($L2494="", "", COUNTIF($L$11:$L$2510, "&gt;"&amp;$L2494)+1+COUNTIF($L$11:$L2494, $L2494)-1)</f>
        <v/>
      </c>
      <c r="O2494" s="5"/>
      <c r="R2494" s="23" t="str">
        <f t="shared" si="343"/>
        <v/>
      </c>
      <c r="T2494" s="20" t="str">
        <f t="shared" si="344"/>
        <v/>
      </c>
      <c r="X2494" s="23" t="str">
        <f t="shared" si="345"/>
        <v/>
      </c>
      <c r="Z2494" s="59" t="str">
        <f t="shared" si="346"/>
        <v/>
      </c>
      <c r="AA2494" s="60" t="str">
        <f>IF($B2494="", "", IF(COUNTIF('Intro &amp; Setup'!$AY$23:$AY$38, $B2494)&gt;0, "BH", TEXT($B2494, "ddd")))</f>
        <v/>
      </c>
      <c r="AB2494" s="61" t="str">
        <f t="shared" si="347"/>
        <v/>
      </c>
      <c r="AD2494" s="23" t="str">
        <f t="shared" si="348"/>
        <v/>
      </c>
      <c r="AE2494" s="23" t="str">
        <f t="shared" si="349"/>
        <v/>
      </c>
      <c r="AG2494" s="23" t="str">
        <f t="shared" si="350"/>
        <v/>
      </c>
    </row>
    <row r="2495" spans="1:33" x14ac:dyDescent="0.25">
      <c r="A2495" s="5"/>
      <c r="B2495" s="115"/>
      <c r="C2495" s="116"/>
      <c r="D2495" s="117"/>
      <c r="E2495" s="118"/>
      <c r="F2495" s="118"/>
      <c r="G2495" s="119"/>
      <c r="H2495" s="120"/>
      <c r="I2495" s="120"/>
      <c r="J2495" s="121"/>
      <c r="K2495" s="5"/>
      <c r="L2495" s="133" t="str">
        <f t="shared" si="342"/>
        <v/>
      </c>
      <c r="M2495" s="5"/>
      <c r="N2495" s="23" t="str">
        <f>IF($L2495="", "", COUNTIF($L$11:$L$2510, "&gt;"&amp;$L2495)+1+COUNTIF($L$11:$L2495, $L2495)-1)</f>
        <v/>
      </c>
      <c r="O2495" s="5"/>
      <c r="R2495" s="23" t="str">
        <f t="shared" si="343"/>
        <v/>
      </c>
      <c r="T2495" s="20" t="str">
        <f t="shared" si="344"/>
        <v/>
      </c>
      <c r="X2495" s="23" t="str">
        <f t="shared" si="345"/>
        <v/>
      </c>
      <c r="Z2495" s="59" t="str">
        <f t="shared" si="346"/>
        <v/>
      </c>
      <c r="AA2495" s="60" t="str">
        <f>IF($B2495="", "", IF(COUNTIF('Intro &amp; Setup'!$AY$23:$AY$38, $B2495)&gt;0, "BH", TEXT($B2495, "ddd")))</f>
        <v/>
      </c>
      <c r="AB2495" s="61" t="str">
        <f t="shared" si="347"/>
        <v/>
      </c>
      <c r="AD2495" s="23" t="str">
        <f t="shared" si="348"/>
        <v/>
      </c>
      <c r="AE2495" s="23" t="str">
        <f t="shared" si="349"/>
        <v/>
      </c>
      <c r="AG2495" s="23" t="str">
        <f t="shared" si="350"/>
        <v/>
      </c>
    </row>
    <row r="2496" spans="1:33" x14ac:dyDescent="0.25">
      <c r="A2496" s="5"/>
      <c r="B2496" s="115"/>
      <c r="C2496" s="116"/>
      <c r="D2496" s="117"/>
      <c r="E2496" s="118"/>
      <c r="F2496" s="118"/>
      <c r="G2496" s="119"/>
      <c r="H2496" s="120"/>
      <c r="I2496" s="120"/>
      <c r="J2496" s="121"/>
      <c r="K2496" s="5"/>
      <c r="L2496" s="133" t="str">
        <f t="shared" si="342"/>
        <v/>
      </c>
      <c r="M2496" s="5"/>
      <c r="N2496" s="23" t="str">
        <f>IF($L2496="", "", COUNTIF($L$11:$L$2510, "&gt;"&amp;$L2496)+1+COUNTIF($L$11:$L2496, $L2496)-1)</f>
        <v/>
      </c>
      <c r="O2496" s="5"/>
      <c r="R2496" s="23" t="str">
        <f t="shared" si="343"/>
        <v/>
      </c>
      <c r="T2496" s="20" t="str">
        <f t="shared" si="344"/>
        <v/>
      </c>
      <c r="X2496" s="23" t="str">
        <f t="shared" si="345"/>
        <v/>
      </c>
      <c r="Z2496" s="59" t="str">
        <f t="shared" si="346"/>
        <v/>
      </c>
      <c r="AA2496" s="60" t="str">
        <f>IF($B2496="", "", IF(COUNTIF('Intro &amp; Setup'!$AY$23:$AY$38, $B2496)&gt;0, "BH", TEXT($B2496, "ddd")))</f>
        <v/>
      </c>
      <c r="AB2496" s="61" t="str">
        <f t="shared" si="347"/>
        <v/>
      </c>
      <c r="AD2496" s="23" t="str">
        <f t="shared" si="348"/>
        <v/>
      </c>
      <c r="AE2496" s="23" t="str">
        <f t="shared" si="349"/>
        <v/>
      </c>
      <c r="AG2496" s="23" t="str">
        <f t="shared" si="350"/>
        <v/>
      </c>
    </row>
    <row r="2497" spans="1:33" x14ac:dyDescent="0.25">
      <c r="A2497" s="5"/>
      <c r="B2497" s="115"/>
      <c r="C2497" s="116"/>
      <c r="D2497" s="117"/>
      <c r="E2497" s="118"/>
      <c r="F2497" s="118"/>
      <c r="G2497" s="119"/>
      <c r="H2497" s="120"/>
      <c r="I2497" s="120"/>
      <c r="J2497" s="121"/>
      <c r="K2497" s="5"/>
      <c r="L2497" s="133" t="str">
        <f t="shared" si="342"/>
        <v/>
      </c>
      <c r="M2497" s="5"/>
      <c r="N2497" s="23" t="str">
        <f>IF($L2497="", "", COUNTIF($L$11:$L$2510, "&gt;"&amp;$L2497)+1+COUNTIF($L$11:$L2497, $L2497)-1)</f>
        <v/>
      </c>
      <c r="O2497" s="5"/>
      <c r="R2497" s="23" t="str">
        <f t="shared" si="343"/>
        <v/>
      </c>
      <c r="T2497" s="20" t="str">
        <f t="shared" si="344"/>
        <v/>
      </c>
      <c r="X2497" s="23" t="str">
        <f t="shared" si="345"/>
        <v/>
      </c>
      <c r="Z2497" s="59" t="str">
        <f t="shared" si="346"/>
        <v/>
      </c>
      <c r="AA2497" s="60" t="str">
        <f>IF($B2497="", "", IF(COUNTIF('Intro &amp; Setup'!$AY$23:$AY$38, $B2497)&gt;0, "BH", TEXT($B2497, "ddd")))</f>
        <v/>
      </c>
      <c r="AB2497" s="61" t="str">
        <f t="shared" si="347"/>
        <v/>
      </c>
      <c r="AD2497" s="23" t="str">
        <f t="shared" si="348"/>
        <v/>
      </c>
      <c r="AE2497" s="23" t="str">
        <f t="shared" si="349"/>
        <v/>
      </c>
      <c r="AG2497" s="23" t="str">
        <f t="shared" si="350"/>
        <v/>
      </c>
    </row>
    <row r="2498" spans="1:33" x14ac:dyDescent="0.25">
      <c r="A2498" s="5"/>
      <c r="B2498" s="115"/>
      <c r="C2498" s="116"/>
      <c r="D2498" s="117"/>
      <c r="E2498" s="118"/>
      <c r="F2498" s="118"/>
      <c r="G2498" s="119"/>
      <c r="H2498" s="120"/>
      <c r="I2498" s="120"/>
      <c r="J2498" s="121"/>
      <c r="K2498" s="5"/>
      <c r="L2498" s="133" t="str">
        <f t="shared" si="342"/>
        <v/>
      </c>
      <c r="M2498" s="5"/>
      <c r="N2498" s="23" t="str">
        <f>IF($L2498="", "", COUNTIF($L$11:$L$2510, "&gt;"&amp;$L2498)+1+COUNTIF($L$11:$L2498, $L2498)-1)</f>
        <v/>
      </c>
      <c r="O2498" s="5"/>
      <c r="R2498" s="23" t="str">
        <f t="shared" si="343"/>
        <v/>
      </c>
      <c r="T2498" s="20" t="str">
        <f t="shared" si="344"/>
        <v/>
      </c>
      <c r="X2498" s="23" t="str">
        <f t="shared" si="345"/>
        <v/>
      </c>
      <c r="Z2498" s="59" t="str">
        <f t="shared" si="346"/>
        <v/>
      </c>
      <c r="AA2498" s="60" t="str">
        <f>IF($B2498="", "", IF(COUNTIF('Intro &amp; Setup'!$AY$23:$AY$38, $B2498)&gt;0, "BH", TEXT($B2498, "ddd")))</f>
        <v/>
      </c>
      <c r="AB2498" s="61" t="str">
        <f t="shared" si="347"/>
        <v/>
      </c>
      <c r="AD2498" s="23" t="str">
        <f t="shared" si="348"/>
        <v/>
      </c>
      <c r="AE2498" s="23" t="str">
        <f t="shared" si="349"/>
        <v/>
      </c>
      <c r="AG2498" s="23" t="str">
        <f t="shared" si="350"/>
        <v/>
      </c>
    </row>
    <row r="2499" spans="1:33" x14ac:dyDescent="0.25">
      <c r="A2499" s="5"/>
      <c r="B2499" s="115"/>
      <c r="C2499" s="116"/>
      <c r="D2499" s="117"/>
      <c r="E2499" s="118"/>
      <c r="F2499" s="118"/>
      <c r="G2499" s="119"/>
      <c r="H2499" s="120"/>
      <c r="I2499" s="120"/>
      <c r="J2499" s="121"/>
      <c r="K2499" s="5"/>
      <c r="L2499" s="133" t="str">
        <f t="shared" si="342"/>
        <v/>
      </c>
      <c r="M2499" s="5"/>
      <c r="N2499" s="23" t="str">
        <f>IF($L2499="", "", COUNTIF($L$11:$L$2510, "&gt;"&amp;$L2499)+1+COUNTIF($L$11:$L2499, $L2499)-1)</f>
        <v/>
      </c>
      <c r="O2499" s="5"/>
      <c r="R2499" s="23" t="str">
        <f t="shared" si="343"/>
        <v/>
      </c>
      <c r="T2499" s="20" t="str">
        <f t="shared" si="344"/>
        <v/>
      </c>
      <c r="X2499" s="23" t="str">
        <f t="shared" si="345"/>
        <v/>
      </c>
      <c r="Z2499" s="59" t="str">
        <f t="shared" si="346"/>
        <v/>
      </c>
      <c r="AA2499" s="60" t="str">
        <f>IF($B2499="", "", IF(COUNTIF('Intro &amp; Setup'!$AY$23:$AY$38, $B2499)&gt;0, "BH", TEXT($B2499, "ddd")))</f>
        <v/>
      </c>
      <c r="AB2499" s="61" t="str">
        <f t="shared" si="347"/>
        <v/>
      </c>
      <c r="AD2499" s="23" t="str">
        <f t="shared" si="348"/>
        <v/>
      </c>
      <c r="AE2499" s="23" t="str">
        <f t="shared" si="349"/>
        <v/>
      </c>
      <c r="AG2499" s="23" t="str">
        <f t="shared" si="350"/>
        <v/>
      </c>
    </row>
    <row r="2500" spans="1:33" x14ac:dyDescent="0.25">
      <c r="A2500" s="5"/>
      <c r="B2500" s="115"/>
      <c r="C2500" s="116"/>
      <c r="D2500" s="117"/>
      <c r="E2500" s="118"/>
      <c r="F2500" s="118"/>
      <c r="G2500" s="119"/>
      <c r="H2500" s="120"/>
      <c r="I2500" s="120"/>
      <c r="J2500" s="121"/>
      <c r="K2500" s="5"/>
      <c r="L2500" s="133" t="str">
        <f t="shared" si="342"/>
        <v/>
      </c>
      <c r="M2500" s="5"/>
      <c r="N2500" s="23" t="str">
        <f>IF($L2500="", "", COUNTIF($L$11:$L$2510, "&gt;"&amp;$L2500)+1+COUNTIF($L$11:$L2500, $L2500)-1)</f>
        <v/>
      </c>
      <c r="O2500" s="5"/>
      <c r="R2500" s="23" t="str">
        <f t="shared" si="343"/>
        <v/>
      </c>
      <c r="T2500" s="20" t="str">
        <f t="shared" si="344"/>
        <v/>
      </c>
      <c r="X2500" s="23" t="str">
        <f t="shared" si="345"/>
        <v/>
      </c>
      <c r="Z2500" s="59" t="str">
        <f t="shared" si="346"/>
        <v/>
      </c>
      <c r="AA2500" s="60" t="str">
        <f>IF($B2500="", "", IF(COUNTIF('Intro &amp; Setup'!$AY$23:$AY$38, $B2500)&gt;0, "BH", TEXT($B2500, "ddd")))</f>
        <v/>
      </c>
      <c r="AB2500" s="61" t="str">
        <f t="shared" si="347"/>
        <v/>
      </c>
      <c r="AD2500" s="23" t="str">
        <f t="shared" si="348"/>
        <v/>
      </c>
      <c r="AE2500" s="23" t="str">
        <f t="shared" si="349"/>
        <v/>
      </c>
      <c r="AG2500" s="23" t="str">
        <f t="shared" si="350"/>
        <v/>
      </c>
    </row>
    <row r="2501" spans="1:33" x14ac:dyDescent="0.25">
      <c r="A2501" s="5"/>
      <c r="B2501" s="115"/>
      <c r="C2501" s="116"/>
      <c r="D2501" s="117"/>
      <c r="E2501" s="118"/>
      <c r="F2501" s="118"/>
      <c r="G2501" s="119"/>
      <c r="H2501" s="120"/>
      <c r="I2501" s="120"/>
      <c r="J2501" s="121"/>
      <c r="K2501" s="5"/>
      <c r="L2501" s="133" t="str">
        <f t="shared" si="342"/>
        <v/>
      </c>
      <c r="M2501" s="5"/>
      <c r="N2501" s="23" t="str">
        <f>IF($L2501="", "", COUNTIF($L$11:$L$2510, "&gt;"&amp;$L2501)+1+COUNTIF($L$11:$L2501, $L2501)-1)</f>
        <v/>
      </c>
      <c r="O2501" s="5"/>
      <c r="R2501" s="23" t="str">
        <f t="shared" si="343"/>
        <v/>
      </c>
      <c r="T2501" s="20" t="str">
        <f t="shared" si="344"/>
        <v/>
      </c>
      <c r="X2501" s="23" t="str">
        <f t="shared" si="345"/>
        <v/>
      </c>
      <c r="Z2501" s="59" t="str">
        <f t="shared" si="346"/>
        <v/>
      </c>
      <c r="AA2501" s="60" t="str">
        <f>IF($B2501="", "", IF(COUNTIF('Intro &amp; Setup'!$AY$23:$AY$38, $B2501)&gt;0, "BH", TEXT($B2501, "ddd")))</f>
        <v/>
      </c>
      <c r="AB2501" s="61" t="str">
        <f t="shared" si="347"/>
        <v/>
      </c>
      <c r="AD2501" s="23" t="str">
        <f t="shared" si="348"/>
        <v/>
      </c>
      <c r="AE2501" s="23" t="str">
        <f t="shared" si="349"/>
        <v/>
      </c>
      <c r="AG2501" s="23" t="str">
        <f t="shared" si="350"/>
        <v/>
      </c>
    </row>
    <row r="2502" spans="1:33" x14ac:dyDescent="0.25">
      <c r="A2502" s="5"/>
      <c r="B2502" s="115"/>
      <c r="C2502" s="116"/>
      <c r="D2502" s="117"/>
      <c r="E2502" s="118"/>
      <c r="F2502" s="118"/>
      <c r="G2502" s="119"/>
      <c r="H2502" s="120"/>
      <c r="I2502" s="120"/>
      <c r="J2502" s="121"/>
      <c r="K2502" s="5"/>
      <c r="L2502" s="133" t="str">
        <f t="shared" si="342"/>
        <v/>
      </c>
      <c r="M2502" s="5"/>
      <c r="N2502" s="23" t="str">
        <f>IF($L2502="", "", COUNTIF($L$11:$L$2510, "&gt;"&amp;$L2502)+1+COUNTIF($L$11:$L2502, $L2502)-1)</f>
        <v/>
      </c>
      <c r="O2502" s="5"/>
      <c r="R2502" s="23" t="str">
        <f t="shared" si="343"/>
        <v/>
      </c>
      <c r="T2502" s="20" t="str">
        <f t="shared" si="344"/>
        <v/>
      </c>
      <c r="X2502" s="23" t="str">
        <f t="shared" si="345"/>
        <v/>
      </c>
      <c r="Z2502" s="59" t="str">
        <f t="shared" si="346"/>
        <v/>
      </c>
      <c r="AA2502" s="60" t="str">
        <f>IF($B2502="", "", IF(COUNTIF('Intro &amp; Setup'!$AY$23:$AY$38, $B2502)&gt;0, "BH", TEXT($B2502, "ddd")))</f>
        <v/>
      </c>
      <c r="AB2502" s="61" t="str">
        <f t="shared" si="347"/>
        <v/>
      </c>
      <c r="AD2502" s="23" t="str">
        <f t="shared" si="348"/>
        <v/>
      </c>
      <c r="AE2502" s="23" t="str">
        <f t="shared" si="349"/>
        <v/>
      </c>
      <c r="AG2502" s="23" t="str">
        <f t="shared" si="350"/>
        <v/>
      </c>
    </row>
    <row r="2503" spans="1:33" x14ac:dyDescent="0.25">
      <c r="A2503" s="5"/>
      <c r="B2503" s="115"/>
      <c r="C2503" s="116"/>
      <c r="D2503" s="117"/>
      <c r="E2503" s="118"/>
      <c r="F2503" s="118"/>
      <c r="G2503" s="119"/>
      <c r="H2503" s="120"/>
      <c r="I2503" s="120"/>
      <c r="J2503" s="121"/>
      <c r="K2503" s="5"/>
      <c r="L2503" s="133" t="str">
        <f t="shared" si="342"/>
        <v/>
      </c>
      <c r="M2503" s="5"/>
      <c r="N2503" s="23" t="str">
        <f>IF($L2503="", "", COUNTIF($L$11:$L$2510, "&gt;"&amp;$L2503)+1+COUNTIF($L$11:$L2503, $L2503)-1)</f>
        <v/>
      </c>
      <c r="O2503" s="5"/>
      <c r="R2503" s="23" t="str">
        <f t="shared" si="343"/>
        <v/>
      </c>
      <c r="T2503" s="20" t="str">
        <f t="shared" si="344"/>
        <v/>
      </c>
      <c r="X2503" s="23" t="str">
        <f t="shared" si="345"/>
        <v/>
      </c>
      <c r="Z2503" s="59" t="str">
        <f t="shared" si="346"/>
        <v/>
      </c>
      <c r="AA2503" s="60" t="str">
        <f>IF($B2503="", "", IF(COUNTIF('Intro &amp; Setup'!$AY$23:$AY$38, $B2503)&gt;0, "BH", TEXT($B2503, "ddd")))</f>
        <v/>
      </c>
      <c r="AB2503" s="61" t="str">
        <f t="shared" si="347"/>
        <v/>
      </c>
      <c r="AD2503" s="23" t="str">
        <f t="shared" si="348"/>
        <v/>
      </c>
      <c r="AE2503" s="23" t="str">
        <f t="shared" si="349"/>
        <v/>
      </c>
      <c r="AG2503" s="23" t="str">
        <f t="shared" si="350"/>
        <v/>
      </c>
    </row>
    <row r="2504" spans="1:33" x14ac:dyDescent="0.25">
      <c r="A2504" s="5"/>
      <c r="B2504" s="115"/>
      <c r="C2504" s="116"/>
      <c r="D2504" s="117"/>
      <c r="E2504" s="118"/>
      <c r="F2504" s="118"/>
      <c r="G2504" s="119"/>
      <c r="H2504" s="120"/>
      <c r="I2504" s="120"/>
      <c r="J2504" s="121"/>
      <c r="K2504" s="5"/>
      <c r="L2504" s="133" t="str">
        <f t="shared" si="342"/>
        <v/>
      </c>
      <c r="M2504" s="5"/>
      <c r="N2504" s="23" t="str">
        <f>IF($L2504="", "", COUNTIF($L$11:$L$2510, "&gt;"&amp;$L2504)+1+COUNTIF($L$11:$L2504, $L2504)-1)</f>
        <v/>
      </c>
      <c r="O2504" s="5"/>
      <c r="R2504" s="23" t="str">
        <f t="shared" si="343"/>
        <v/>
      </c>
      <c r="T2504" s="20" t="str">
        <f t="shared" si="344"/>
        <v/>
      </c>
      <c r="X2504" s="23" t="str">
        <f t="shared" si="345"/>
        <v/>
      </c>
      <c r="Z2504" s="59" t="str">
        <f t="shared" si="346"/>
        <v/>
      </c>
      <c r="AA2504" s="60" t="str">
        <f>IF($B2504="", "", IF(COUNTIF('Intro &amp; Setup'!$AY$23:$AY$38, $B2504)&gt;0, "BH", TEXT($B2504, "ddd")))</f>
        <v/>
      </c>
      <c r="AB2504" s="61" t="str">
        <f t="shared" si="347"/>
        <v/>
      </c>
      <c r="AD2504" s="23" t="str">
        <f t="shared" si="348"/>
        <v/>
      </c>
      <c r="AE2504" s="23" t="str">
        <f t="shared" si="349"/>
        <v/>
      </c>
      <c r="AG2504" s="23" t="str">
        <f t="shared" si="350"/>
        <v/>
      </c>
    </row>
    <row r="2505" spans="1:33" x14ac:dyDescent="0.25">
      <c r="A2505" s="5"/>
      <c r="B2505" s="115"/>
      <c r="C2505" s="116"/>
      <c r="D2505" s="117"/>
      <c r="E2505" s="118"/>
      <c r="F2505" s="118"/>
      <c r="G2505" s="119"/>
      <c r="H2505" s="120"/>
      <c r="I2505" s="120"/>
      <c r="J2505" s="121"/>
      <c r="K2505" s="5"/>
      <c r="L2505" s="133" t="str">
        <f t="shared" si="342"/>
        <v/>
      </c>
      <c r="M2505" s="5"/>
      <c r="N2505" s="23" t="str">
        <f>IF($L2505="", "", COUNTIF($L$11:$L$2510, "&gt;"&amp;$L2505)+1+COUNTIF($L$11:$L2505, $L2505)-1)</f>
        <v/>
      </c>
      <c r="O2505" s="5"/>
      <c r="R2505" s="23" t="str">
        <f t="shared" si="343"/>
        <v/>
      </c>
      <c r="T2505" s="20" t="str">
        <f t="shared" si="344"/>
        <v/>
      </c>
      <c r="X2505" s="23" t="str">
        <f t="shared" si="345"/>
        <v/>
      </c>
      <c r="Z2505" s="59" t="str">
        <f t="shared" si="346"/>
        <v/>
      </c>
      <c r="AA2505" s="60" t="str">
        <f>IF($B2505="", "", IF(COUNTIF('Intro &amp; Setup'!$AY$23:$AY$38, $B2505)&gt;0, "BH", TEXT($B2505, "ddd")))</f>
        <v/>
      </c>
      <c r="AB2505" s="61" t="str">
        <f t="shared" si="347"/>
        <v/>
      </c>
      <c r="AD2505" s="23" t="str">
        <f t="shared" si="348"/>
        <v/>
      </c>
      <c r="AE2505" s="23" t="str">
        <f t="shared" si="349"/>
        <v/>
      </c>
      <c r="AG2505" s="23" t="str">
        <f t="shared" si="350"/>
        <v/>
      </c>
    </row>
    <row r="2506" spans="1:33" x14ac:dyDescent="0.25">
      <c r="A2506" s="5"/>
      <c r="B2506" s="115"/>
      <c r="C2506" s="116"/>
      <c r="D2506" s="117"/>
      <c r="E2506" s="118"/>
      <c r="F2506" s="118"/>
      <c r="G2506" s="119"/>
      <c r="H2506" s="120"/>
      <c r="I2506" s="120"/>
      <c r="J2506" s="121"/>
      <c r="K2506" s="5"/>
      <c r="L2506" s="133" t="str">
        <f t="shared" si="342"/>
        <v/>
      </c>
      <c r="M2506" s="5"/>
      <c r="N2506" s="23" t="str">
        <f>IF($L2506="", "", COUNTIF($L$11:$L$2510, "&gt;"&amp;$L2506)+1+COUNTIF($L$11:$L2506, $L2506)-1)</f>
        <v/>
      </c>
      <c r="O2506" s="5"/>
      <c r="R2506" s="23" t="str">
        <f t="shared" si="343"/>
        <v/>
      </c>
      <c r="T2506" s="20" t="str">
        <f t="shared" si="344"/>
        <v/>
      </c>
      <c r="X2506" s="23" t="str">
        <f t="shared" si="345"/>
        <v/>
      </c>
      <c r="Z2506" s="59" t="str">
        <f t="shared" si="346"/>
        <v/>
      </c>
      <c r="AA2506" s="60" t="str">
        <f>IF($B2506="", "", IF(COUNTIF('Intro &amp; Setup'!$AY$23:$AY$38, $B2506)&gt;0, "BH", TEXT($B2506, "ddd")))</f>
        <v/>
      </c>
      <c r="AB2506" s="61" t="str">
        <f t="shared" si="347"/>
        <v/>
      </c>
      <c r="AD2506" s="23" t="str">
        <f t="shared" si="348"/>
        <v/>
      </c>
      <c r="AE2506" s="23" t="str">
        <f t="shared" si="349"/>
        <v/>
      </c>
      <c r="AG2506" s="23" t="str">
        <f t="shared" si="350"/>
        <v/>
      </c>
    </row>
    <row r="2507" spans="1:33" x14ac:dyDescent="0.25">
      <c r="A2507" s="5"/>
      <c r="B2507" s="115"/>
      <c r="C2507" s="116"/>
      <c r="D2507" s="117"/>
      <c r="E2507" s="118"/>
      <c r="F2507" s="118"/>
      <c r="G2507" s="119"/>
      <c r="H2507" s="120"/>
      <c r="I2507" s="120"/>
      <c r="J2507" s="121"/>
      <c r="K2507" s="5"/>
      <c r="L2507" s="133" t="str">
        <f t="shared" si="342"/>
        <v/>
      </c>
      <c r="M2507" s="5"/>
      <c r="N2507" s="23" t="str">
        <f>IF($L2507="", "", COUNTIF($L$11:$L$2510, "&gt;"&amp;$L2507)+1+COUNTIF($L$11:$L2507, $L2507)-1)</f>
        <v/>
      </c>
      <c r="O2507" s="5"/>
      <c r="R2507" s="23" t="str">
        <f t="shared" si="343"/>
        <v/>
      </c>
      <c r="T2507" s="20" t="str">
        <f t="shared" si="344"/>
        <v/>
      </c>
      <c r="X2507" s="23" t="str">
        <f t="shared" si="345"/>
        <v/>
      </c>
      <c r="Z2507" s="59" t="str">
        <f t="shared" si="346"/>
        <v/>
      </c>
      <c r="AA2507" s="60" t="str">
        <f>IF($B2507="", "", IF(COUNTIF('Intro &amp; Setup'!$AY$23:$AY$38, $B2507)&gt;0, "BH", TEXT($B2507, "ddd")))</f>
        <v/>
      </c>
      <c r="AB2507" s="61" t="str">
        <f t="shared" si="347"/>
        <v/>
      </c>
      <c r="AD2507" s="23" t="str">
        <f t="shared" si="348"/>
        <v/>
      </c>
      <c r="AE2507" s="23" t="str">
        <f t="shared" si="349"/>
        <v/>
      </c>
      <c r="AG2507" s="23" t="str">
        <f t="shared" si="350"/>
        <v/>
      </c>
    </row>
    <row r="2508" spans="1:33" x14ac:dyDescent="0.25">
      <c r="A2508" s="5"/>
      <c r="B2508" s="115"/>
      <c r="C2508" s="116"/>
      <c r="D2508" s="117"/>
      <c r="E2508" s="118"/>
      <c r="F2508" s="118"/>
      <c r="G2508" s="119"/>
      <c r="H2508" s="120"/>
      <c r="I2508" s="120"/>
      <c r="J2508" s="121"/>
      <c r="K2508" s="5"/>
      <c r="L2508" s="133" t="str">
        <f t="shared" ref="L2508:L2510" si="351">IFERROR(($I2508+$J2508)/$H2508, "")</f>
        <v/>
      </c>
      <c r="M2508" s="5"/>
      <c r="N2508" s="23" t="str">
        <f>IF($L2508="", "", COUNTIF($L$11:$L$2510, "&gt;"&amp;$L2508)+1+COUNTIF($L$11:$L2508, $L2508)-1)</f>
        <v/>
      </c>
      <c r="O2508" s="5"/>
      <c r="R2508" s="23" t="str">
        <f>IF($T2508="", "", IF(COUNTIF($T$11:$T$2510, $T2508)&gt;1, "X", ""))</f>
        <v/>
      </c>
      <c r="T2508" s="20" t="str">
        <f>IF(AND($B2508="", $C2508="", $D2508=""), "", CONCATENATE(TEXT($B2508, "dd mmm yyyy"), " - ", TEXT($C2508, "hh:mm"), " - ", $D2508))</f>
        <v/>
      </c>
      <c r="X2508" s="23" t="str">
        <f>IF($E2508="", "", IF(COUNTIF($V$11:$V$20, $E2508)=0, "X", ""))</f>
        <v/>
      </c>
      <c r="Z2508" s="59" t="str">
        <f>IF($B2508="", "", TEXT($B2508, "mmm yyyy"))</f>
        <v/>
      </c>
      <c r="AA2508" s="60" t="str">
        <f>IF($B2508="", "", IF(COUNTIF('Intro &amp; Setup'!$AY$23:$AY$38, $B2508)&gt;0, "BH", TEXT($B2508, "ddd")))</f>
        <v/>
      </c>
      <c r="AB2508" s="61" t="str">
        <f>IF($C2508="", "", REPLACE(TEXT($C2508, "hh:mm"), 4, 2, "00"))</f>
        <v/>
      </c>
      <c r="AD2508" s="23" t="str">
        <f>IF(OR($AB2508="", $E2508=""), "", CONCATENATE($AB2508, " - ", $E2508))</f>
        <v/>
      </c>
      <c r="AE2508" s="23" t="str">
        <f>IF(OR($AA2508="", $E2508=""), "", CONCATENATE($AA2508, " - ", $E2508))</f>
        <v/>
      </c>
      <c r="AG2508" s="23" t="str">
        <f>IF($B2508="", "", IF(OR($B2508&lt;$Z$2, $B2508&gt;$Z$3), "X", ""))</f>
        <v/>
      </c>
    </row>
    <row r="2509" spans="1:33" x14ac:dyDescent="0.25">
      <c r="A2509" s="5"/>
      <c r="B2509" s="115"/>
      <c r="C2509" s="116"/>
      <c r="D2509" s="117"/>
      <c r="E2509" s="118"/>
      <c r="F2509" s="118"/>
      <c r="G2509" s="119"/>
      <c r="H2509" s="120"/>
      <c r="I2509" s="120"/>
      <c r="J2509" s="121"/>
      <c r="K2509" s="5"/>
      <c r="L2509" s="133" t="str">
        <f t="shared" si="351"/>
        <v/>
      </c>
      <c r="M2509" s="5"/>
      <c r="N2509" s="23" t="str">
        <f>IF($L2509="", "", COUNTIF($L$11:$L$2510, "&gt;"&amp;$L2509)+1+COUNTIF($L$11:$L2509, $L2509)-1)</f>
        <v/>
      </c>
      <c r="O2509" s="5"/>
      <c r="R2509" s="23" t="str">
        <f>IF($T2509="", "", IF(COUNTIF($T$11:$T$2510, $T2509)&gt;1, "X", ""))</f>
        <v/>
      </c>
      <c r="T2509" s="20" t="str">
        <f>IF(AND($B2509="", $C2509="", $D2509=""), "", CONCATENATE(TEXT($B2509, "dd mmm yyyy"), " - ", TEXT($C2509, "hh:mm"), " - ", $D2509))</f>
        <v/>
      </c>
      <c r="X2509" s="23" t="str">
        <f>IF($E2509="", "", IF(COUNTIF($V$11:$V$20, $E2509)=0, "X", ""))</f>
        <v/>
      </c>
      <c r="Z2509" s="59" t="str">
        <f>IF($B2509="", "", TEXT($B2509, "mmm yyyy"))</f>
        <v/>
      </c>
      <c r="AA2509" s="60" t="str">
        <f>IF($B2509="", "", IF(COUNTIF('Intro &amp; Setup'!$AY$23:$AY$38, $B2509)&gt;0, "BH", TEXT($B2509, "ddd")))</f>
        <v/>
      </c>
      <c r="AB2509" s="61" t="str">
        <f>IF($C2509="", "", REPLACE(TEXT($C2509, "hh:mm"), 4, 2, "00"))</f>
        <v/>
      </c>
      <c r="AD2509" s="23" t="str">
        <f>IF(OR($AB2509="", $E2509=""), "", CONCATENATE($AB2509, " - ", $E2509))</f>
        <v/>
      </c>
      <c r="AE2509" s="23" t="str">
        <f>IF(OR($AA2509="", $E2509=""), "", CONCATENATE($AA2509, " - ", $E2509))</f>
        <v/>
      </c>
      <c r="AG2509" s="23" t="str">
        <f>IF($B2509="", "", IF(OR($B2509&lt;$Z$2, $B2509&gt;$Z$3), "X", ""))</f>
        <v/>
      </c>
    </row>
    <row r="2510" spans="1:33" x14ac:dyDescent="0.25">
      <c r="A2510" s="5"/>
      <c r="B2510" s="122"/>
      <c r="C2510" s="123"/>
      <c r="D2510" s="124"/>
      <c r="E2510" s="125"/>
      <c r="F2510" s="125"/>
      <c r="G2510" s="126"/>
      <c r="H2510" s="127"/>
      <c r="I2510" s="127"/>
      <c r="J2510" s="128"/>
      <c r="K2510" s="5"/>
      <c r="L2510" s="134" t="str">
        <f t="shared" si="351"/>
        <v/>
      </c>
      <c r="M2510" s="5"/>
      <c r="N2510" s="24" t="str">
        <f>IF($L2510="", "", COUNTIF($L$11:$L$2510, "&gt;"&amp;$L2510)+1+COUNTIF($L$11:$L2510, $L2510)-1)</f>
        <v/>
      </c>
      <c r="O2510" s="5"/>
      <c r="R2510" s="24" t="str">
        <f>IF($T2510="", "", IF(COUNTIF($T$11:$T$2510, $T2510)&gt;1, "X", ""))</f>
        <v/>
      </c>
      <c r="T2510" s="21" t="str">
        <f>IF(AND($B2510="", $C2510="", $D2510=""), "", CONCATENATE(TEXT($B2510, "dd mmm yyyy"), " - ", TEXT($C2510, "hh:mm"), " - ", $D2510))</f>
        <v/>
      </c>
      <c r="X2510" s="24" t="str">
        <f>IF($E2510="", "", IF(COUNTIF($V$11:$V$20, $E2510)=0, "X", ""))</f>
        <v/>
      </c>
      <c r="Z2510" s="62" t="str">
        <f>IF($B2510="", "", TEXT($B2510, "mmm yyyy"))</f>
        <v/>
      </c>
      <c r="AA2510" s="63" t="str">
        <f>IF($B2510="", "", IF(COUNTIF('Intro &amp; Setup'!$AY$23:$AY$38, $B2510)&gt;0, "BH", TEXT($B2510, "ddd")))</f>
        <v/>
      </c>
      <c r="AB2510" s="64" t="str">
        <f>IF($C2510="", "", REPLACE(TEXT($C2510, "hh:mm"), 4, 2, "00"))</f>
        <v/>
      </c>
      <c r="AD2510" s="24" t="str">
        <f>IF(OR($AB2510="", $E2510=""), "", CONCATENATE($AB2510, " - ", $E2510))</f>
        <v/>
      </c>
      <c r="AE2510" s="24" t="str">
        <f>IF(OR($AA2510="", $E2510=""), "", CONCATENATE($AA2510, " - ", $E2510))</f>
        <v/>
      </c>
      <c r="AG2510" s="24" t="str">
        <f>IF($B2510="", "", IF(OR($B2510&lt;$Z$2, $B2510&gt;$Z$3), "X", ""))</f>
        <v/>
      </c>
    </row>
    <row r="2511" spans="1:33" x14ac:dyDescent="0.25">
      <c r="A2511" s="5"/>
      <c r="B2511" s="5"/>
      <c r="C2511" s="5"/>
      <c r="D2511" s="5"/>
      <c r="E2511" s="5"/>
      <c r="F2511" s="5"/>
      <c r="G2511" s="5"/>
      <c r="H2511" s="5"/>
      <c r="I2511" s="5"/>
      <c r="J2511" s="5"/>
      <c r="K2511" s="5"/>
      <c r="L2511" s="5"/>
      <c r="M2511" s="5"/>
      <c r="N2511" s="5"/>
      <c r="O2511" s="5"/>
    </row>
  </sheetData>
  <sheetProtection algorithmName="SHA-512" hashValue="LIauA6a+eA0T1qCxtWSMnrzdaOSBDcqoJevoNfBe7KJb6unKGQOSkaXf0lxK3QdDSCtIS9EGm3ZnPjPcrl/I+g==" saltValue="PZOW0e68lVx/CH25eGkCrA==" spinCount="100000" sheet="1" objects="1" scenarios="1" sort="0" autoFilter="0"/>
  <autoFilter ref="B10:J20" xr:uid="{80FA7A42-F849-419F-BDD8-5851A3620080}"/>
  <sortState xmlns:xlrd2="http://schemas.microsoft.com/office/spreadsheetml/2017/richdata2" ref="B11:J2510">
    <sortCondition ref="B11:B2510"/>
    <sortCondition ref="C11:C2510"/>
  </sortState>
  <mergeCells count="9">
    <mergeCell ref="B8:D8"/>
    <mergeCell ref="F2:J5"/>
    <mergeCell ref="B4:D4"/>
    <mergeCell ref="B6:C6"/>
    <mergeCell ref="L2:N6"/>
    <mergeCell ref="B7:C7"/>
    <mergeCell ref="D7:G7"/>
    <mergeCell ref="H7:J7"/>
    <mergeCell ref="B2:D3"/>
  </mergeCells>
  <conditionalFormatting sqref="B11:C2510">
    <cfRule type="expression" dxfId="6" priority="12">
      <formula>$R11="X"</formula>
    </cfRule>
  </conditionalFormatting>
  <conditionalFormatting sqref="D11:D2510">
    <cfRule type="expression" dxfId="5" priority="11">
      <formula>$R11="X"</formula>
    </cfRule>
  </conditionalFormatting>
  <conditionalFormatting sqref="B8:D8">
    <cfRule type="expression" dxfId="4" priority="10">
      <formula>NOT($B$8="")</formula>
    </cfRule>
  </conditionalFormatting>
  <conditionalFormatting sqref="E8">
    <cfRule type="expression" dxfId="3" priority="9">
      <formula>NOT($E$8="")</formula>
    </cfRule>
  </conditionalFormatting>
  <conditionalFormatting sqref="E11:E2510">
    <cfRule type="expression" dxfId="2" priority="8">
      <formula>$X11="X"</formula>
    </cfRule>
  </conditionalFormatting>
  <conditionalFormatting sqref="B11:B2510">
    <cfRule type="expression" dxfId="1" priority="7">
      <formula>$AG11="X"</formula>
    </cfRule>
  </conditionalFormatting>
  <conditionalFormatting sqref="B6:C6">
    <cfRule type="expression" dxfId="0" priority="6">
      <formula>NOT($B$6="")</formula>
    </cfRule>
  </conditionalFormatting>
  <conditionalFormatting sqref="H11:H20">
    <cfRule type="colorScale" priority="5">
      <colorScale>
        <cfvo type="min"/>
        <cfvo type="percentile" val="50"/>
        <cfvo type="max"/>
        <color rgb="FFF8696B"/>
        <color rgb="FFFFEB84"/>
        <color rgb="FF63BE7B"/>
      </colorScale>
    </cfRule>
  </conditionalFormatting>
  <conditionalFormatting sqref="I11:I20">
    <cfRule type="colorScale" priority="4">
      <colorScale>
        <cfvo type="min"/>
        <cfvo type="percentile" val="50"/>
        <cfvo type="max"/>
        <color rgb="FFF8696B"/>
        <color rgb="FFFFEB84"/>
        <color rgb="FF63BE7B"/>
      </colorScale>
    </cfRule>
  </conditionalFormatting>
  <conditionalFormatting sqref="J11:J20">
    <cfRule type="colorScale" priority="3">
      <colorScale>
        <cfvo type="min"/>
        <cfvo type="percentile" val="50"/>
        <cfvo type="max"/>
        <color rgb="FFF8696B"/>
        <color rgb="FFFFEB84"/>
        <color rgb="FF63BE7B"/>
      </colorScale>
    </cfRule>
  </conditionalFormatting>
  <conditionalFormatting sqref="L11:L2510">
    <cfRule type="colorScale" priority="2">
      <colorScale>
        <cfvo type="min"/>
        <cfvo type="percentile" val="50"/>
        <cfvo type="max"/>
        <color rgb="FFF8696B"/>
        <color rgb="FFFFEB84"/>
        <color rgb="FF63BE7B"/>
      </colorScale>
    </cfRule>
  </conditionalFormatting>
  <conditionalFormatting sqref="N11:N2510">
    <cfRule type="colorScale" priority="1">
      <colorScale>
        <cfvo type="min"/>
        <cfvo type="percentile" val="50"/>
        <cfvo type="max"/>
        <color rgb="FF63BE7B"/>
        <color rgb="FFFFEB84"/>
        <color rgb="FFF8696B"/>
      </colorScale>
    </cfRule>
  </conditionalFormatting>
  <dataValidations count="3">
    <dataValidation type="list" allowBlank="1" showInputMessage="1" showErrorMessage="1" sqref="E11:E2510" xr:uid="{176FB229-9898-40BE-AC88-004B9CB234CB}">
      <formula1>$V$10:$V$20</formula1>
    </dataValidation>
    <dataValidation type="list" allowBlank="1" showInputMessage="1" showErrorMessage="1" sqref="F11:F2510" xr:uid="{1B4A9F91-B26C-42AF-8119-BBD225CBA6A9}">
      <formula1>$V$2:$V$4</formula1>
    </dataValidation>
    <dataValidation type="list" allowBlank="1" showInputMessage="1" showErrorMessage="1" sqref="G11:G2510" xr:uid="{38E9C3C7-C3B7-4985-B686-9611844F9CE5}">
      <formula1>$V$6:$V$8</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2710-634D-49B4-81E8-FBE0C7B43518}">
  <sheetPr>
    <tabColor rgb="FF002060"/>
  </sheetPr>
  <dimension ref="A1:CS426"/>
  <sheetViews>
    <sheetView zoomScaleNormal="100" workbookViewId="0"/>
  </sheetViews>
  <sheetFormatPr defaultColWidth="0" defaultRowHeight="15" zeroHeight="1" x14ac:dyDescent="0.25"/>
  <cols>
    <col min="1" max="46" width="2.85546875" style="1" customWidth="1"/>
    <col min="47" max="48" width="2.85546875" style="1" hidden="1" customWidth="1"/>
    <col min="49" max="49" width="25.7109375" style="1" hidden="1" customWidth="1"/>
    <col min="50" max="50" width="2.85546875" style="1" hidden="1" customWidth="1"/>
    <col min="51" max="51" width="11.42578125" style="1" hidden="1" customWidth="1"/>
    <col min="52" max="54" width="14.28515625" style="1" hidden="1" customWidth="1"/>
    <col min="55" max="55" width="2.85546875" style="1" hidden="1" customWidth="1"/>
    <col min="56" max="56" width="11.42578125" style="1" hidden="1" customWidth="1"/>
    <col min="57" max="59" width="14.28515625" style="1" hidden="1" customWidth="1"/>
    <col min="60" max="97" width="0" style="1" hidden="1" customWidth="1"/>
    <col min="98" max="16384" width="2.85546875" style="1" hidden="1"/>
  </cols>
  <sheetData>
    <row r="1" spans="1:59"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59" x14ac:dyDescent="0.25">
      <c r="A2" s="5"/>
      <c r="B2" s="221" t="str">
        <f>CONCATENATE("LinkedIn Post Report - ", 'Intro &amp; Setup'!$H$16)</f>
        <v>LinkedIn Post Report - Your Name</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3"/>
      <c r="AT2" s="5"/>
    </row>
    <row r="3" spans="1:59" x14ac:dyDescent="0.25">
      <c r="A3" s="5"/>
      <c r="B3" s="224"/>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6"/>
      <c r="AT3" s="5"/>
      <c r="AZ3" s="26" t="s">
        <v>8</v>
      </c>
      <c r="BA3" s="26" t="s">
        <v>6</v>
      </c>
      <c r="BB3" s="26" t="s">
        <v>7</v>
      </c>
      <c r="BD3" s="26" t="s">
        <v>98</v>
      </c>
      <c r="BE3" s="26" t="s">
        <v>8</v>
      </c>
      <c r="BF3" s="26" t="s">
        <v>6</v>
      </c>
      <c r="BG3" s="26" t="s">
        <v>7</v>
      </c>
    </row>
    <row r="4" spans="1:59"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Y4" s="22" t="str">
        <f>'Intro &amp; Setup'!$BI23</f>
        <v>Jan 2020</v>
      </c>
      <c r="AZ4" s="69">
        <f>IFERROR(ROUND(BE4/$BD4, 0), "")</f>
        <v>50010</v>
      </c>
      <c r="BA4" s="70">
        <f t="shared" ref="BA4:BA15" si="0">IFERROR(ROUND(BF4/$BD4, 0), "")</f>
        <v>52</v>
      </c>
      <c r="BB4" s="71">
        <f t="shared" ref="BB4:BB15" si="1">IFERROR(ROUND(BG4/$BD4, 0), "")</f>
        <v>124</v>
      </c>
      <c r="BD4" s="68">
        <f>COUNTIF('Post Data'!$Z$11:$Z$2510, $AY4)</f>
        <v>10</v>
      </c>
      <c r="BE4" s="69">
        <f>SUMIF('Post Data'!$Z$11:$Z$2510, $AY4, 'Post Data'!$H$11:$H$2510)</f>
        <v>500096</v>
      </c>
      <c r="BF4" s="70">
        <f>SUMIF('Post Data'!$Z$11:$Z$2510, $AY4, 'Post Data'!$I$11:$I$2510)</f>
        <v>522</v>
      </c>
      <c r="BG4" s="71">
        <f>SUMIF('Post Data'!$Z$11:$Z$2510, $AY4, 'Post Data'!$J$11:$J$2510)</f>
        <v>1238</v>
      </c>
    </row>
    <row r="5" spans="1:59"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Y5" s="23" t="str">
        <f>'Intro &amp; Setup'!$BI24</f>
        <v>Feb 2020</v>
      </c>
      <c r="AZ5" s="73" t="str">
        <f t="shared" ref="AZ5:AZ15" si="2">IFERROR(ROUND(BE5/$BD5, 0), "")</f>
        <v/>
      </c>
      <c r="BA5" s="74" t="str">
        <f t="shared" si="0"/>
        <v/>
      </c>
      <c r="BB5" s="75" t="str">
        <f t="shared" si="1"/>
        <v/>
      </c>
      <c r="BD5" s="72">
        <f>COUNTIF('Post Data'!$Z$11:$Z$2510, $AY5)</f>
        <v>0</v>
      </c>
      <c r="BE5" s="73">
        <f>SUMIF('Post Data'!$Z$11:$Z$2510, $AY5, 'Post Data'!$H$11:$H$2510)</f>
        <v>0</v>
      </c>
      <c r="BF5" s="74">
        <f>SUMIF('Post Data'!$Z$11:$Z$2510, $AY5, 'Post Data'!$I$11:$I$2510)</f>
        <v>0</v>
      </c>
      <c r="BG5" s="75">
        <f>SUMIF('Post Data'!$Z$11:$Z$2510, $AY5, 'Post Data'!$J$11:$J$2510)</f>
        <v>0</v>
      </c>
    </row>
    <row r="6" spans="1:59"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Y6" s="23" t="str">
        <f>'Intro &amp; Setup'!$BI25</f>
        <v>Mar 2020</v>
      </c>
      <c r="AZ6" s="73" t="str">
        <f t="shared" si="2"/>
        <v/>
      </c>
      <c r="BA6" s="74" t="str">
        <f t="shared" si="0"/>
        <v/>
      </c>
      <c r="BB6" s="75" t="str">
        <f t="shared" si="1"/>
        <v/>
      </c>
      <c r="BD6" s="72">
        <f>COUNTIF('Post Data'!$Z$11:$Z$2510, $AY6)</f>
        <v>0</v>
      </c>
      <c r="BE6" s="73">
        <f>SUMIF('Post Data'!$Z$11:$Z$2510, $AY6, 'Post Data'!$H$11:$H$2510)</f>
        <v>0</v>
      </c>
      <c r="BF6" s="74">
        <f>SUMIF('Post Data'!$Z$11:$Z$2510, $AY6, 'Post Data'!$I$11:$I$2510)</f>
        <v>0</v>
      </c>
      <c r="BG6" s="75">
        <f>SUMIF('Post Data'!$Z$11:$Z$2510, $AY6, 'Post Data'!$J$11:$J$2510)</f>
        <v>0</v>
      </c>
    </row>
    <row r="7" spans="1:59" x14ac:dyDescent="0.2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Y7" s="23" t="str">
        <f>'Intro &amp; Setup'!$BI26</f>
        <v>Apr 2020</v>
      </c>
      <c r="AZ7" s="73" t="str">
        <f t="shared" si="2"/>
        <v/>
      </c>
      <c r="BA7" s="74" t="str">
        <f t="shared" si="0"/>
        <v/>
      </c>
      <c r="BB7" s="75" t="str">
        <f t="shared" si="1"/>
        <v/>
      </c>
      <c r="BD7" s="72">
        <f>COUNTIF('Post Data'!$Z$11:$Z$2510, $AY7)</f>
        <v>0</v>
      </c>
      <c r="BE7" s="73">
        <f>SUMIF('Post Data'!$Z$11:$Z$2510, $AY7, 'Post Data'!$H$11:$H$2510)</f>
        <v>0</v>
      </c>
      <c r="BF7" s="74">
        <f>SUMIF('Post Data'!$Z$11:$Z$2510, $AY7, 'Post Data'!$I$11:$I$2510)</f>
        <v>0</v>
      </c>
      <c r="BG7" s="75">
        <f>SUMIF('Post Data'!$Z$11:$Z$2510, $AY7, 'Post Data'!$J$11:$J$2510)</f>
        <v>0</v>
      </c>
    </row>
    <row r="8" spans="1:59"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Y8" s="23" t="str">
        <f>'Intro &amp; Setup'!$BI27</f>
        <v>May 2020</v>
      </c>
      <c r="AZ8" s="73" t="str">
        <f t="shared" si="2"/>
        <v/>
      </c>
      <c r="BA8" s="74" t="str">
        <f t="shared" si="0"/>
        <v/>
      </c>
      <c r="BB8" s="75" t="str">
        <f t="shared" si="1"/>
        <v/>
      </c>
      <c r="BD8" s="72">
        <f>COUNTIF('Post Data'!$Z$11:$Z$2510, $AY8)</f>
        <v>0</v>
      </c>
      <c r="BE8" s="73">
        <f>SUMIF('Post Data'!$Z$11:$Z$2510, $AY8, 'Post Data'!$H$11:$H$2510)</f>
        <v>0</v>
      </c>
      <c r="BF8" s="74">
        <f>SUMIF('Post Data'!$Z$11:$Z$2510, $AY8, 'Post Data'!$I$11:$I$2510)</f>
        <v>0</v>
      </c>
      <c r="BG8" s="75">
        <f>SUMIF('Post Data'!$Z$11:$Z$2510, $AY8, 'Post Data'!$J$11:$J$2510)</f>
        <v>0</v>
      </c>
    </row>
    <row r="9" spans="1:59"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Y9" s="23" t="str">
        <f>'Intro &amp; Setup'!$BI28</f>
        <v>Jun 2020</v>
      </c>
      <c r="AZ9" s="73" t="str">
        <f t="shared" si="2"/>
        <v/>
      </c>
      <c r="BA9" s="74" t="str">
        <f t="shared" si="0"/>
        <v/>
      </c>
      <c r="BB9" s="75" t="str">
        <f t="shared" si="1"/>
        <v/>
      </c>
      <c r="BD9" s="72">
        <f>COUNTIF('Post Data'!$Z$11:$Z$2510, $AY9)</f>
        <v>0</v>
      </c>
      <c r="BE9" s="73">
        <f>SUMIF('Post Data'!$Z$11:$Z$2510, $AY9, 'Post Data'!$H$11:$H$2510)</f>
        <v>0</v>
      </c>
      <c r="BF9" s="74">
        <f>SUMIF('Post Data'!$Z$11:$Z$2510, $AY9, 'Post Data'!$I$11:$I$2510)</f>
        <v>0</v>
      </c>
      <c r="BG9" s="75">
        <f>SUMIF('Post Data'!$Z$11:$Z$2510, $AY9, 'Post Data'!$J$11:$J$2510)</f>
        <v>0</v>
      </c>
    </row>
    <row r="10" spans="1:59"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Y10" s="23" t="str">
        <f>'Intro &amp; Setup'!$BI29</f>
        <v>Jul 2020</v>
      </c>
      <c r="AZ10" s="73" t="str">
        <f t="shared" si="2"/>
        <v/>
      </c>
      <c r="BA10" s="74" t="str">
        <f t="shared" si="0"/>
        <v/>
      </c>
      <c r="BB10" s="75" t="str">
        <f t="shared" si="1"/>
        <v/>
      </c>
      <c r="BD10" s="72">
        <f>COUNTIF('Post Data'!$Z$11:$Z$2510, $AY10)</f>
        <v>0</v>
      </c>
      <c r="BE10" s="73">
        <f>SUMIF('Post Data'!$Z$11:$Z$2510, $AY10, 'Post Data'!$H$11:$H$2510)</f>
        <v>0</v>
      </c>
      <c r="BF10" s="74">
        <f>SUMIF('Post Data'!$Z$11:$Z$2510, $AY10, 'Post Data'!$I$11:$I$2510)</f>
        <v>0</v>
      </c>
      <c r="BG10" s="75">
        <f>SUMIF('Post Data'!$Z$11:$Z$2510, $AY10, 'Post Data'!$J$11:$J$2510)</f>
        <v>0</v>
      </c>
    </row>
    <row r="11" spans="1:59"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Y11" s="23" t="str">
        <f>'Intro &amp; Setup'!$BI30</f>
        <v>Aug 2020</v>
      </c>
      <c r="AZ11" s="73" t="str">
        <f t="shared" si="2"/>
        <v/>
      </c>
      <c r="BA11" s="74" t="str">
        <f t="shared" si="0"/>
        <v/>
      </c>
      <c r="BB11" s="75" t="str">
        <f t="shared" si="1"/>
        <v/>
      </c>
      <c r="BD11" s="72">
        <f>COUNTIF('Post Data'!$Z$11:$Z$2510, $AY11)</f>
        <v>0</v>
      </c>
      <c r="BE11" s="73">
        <f>SUMIF('Post Data'!$Z$11:$Z$2510, $AY11, 'Post Data'!$H$11:$H$2510)</f>
        <v>0</v>
      </c>
      <c r="BF11" s="74">
        <f>SUMIF('Post Data'!$Z$11:$Z$2510, $AY11, 'Post Data'!$I$11:$I$2510)</f>
        <v>0</v>
      </c>
      <c r="BG11" s="75">
        <f>SUMIF('Post Data'!$Z$11:$Z$2510, $AY11, 'Post Data'!$J$11:$J$2510)</f>
        <v>0</v>
      </c>
    </row>
    <row r="12" spans="1:59"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Y12" s="23" t="str">
        <f>'Intro &amp; Setup'!$BI31</f>
        <v>Sep 2020</v>
      </c>
      <c r="AZ12" s="73" t="str">
        <f t="shared" si="2"/>
        <v/>
      </c>
      <c r="BA12" s="74" t="str">
        <f t="shared" si="0"/>
        <v/>
      </c>
      <c r="BB12" s="75" t="str">
        <f t="shared" si="1"/>
        <v/>
      </c>
      <c r="BD12" s="72">
        <f>COUNTIF('Post Data'!$Z$11:$Z$2510, $AY12)</f>
        <v>0</v>
      </c>
      <c r="BE12" s="73">
        <f>SUMIF('Post Data'!$Z$11:$Z$2510, $AY12, 'Post Data'!$H$11:$H$2510)</f>
        <v>0</v>
      </c>
      <c r="BF12" s="74">
        <f>SUMIF('Post Data'!$Z$11:$Z$2510, $AY12, 'Post Data'!$I$11:$I$2510)</f>
        <v>0</v>
      </c>
      <c r="BG12" s="75">
        <f>SUMIF('Post Data'!$Z$11:$Z$2510, $AY12, 'Post Data'!$J$11:$J$2510)</f>
        <v>0</v>
      </c>
    </row>
    <row r="13" spans="1:59"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Y13" s="23" t="str">
        <f>'Intro &amp; Setup'!$BI32</f>
        <v>Oct 2020</v>
      </c>
      <c r="AZ13" s="73" t="str">
        <f t="shared" si="2"/>
        <v/>
      </c>
      <c r="BA13" s="74" t="str">
        <f t="shared" si="0"/>
        <v/>
      </c>
      <c r="BB13" s="75" t="str">
        <f t="shared" si="1"/>
        <v/>
      </c>
      <c r="BD13" s="72">
        <f>COUNTIF('Post Data'!$Z$11:$Z$2510, $AY13)</f>
        <v>0</v>
      </c>
      <c r="BE13" s="73">
        <f>SUMIF('Post Data'!$Z$11:$Z$2510, $AY13, 'Post Data'!$H$11:$H$2510)</f>
        <v>0</v>
      </c>
      <c r="BF13" s="74">
        <f>SUMIF('Post Data'!$Z$11:$Z$2510, $AY13, 'Post Data'!$I$11:$I$2510)</f>
        <v>0</v>
      </c>
      <c r="BG13" s="75">
        <f>SUMIF('Post Data'!$Z$11:$Z$2510, $AY13, 'Post Data'!$J$11:$J$2510)</f>
        <v>0</v>
      </c>
    </row>
    <row r="14" spans="1:59"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Y14" s="23" t="str">
        <f>'Intro &amp; Setup'!$BI33</f>
        <v>Nov 2020</v>
      </c>
      <c r="AZ14" s="73" t="str">
        <f t="shared" si="2"/>
        <v/>
      </c>
      <c r="BA14" s="74" t="str">
        <f t="shared" si="0"/>
        <v/>
      </c>
      <c r="BB14" s="75" t="str">
        <f t="shared" si="1"/>
        <v/>
      </c>
      <c r="BD14" s="72">
        <f>COUNTIF('Post Data'!$Z$11:$Z$2510, $AY14)</f>
        <v>0</v>
      </c>
      <c r="BE14" s="73">
        <f>SUMIF('Post Data'!$Z$11:$Z$2510, $AY14, 'Post Data'!$H$11:$H$2510)</f>
        <v>0</v>
      </c>
      <c r="BF14" s="74">
        <f>SUMIF('Post Data'!$Z$11:$Z$2510, $AY14, 'Post Data'!$I$11:$I$2510)</f>
        <v>0</v>
      </c>
      <c r="BG14" s="75">
        <f>SUMIF('Post Data'!$Z$11:$Z$2510, $AY14, 'Post Data'!$J$11:$J$2510)</f>
        <v>0</v>
      </c>
    </row>
    <row r="15" spans="1:59"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Y15" s="24" t="str">
        <f>'Intro &amp; Setup'!$BI34</f>
        <v>Dec 2020</v>
      </c>
      <c r="AZ15" s="77" t="str">
        <f t="shared" si="2"/>
        <v/>
      </c>
      <c r="BA15" s="78" t="str">
        <f t="shared" si="0"/>
        <v/>
      </c>
      <c r="BB15" s="79" t="str">
        <f t="shared" si="1"/>
        <v/>
      </c>
      <c r="BD15" s="76">
        <f>COUNTIF('Post Data'!$Z$11:$Z$2510, $AY15)</f>
        <v>0</v>
      </c>
      <c r="BE15" s="77">
        <f>SUMIF('Post Data'!$Z$11:$Z$2510, $AY15, 'Post Data'!$H$11:$H$2510)</f>
        <v>0</v>
      </c>
      <c r="BF15" s="78">
        <f>SUMIF('Post Data'!$Z$11:$Z$2510, $AY15, 'Post Data'!$I$11:$I$2510)</f>
        <v>0</v>
      </c>
      <c r="BG15" s="79">
        <f>SUMIF('Post Data'!$Z$11:$Z$2510, $AY15, 'Post Data'!$J$11:$J$2510)</f>
        <v>0</v>
      </c>
    </row>
    <row r="16" spans="1:59"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59" x14ac:dyDescent="0.2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row>
    <row r="18" spans="1:59"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BD18" s="80" t="s">
        <v>8</v>
      </c>
      <c r="BE18" s="81">
        <f>IFERROR(ROUND(SUM($BE$4:$BE$15)/SUM($BD$4:$BD$15), 0), "")</f>
        <v>50010</v>
      </c>
    </row>
    <row r="19" spans="1:59"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BD19" s="80" t="s">
        <v>6</v>
      </c>
      <c r="BE19" s="82">
        <f>IFERROR(ROUND(SUM($BF$4:$BF$15)/SUM($BD$4:$BD$15), 0), "")</f>
        <v>52</v>
      </c>
    </row>
    <row r="20" spans="1:59" x14ac:dyDescent="0.2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BD20" s="80" t="s">
        <v>7</v>
      </c>
      <c r="BE20" s="83">
        <f>IFERROR(ROUND(SUM($BG$4:$BG$15)/SUM($BD$4:$BD$15), 0), "")</f>
        <v>124</v>
      </c>
    </row>
    <row r="21" spans="1:59"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row>
    <row r="22" spans="1:59"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Z22" s="26" t="s">
        <v>8</v>
      </c>
      <c r="BA22" s="26" t="s">
        <v>6</v>
      </c>
      <c r="BB22" s="26" t="s">
        <v>7</v>
      </c>
      <c r="BD22" s="26" t="s">
        <v>98</v>
      </c>
      <c r="BE22" s="26" t="s">
        <v>8</v>
      </c>
      <c r="BF22" s="26" t="s">
        <v>6</v>
      </c>
      <c r="BG22" s="26" t="s">
        <v>7</v>
      </c>
    </row>
    <row r="23" spans="1:59"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Y23" s="22" t="s">
        <v>29</v>
      </c>
      <c r="AZ23" s="69" t="str">
        <f>IFERROR(ROUND(BE23/$BD23, 0), "")</f>
        <v/>
      </c>
      <c r="BA23" s="70" t="str">
        <f t="shared" ref="BA23:BA30" si="3">IFERROR(ROUND(BF23/$BD23, 0), "")</f>
        <v/>
      </c>
      <c r="BB23" s="71" t="str">
        <f t="shared" ref="BB23:BB30" si="4">IFERROR(ROUND(BG23/$BD23, 0), "")</f>
        <v/>
      </c>
      <c r="BD23" s="68">
        <f>COUNTIF('Post Data'!$AA$11:$AA$2510, $AY23)</f>
        <v>0</v>
      </c>
      <c r="BE23" s="69">
        <f>SUMIF('Post Data'!$AA$11:$AA$2510, $AY23, 'Post Data'!$H$11:$H$2510)</f>
        <v>0</v>
      </c>
      <c r="BF23" s="70">
        <f>SUMIF('Post Data'!$AA$11:$AA$2510, $AY23, 'Post Data'!$I$11:$I$2510)</f>
        <v>0</v>
      </c>
      <c r="BG23" s="71">
        <f>SUMIF('Post Data'!$AA$11:$AA$2510, $AY23, 'Post Data'!$J$11:$J$2510)</f>
        <v>0</v>
      </c>
    </row>
    <row r="24" spans="1:59" x14ac:dyDescent="0.25">
      <c r="A24" s="5"/>
      <c r="B24" s="285" t="s">
        <v>99</v>
      </c>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5"/>
      <c r="AY24" s="23" t="s">
        <v>32</v>
      </c>
      <c r="AZ24" s="73" t="str">
        <f t="shared" ref="AZ24:AZ30" si="5">IFERROR(ROUND(BE24/$BD24, 0), "")</f>
        <v/>
      </c>
      <c r="BA24" s="74" t="str">
        <f t="shared" si="3"/>
        <v/>
      </c>
      <c r="BB24" s="75" t="str">
        <f t="shared" si="4"/>
        <v/>
      </c>
      <c r="BD24" s="72">
        <f>COUNTIF('Post Data'!$AA$11:$AA$2510, $AY24)</f>
        <v>0</v>
      </c>
      <c r="BE24" s="73">
        <f>SUMIF('Post Data'!$AA$11:$AA$2510, $AY24, 'Post Data'!$H$11:$H$2510)</f>
        <v>0</v>
      </c>
      <c r="BF24" s="74">
        <f>SUMIF('Post Data'!$AA$11:$AA$2510, $AY24, 'Post Data'!$I$11:$I$2510)</f>
        <v>0</v>
      </c>
      <c r="BG24" s="75">
        <f>SUMIF('Post Data'!$AA$11:$AA$2510, $AY24, 'Post Data'!$J$11:$J$2510)</f>
        <v>0</v>
      </c>
    </row>
    <row r="25" spans="1:59"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Y25" s="23" t="s">
        <v>34</v>
      </c>
      <c r="AZ25" s="73" t="str">
        <f t="shared" si="5"/>
        <v/>
      </c>
      <c r="BA25" s="74" t="str">
        <f t="shared" si="3"/>
        <v/>
      </c>
      <c r="BB25" s="75" t="str">
        <f t="shared" si="4"/>
        <v/>
      </c>
      <c r="BD25" s="72">
        <f>COUNTIF('Post Data'!$AA$11:$AA$2510, $AY25)</f>
        <v>0</v>
      </c>
      <c r="BE25" s="73">
        <f>SUMIF('Post Data'!$AA$11:$AA$2510, $AY25, 'Post Data'!$H$11:$H$2510)</f>
        <v>0</v>
      </c>
      <c r="BF25" s="74">
        <f>SUMIF('Post Data'!$AA$11:$AA$2510, $AY25, 'Post Data'!$I$11:$I$2510)</f>
        <v>0</v>
      </c>
      <c r="BG25" s="75">
        <f>SUMIF('Post Data'!$AA$11:$AA$2510, $AY25, 'Post Data'!$J$11:$J$2510)</f>
        <v>0</v>
      </c>
    </row>
    <row r="26" spans="1:59"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Y26" s="23" t="s">
        <v>38</v>
      </c>
      <c r="AZ26" s="73">
        <f t="shared" si="5"/>
        <v>43732</v>
      </c>
      <c r="BA26" s="74">
        <f t="shared" si="3"/>
        <v>44</v>
      </c>
      <c r="BB26" s="75">
        <f t="shared" si="4"/>
        <v>156</v>
      </c>
      <c r="BD26" s="72">
        <f>COUNTIF('Post Data'!$AA$11:$AA$2510, $AY26)</f>
        <v>3</v>
      </c>
      <c r="BE26" s="73">
        <f>SUMIF('Post Data'!$AA$11:$AA$2510, $AY26, 'Post Data'!$H$11:$H$2510)</f>
        <v>131195</v>
      </c>
      <c r="BF26" s="74">
        <f>SUMIF('Post Data'!$AA$11:$AA$2510, $AY26, 'Post Data'!$I$11:$I$2510)</f>
        <v>131</v>
      </c>
      <c r="BG26" s="75">
        <f>SUMIF('Post Data'!$AA$11:$AA$2510, $AY26, 'Post Data'!$J$11:$J$2510)</f>
        <v>467</v>
      </c>
    </row>
    <row r="27" spans="1:59"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Y27" s="23" t="s">
        <v>42</v>
      </c>
      <c r="AZ27" s="73" t="str">
        <f t="shared" si="5"/>
        <v/>
      </c>
      <c r="BA27" s="74" t="str">
        <f t="shared" si="3"/>
        <v/>
      </c>
      <c r="BB27" s="75" t="str">
        <f t="shared" si="4"/>
        <v/>
      </c>
      <c r="BD27" s="72">
        <f>COUNTIF('Post Data'!$AA$11:$AA$2510, $AY27)</f>
        <v>0</v>
      </c>
      <c r="BE27" s="73">
        <f>SUMIF('Post Data'!$AA$11:$AA$2510, $AY27, 'Post Data'!$H$11:$H$2510)</f>
        <v>0</v>
      </c>
      <c r="BF27" s="74">
        <f>SUMIF('Post Data'!$AA$11:$AA$2510, $AY27, 'Post Data'!$I$11:$I$2510)</f>
        <v>0</v>
      </c>
      <c r="BG27" s="75">
        <f>SUMIF('Post Data'!$AA$11:$AA$2510, $AY27, 'Post Data'!$J$11:$J$2510)</f>
        <v>0</v>
      </c>
    </row>
    <row r="28" spans="1:59"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Y28" s="23" t="s">
        <v>45</v>
      </c>
      <c r="AZ28" s="73" t="str">
        <f t="shared" si="5"/>
        <v/>
      </c>
      <c r="BA28" s="74" t="str">
        <f t="shared" si="3"/>
        <v/>
      </c>
      <c r="BB28" s="75" t="str">
        <f t="shared" si="4"/>
        <v/>
      </c>
      <c r="BD28" s="72">
        <f>COUNTIF('Post Data'!$AA$11:$AA$2510, $AY28)</f>
        <v>0</v>
      </c>
      <c r="BE28" s="73">
        <f>SUMIF('Post Data'!$AA$11:$AA$2510, $AY28, 'Post Data'!$H$11:$H$2510)</f>
        <v>0</v>
      </c>
      <c r="BF28" s="74">
        <f>SUMIF('Post Data'!$AA$11:$AA$2510, $AY28, 'Post Data'!$I$11:$I$2510)</f>
        <v>0</v>
      </c>
      <c r="BG28" s="75">
        <f>SUMIF('Post Data'!$AA$11:$AA$2510, $AY28, 'Post Data'!$J$11:$J$2510)</f>
        <v>0</v>
      </c>
    </row>
    <row r="29" spans="1:59"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Y29" s="23" t="s">
        <v>48</v>
      </c>
      <c r="AZ29" s="73" t="str">
        <f t="shared" si="5"/>
        <v/>
      </c>
      <c r="BA29" s="74" t="str">
        <f t="shared" si="3"/>
        <v/>
      </c>
      <c r="BB29" s="75" t="str">
        <f t="shared" si="4"/>
        <v/>
      </c>
      <c r="BD29" s="72">
        <f>COUNTIF('Post Data'!$AA$11:$AA$2510, $AY29)</f>
        <v>0</v>
      </c>
      <c r="BE29" s="73">
        <f>SUMIF('Post Data'!$AA$11:$AA$2510, $AY29, 'Post Data'!$H$11:$H$2510)</f>
        <v>0</v>
      </c>
      <c r="BF29" s="74">
        <f>SUMIF('Post Data'!$AA$11:$AA$2510, $AY29, 'Post Data'!$I$11:$I$2510)</f>
        <v>0</v>
      </c>
      <c r="BG29" s="75">
        <f>SUMIF('Post Data'!$AA$11:$AA$2510, $AY29, 'Post Data'!$J$11:$J$2510)</f>
        <v>0</v>
      </c>
    </row>
    <row r="30" spans="1:59"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Y30" s="24" t="str">
        <f>'Post Data'!$AA$8</f>
        <v>BH</v>
      </c>
      <c r="AZ30" s="77">
        <f t="shared" si="5"/>
        <v>52700</v>
      </c>
      <c r="BA30" s="78">
        <f t="shared" si="3"/>
        <v>56</v>
      </c>
      <c r="BB30" s="79">
        <f t="shared" si="4"/>
        <v>110</v>
      </c>
      <c r="BD30" s="76">
        <f>COUNTIF('Post Data'!$AA$11:$AA$2510, $AY30)</f>
        <v>7</v>
      </c>
      <c r="BE30" s="77">
        <f>SUMIF('Post Data'!$AA$11:$AA$2510, $AY30, 'Post Data'!$H$11:$H$2510)</f>
        <v>368901</v>
      </c>
      <c r="BF30" s="78">
        <f>SUMIF('Post Data'!$AA$11:$AA$2510, $AY30, 'Post Data'!$I$11:$I$2510)</f>
        <v>391</v>
      </c>
      <c r="BG30" s="79">
        <f>SUMIF('Post Data'!$AA$11:$AA$2510, $AY30, 'Post Data'!$J$11:$J$2510)</f>
        <v>771</v>
      </c>
    </row>
    <row r="31" spans="1:59"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row>
    <row r="32" spans="1:59"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row>
    <row r="33" spans="1:52"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1:52"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row>
    <row r="35" spans="1:52"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row>
    <row r="36" spans="1:52"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row>
    <row r="37" spans="1:52"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1:52"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1:52"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1:52"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row>
    <row r="41" spans="1:52"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row>
    <row r="42" spans="1:52"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row>
    <row r="43" spans="1:52"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row>
    <row r="44" spans="1:52"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row>
    <row r="45" spans="1:52"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Z45" s="26" t="s">
        <v>141</v>
      </c>
    </row>
    <row r="46" spans="1:52"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Y46" s="22" t="str">
        <f>IF('Intro &amp; Setup'!$AO17="", "", 'Intro &amp; Setup'!$AO17)</f>
        <v>Advertising</v>
      </c>
      <c r="AZ46" s="96">
        <f t="shared" ref="AZ46:AZ55" si="6">IF($AY46="", "", IFERROR(ROUND(SUM($BA126:$BB126)/$AZ126, 4), ""))</f>
        <v>2.5999999999999999E-3</v>
      </c>
    </row>
    <row r="47" spans="1:5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Y47" s="23" t="str">
        <f>IF('Intro &amp; Setup'!$AO18="", "", 'Intro &amp; Setup'!$AO18)</f>
        <v>Blog Post</v>
      </c>
      <c r="AZ47" s="97">
        <f t="shared" si="6"/>
        <v>6.1800000000000001E-2</v>
      </c>
    </row>
    <row r="48" spans="1:52"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Y48" s="23" t="str">
        <f>IF('Intro &amp; Setup'!$AO19="", "", 'Intro &amp; Setup'!$AO19)</f>
        <v>Brand</v>
      </c>
      <c r="AZ48" s="97" t="str">
        <f t="shared" si="6"/>
        <v/>
      </c>
    </row>
    <row r="49" spans="1:52"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Y49" s="23" t="str">
        <f>IF('Intro &amp; Setup'!$AO20="", "", 'Intro &amp; Setup'!$AO20)</f>
        <v>Business Info</v>
      </c>
      <c r="AZ49" s="97" t="str">
        <f t="shared" si="6"/>
        <v/>
      </c>
    </row>
    <row r="50" spans="1:52"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Y50" s="23" t="str">
        <f>IF('Intro &amp; Setup'!$AO21="", "", 'Intro &amp; Setup'!$AO21)</f>
        <v>Fun</v>
      </c>
      <c r="AZ50" s="97">
        <f t="shared" si="6"/>
        <v>2.8E-3</v>
      </c>
    </row>
    <row r="51" spans="1:52"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Y51" s="23" t="str">
        <f>IF('Intro &amp; Setup'!$AO22="", "", 'Intro &amp; Setup'!$AO22)</f>
        <v>Funny</v>
      </c>
      <c r="AZ51" s="97">
        <f t="shared" si="6"/>
        <v>3.3E-3</v>
      </c>
    </row>
    <row r="52" spans="1:52"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Y52" s="23" t="str">
        <f>IF('Intro &amp; Setup'!$AO23="", "", 'Intro &amp; Setup'!$AO23)</f>
        <v>New Product</v>
      </c>
      <c r="AZ52" s="97">
        <f t="shared" si="6"/>
        <v>3.0999999999999999E-3</v>
      </c>
    </row>
    <row r="53" spans="1:52"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Y53" s="23" t="str">
        <f>IF('Intro &amp; Setup'!$AO24="", "", 'Intro &amp; Setup'!$AO24)</f>
        <v>Personal</v>
      </c>
      <c r="AZ53" s="97" t="str">
        <f t="shared" si="6"/>
        <v/>
      </c>
    </row>
    <row r="54" spans="1:52"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Y54" s="23" t="str">
        <f>IF('Intro &amp; Setup'!$AO25="", "", 'Intro &amp; Setup'!$AO25)</f>
        <v>Provocative</v>
      </c>
      <c r="AZ54" s="97" t="str">
        <f t="shared" si="6"/>
        <v/>
      </c>
    </row>
    <row r="55" spans="1:52"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Y55" s="24" t="str">
        <f>IF('Intro &amp; Setup'!$AO26="", "", 'Intro &amp; Setup'!$AO26)</f>
        <v>Trending</v>
      </c>
      <c r="AZ55" s="98">
        <f t="shared" si="6"/>
        <v>2.0999999999999999E-3</v>
      </c>
    </row>
    <row r="56" spans="1:52"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row>
    <row r="57" spans="1:52"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Z57" s="26" t="s">
        <v>141</v>
      </c>
    </row>
    <row r="58" spans="1:52"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Y58" s="22" t="s">
        <v>29</v>
      </c>
      <c r="AZ58" s="96" t="str">
        <f t="shared" ref="AZ58:AZ65" si="7">IF($AY58="", "", IFERROR(ROUND(SUM($BA23:$BB23)/$AZ23, 4), ""))</f>
        <v/>
      </c>
    </row>
    <row r="59" spans="1:52"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Y59" s="23" t="s">
        <v>32</v>
      </c>
      <c r="AZ59" s="97" t="str">
        <f t="shared" si="7"/>
        <v/>
      </c>
    </row>
    <row r="60" spans="1:52"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Y60" s="23" t="s">
        <v>34</v>
      </c>
      <c r="AZ60" s="97" t="str">
        <f t="shared" si="7"/>
        <v/>
      </c>
    </row>
    <row r="61" spans="1:52"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Y61" s="23" t="s">
        <v>38</v>
      </c>
      <c r="AZ61" s="97">
        <f t="shared" si="7"/>
        <v>4.5999999999999999E-3</v>
      </c>
    </row>
    <row r="62" spans="1:52"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Y62" s="23" t="s">
        <v>42</v>
      </c>
      <c r="AZ62" s="97" t="str">
        <f t="shared" si="7"/>
        <v/>
      </c>
    </row>
    <row r="63" spans="1:52"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Y63" s="23" t="s">
        <v>45</v>
      </c>
      <c r="AZ63" s="97" t="str">
        <f t="shared" si="7"/>
        <v/>
      </c>
    </row>
    <row r="64" spans="1:52"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Y64" s="23" t="s">
        <v>48</v>
      </c>
      <c r="AZ64" s="97" t="str">
        <f t="shared" si="7"/>
        <v/>
      </c>
    </row>
    <row r="65" spans="1:52"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Y65" s="24" t="str">
        <f>'Post Data'!$AA$8</f>
        <v>BH</v>
      </c>
      <c r="AZ65" s="98">
        <f t="shared" si="7"/>
        <v>3.0999999999999999E-3</v>
      </c>
    </row>
    <row r="66" spans="1:52"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row>
    <row r="67" spans="1:52"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row>
    <row r="68" spans="1:52" x14ac:dyDescent="0.25">
      <c r="A68" s="5"/>
      <c r="B68" s="5"/>
      <c r="C68" s="5"/>
      <c r="D68" s="5"/>
      <c r="E68" s="5"/>
      <c r="F68" s="5"/>
      <c r="G68" s="5"/>
      <c r="H68" s="5"/>
      <c r="I68" s="5"/>
      <c r="J68" s="5"/>
      <c r="K68" s="5"/>
      <c r="L68" s="5"/>
      <c r="M68" s="5"/>
      <c r="N68" s="5"/>
      <c r="O68" s="5"/>
      <c r="P68" s="5"/>
      <c r="Q68" s="5"/>
      <c r="R68" s="5"/>
      <c r="S68" s="5"/>
      <c r="T68" s="5"/>
      <c r="U68" s="5"/>
      <c r="V68" s="99"/>
      <c r="W68" s="5"/>
      <c r="X68" s="5"/>
      <c r="Y68" s="99"/>
      <c r="Z68" s="99"/>
      <c r="AA68" s="99"/>
      <c r="AB68" s="99"/>
      <c r="AC68" s="99"/>
      <c r="AD68" s="99"/>
      <c r="AE68" s="99"/>
      <c r="AF68" s="99"/>
      <c r="AG68" s="99"/>
      <c r="AH68" s="99"/>
      <c r="AI68" s="99"/>
      <c r="AJ68" s="99"/>
      <c r="AK68" s="99"/>
      <c r="AL68" s="99"/>
      <c r="AM68" s="99"/>
      <c r="AN68" s="99"/>
      <c r="AO68" s="99"/>
      <c r="AP68" s="99"/>
      <c r="AQ68" s="99"/>
      <c r="AR68" s="99"/>
      <c r="AS68" s="99"/>
      <c r="AT68" s="5"/>
      <c r="AZ68" s="26" t="s">
        <v>141</v>
      </c>
    </row>
    <row r="69" spans="1:52" x14ac:dyDescent="0.25">
      <c r="A69" s="5"/>
      <c r="B69" s="5"/>
      <c r="C69" s="5"/>
      <c r="D69" s="5"/>
      <c r="E69" s="5"/>
      <c r="F69" s="5"/>
      <c r="G69" s="5"/>
      <c r="H69" s="5"/>
      <c r="I69" s="5"/>
      <c r="J69" s="5"/>
      <c r="K69" s="5"/>
      <c r="L69" s="5"/>
      <c r="M69" s="5"/>
      <c r="N69" s="5"/>
      <c r="O69" s="5"/>
      <c r="P69" s="5"/>
      <c r="Q69" s="5"/>
      <c r="R69" s="5"/>
      <c r="S69" s="5"/>
      <c r="T69" s="5"/>
      <c r="U69" s="5"/>
      <c r="V69" s="99"/>
      <c r="W69" s="5"/>
      <c r="X69" s="5"/>
      <c r="Y69" s="99"/>
      <c r="Z69" s="99"/>
      <c r="AA69" s="99"/>
      <c r="AB69" s="99"/>
      <c r="AC69" s="99"/>
      <c r="AD69" s="99"/>
      <c r="AE69" s="99"/>
      <c r="AF69" s="99"/>
      <c r="AG69" s="99"/>
      <c r="AH69" s="99"/>
      <c r="AI69" s="99"/>
      <c r="AJ69" s="99"/>
      <c r="AK69" s="99"/>
      <c r="AL69" s="99"/>
      <c r="AM69" s="99"/>
      <c r="AN69" s="99"/>
      <c r="AO69" s="99"/>
      <c r="AP69" s="99"/>
      <c r="AQ69" s="99"/>
      <c r="AR69" s="99"/>
      <c r="AS69" s="99"/>
      <c r="AT69" s="5"/>
      <c r="AY69" s="22" t="str">
        <f>$AY139</f>
        <v>Image</v>
      </c>
      <c r="AZ69" s="96">
        <f>IF($AY69="", "", IFERROR(ROUND(SUM($BA139:$BB139)/$AZ139, 4), ""))</f>
        <v>3.5999999999999999E-3</v>
      </c>
    </row>
    <row r="70" spans="1:52" x14ac:dyDescent="0.25">
      <c r="A70" s="5"/>
      <c r="B70" s="5"/>
      <c r="C70" s="5"/>
      <c r="D70" s="5"/>
      <c r="E70" s="5"/>
      <c r="F70" s="5"/>
      <c r="G70" s="5"/>
      <c r="H70" s="5"/>
      <c r="I70" s="5"/>
      <c r="J70" s="5"/>
      <c r="K70" s="5"/>
      <c r="L70" s="5"/>
      <c r="M70" s="5"/>
      <c r="N70" s="5"/>
      <c r="O70" s="5"/>
      <c r="P70" s="5"/>
      <c r="Q70" s="5"/>
      <c r="R70" s="5"/>
      <c r="S70" s="5"/>
      <c r="T70" s="5"/>
      <c r="U70" s="5"/>
      <c r="V70" s="99"/>
      <c r="W70" s="5"/>
      <c r="X70" s="5"/>
      <c r="Y70" s="99"/>
      <c r="Z70" s="99"/>
      <c r="AA70" s="99"/>
      <c r="AB70" s="99"/>
      <c r="AC70" s="99"/>
      <c r="AD70" s="99"/>
      <c r="AE70" s="99"/>
      <c r="AF70" s="99"/>
      <c r="AG70" s="99"/>
      <c r="AH70" s="99"/>
      <c r="AI70" s="99"/>
      <c r="AJ70" s="99"/>
      <c r="AK70" s="99"/>
      <c r="AL70" s="99"/>
      <c r="AM70" s="99"/>
      <c r="AN70" s="99"/>
      <c r="AO70" s="99"/>
      <c r="AP70" s="99"/>
      <c r="AQ70" s="99"/>
      <c r="AR70" s="99"/>
      <c r="AS70" s="99"/>
      <c r="AT70" s="5"/>
      <c r="AY70" s="23" t="str">
        <f>$AY140</f>
        <v>Video</v>
      </c>
      <c r="AZ70" s="97" t="str">
        <f>IF($AY70="", "", IFERROR(ROUND(SUM($BA140:$BB140)/$AZ140, 4), ""))</f>
        <v/>
      </c>
    </row>
    <row r="71" spans="1:52" x14ac:dyDescent="0.25">
      <c r="A71" s="5"/>
      <c r="B71" s="5"/>
      <c r="C71" s="5"/>
      <c r="D71" s="5"/>
      <c r="E71" s="5"/>
      <c r="F71" s="5"/>
      <c r="G71" s="5"/>
      <c r="H71" s="5"/>
      <c r="I71" s="5"/>
      <c r="J71" s="5"/>
      <c r="K71" s="5"/>
      <c r="L71" s="5"/>
      <c r="M71" s="5"/>
      <c r="N71" s="5"/>
      <c r="O71" s="5"/>
      <c r="P71" s="5"/>
      <c r="Q71" s="5"/>
      <c r="R71" s="5"/>
      <c r="S71" s="5"/>
      <c r="T71" s="5"/>
      <c r="U71" s="5"/>
      <c r="V71" s="99"/>
      <c r="W71" s="5"/>
      <c r="X71" s="5"/>
      <c r="Y71" s="99"/>
      <c r="Z71" s="99"/>
      <c r="AA71" s="99"/>
      <c r="AB71" s="99"/>
      <c r="AC71" s="99"/>
      <c r="AD71" s="99"/>
      <c r="AE71" s="99"/>
      <c r="AF71" s="99"/>
      <c r="AG71" s="99"/>
      <c r="AH71" s="99"/>
      <c r="AI71" s="99"/>
      <c r="AJ71" s="99"/>
      <c r="AK71" s="99"/>
      <c r="AL71" s="99"/>
      <c r="AM71" s="99"/>
      <c r="AN71" s="99"/>
      <c r="AO71" s="99"/>
      <c r="AP71" s="99"/>
      <c r="AQ71" s="99"/>
      <c r="AR71" s="99"/>
      <c r="AS71" s="99"/>
      <c r="AT71" s="5"/>
      <c r="AY71" s="24" t="str">
        <f>$AY141</f>
        <v>No Media</v>
      </c>
      <c r="AZ71" s="98">
        <f>IF($AY71="", "", IFERROR(ROUND(SUM($BA141:$BB141)/$AZ141, 4), ""))</f>
        <v>0</v>
      </c>
    </row>
    <row r="72" spans="1:52" x14ac:dyDescent="0.25">
      <c r="A72" s="5"/>
      <c r="B72" s="5"/>
      <c r="C72" s="5"/>
      <c r="D72" s="5"/>
      <c r="E72" s="5"/>
      <c r="F72" s="5"/>
      <c r="G72" s="5"/>
      <c r="H72" s="5"/>
      <c r="I72" s="5"/>
      <c r="J72" s="5"/>
      <c r="K72" s="5"/>
      <c r="L72" s="5"/>
      <c r="M72" s="5"/>
      <c r="N72" s="5"/>
      <c r="O72" s="5"/>
      <c r="P72" s="5"/>
      <c r="Q72" s="5"/>
      <c r="R72" s="5"/>
      <c r="S72" s="5"/>
      <c r="T72" s="5"/>
      <c r="U72" s="5"/>
      <c r="V72" s="99"/>
      <c r="W72" s="5"/>
      <c r="X72" s="5"/>
      <c r="Y72" s="99"/>
      <c r="Z72" s="99"/>
      <c r="AA72" s="99"/>
      <c r="AB72" s="99"/>
      <c r="AC72" s="99"/>
      <c r="AD72" s="99"/>
      <c r="AE72" s="99"/>
      <c r="AF72" s="99"/>
      <c r="AG72" s="99"/>
      <c r="AH72" s="99"/>
      <c r="AI72" s="99"/>
      <c r="AJ72" s="99"/>
      <c r="AK72" s="99"/>
      <c r="AL72" s="99"/>
      <c r="AM72" s="99"/>
      <c r="AN72" s="99"/>
      <c r="AO72" s="99"/>
      <c r="AP72" s="99"/>
      <c r="AQ72" s="99"/>
      <c r="AR72" s="99"/>
      <c r="AS72" s="99"/>
      <c r="AT72" s="5"/>
    </row>
    <row r="73" spans="1:52" x14ac:dyDescent="0.25">
      <c r="A73" s="5"/>
      <c r="B73" s="5"/>
      <c r="C73" s="5"/>
      <c r="D73" s="5"/>
      <c r="E73" s="5"/>
      <c r="F73" s="5"/>
      <c r="G73" s="5"/>
      <c r="H73" s="5"/>
      <c r="I73" s="5"/>
      <c r="J73" s="5"/>
      <c r="K73" s="5"/>
      <c r="L73" s="5"/>
      <c r="M73" s="5"/>
      <c r="N73" s="5"/>
      <c r="O73" s="5"/>
      <c r="P73" s="5"/>
      <c r="Q73" s="5"/>
      <c r="R73" s="5"/>
      <c r="S73" s="5"/>
      <c r="T73" s="5"/>
      <c r="U73" s="5"/>
      <c r="V73" s="99"/>
      <c r="W73" s="5"/>
      <c r="X73" s="5"/>
      <c r="Y73" s="99"/>
      <c r="Z73" s="99"/>
      <c r="AA73" s="99"/>
      <c r="AB73" s="99"/>
      <c r="AC73" s="99"/>
      <c r="AD73" s="99"/>
      <c r="AE73" s="99"/>
      <c r="AF73" s="99"/>
      <c r="AG73" s="99"/>
      <c r="AH73" s="99"/>
      <c r="AI73" s="99"/>
      <c r="AJ73" s="99"/>
      <c r="AK73" s="99"/>
      <c r="AL73" s="99"/>
      <c r="AM73" s="99"/>
      <c r="AN73" s="99"/>
      <c r="AO73" s="99"/>
      <c r="AP73" s="99"/>
      <c r="AQ73" s="99"/>
      <c r="AR73" s="99"/>
      <c r="AS73" s="99"/>
      <c r="AT73" s="5"/>
      <c r="AZ73" s="26" t="s">
        <v>141</v>
      </c>
    </row>
    <row r="74" spans="1:52" x14ac:dyDescent="0.25">
      <c r="A74" s="5"/>
      <c r="B74" s="5"/>
      <c r="C74" s="5"/>
      <c r="D74" s="5"/>
      <c r="E74" s="5"/>
      <c r="F74" s="5"/>
      <c r="G74" s="5"/>
      <c r="H74" s="5"/>
      <c r="I74" s="5"/>
      <c r="J74" s="5"/>
      <c r="K74" s="5"/>
      <c r="L74" s="5"/>
      <c r="M74" s="5"/>
      <c r="N74" s="5"/>
      <c r="O74" s="5"/>
      <c r="P74" s="5"/>
      <c r="Q74" s="5"/>
      <c r="R74" s="5"/>
      <c r="S74" s="5"/>
      <c r="T74" s="5"/>
      <c r="U74" s="5"/>
      <c r="V74" s="99"/>
      <c r="W74" s="5"/>
      <c r="X74" s="5"/>
      <c r="Y74" s="99"/>
      <c r="Z74" s="99"/>
      <c r="AA74" s="99"/>
      <c r="AB74" s="99"/>
      <c r="AC74" s="99"/>
      <c r="AD74" s="99"/>
      <c r="AE74" s="99"/>
      <c r="AF74" s="99"/>
      <c r="AG74" s="99"/>
      <c r="AH74" s="99"/>
      <c r="AI74" s="99"/>
      <c r="AJ74" s="99"/>
      <c r="AK74" s="99"/>
      <c r="AL74" s="99"/>
      <c r="AM74" s="99"/>
      <c r="AN74" s="99"/>
      <c r="AO74" s="99"/>
      <c r="AP74" s="99"/>
      <c r="AQ74" s="99"/>
      <c r="AR74" s="99"/>
      <c r="AS74" s="99"/>
      <c r="AT74" s="5"/>
      <c r="AY74" s="22" t="str">
        <f>$AY144</f>
        <v>In Post</v>
      </c>
      <c r="AZ74" s="96">
        <f>IF($AY74="", "", IFERROR(ROUND(SUM($BA144:$BB144)/$AZ144, 4), ""))</f>
        <v>6.0000000000000001E-3</v>
      </c>
    </row>
    <row r="75" spans="1:52" x14ac:dyDescent="0.25">
      <c r="A75" s="5"/>
      <c r="B75" s="5"/>
      <c r="C75" s="5"/>
      <c r="D75" s="5"/>
      <c r="E75" s="5"/>
      <c r="F75" s="5"/>
      <c r="G75" s="5"/>
      <c r="H75" s="5"/>
      <c r="I75" s="5"/>
      <c r="J75" s="5"/>
      <c r="K75" s="5"/>
      <c r="L75" s="5"/>
      <c r="M75" s="5"/>
      <c r="N75" s="5"/>
      <c r="O75" s="5"/>
      <c r="P75" s="5"/>
      <c r="Q75" s="5"/>
      <c r="R75" s="5"/>
      <c r="S75" s="5"/>
      <c r="T75" s="5"/>
      <c r="U75" s="5"/>
      <c r="V75" s="99"/>
      <c r="W75" s="5"/>
      <c r="X75" s="5"/>
      <c r="Y75" s="99"/>
      <c r="Z75" s="99"/>
      <c r="AA75" s="99"/>
      <c r="AB75" s="99"/>
      <c r="AC75" s="99"/>
      <c r="AD75" s="99"/>
      <c r="AE75" s="99"/>
      <c r="AF75" s="99"/>
      <c r="AG75" s="99"/>
      <c r="AH75" s="99"/>
      <c r="AI75" s="99"/>
      <c r="AJ75" s="99"/>
      <c r="AK75" s="99"/>
      <c r="AL75" s="99"/>
      <c r="AM75" s="99"/>
      <c r="AN75" s="99"/>
      <c r="AO75" s="99"/>
      <c r="AP75" s="99"/>
      <c r="AQ75" s="99"/>
      <c r="AR75" s="99"/>
      <c r="AS75" s="99"/>
      <c r="AT75" s="5"/>
      <c r="AY75" s="23" t="str">
        <f>$AY145</f>
        <v>In Comments</v>
      </c>
      <c r="AZ75" s="97">
        <f>IF($AY75="", "", IFERROR(ROUND(SUM($BA145:$BB145)/$AZ145, 4), ""))</f>
        <v>3.0000000000000001E-3</v>
      </c>
    </row>
    <row r="76" spans="1:52" x14ac:dyDescent="0.25">
      <c r="A76" s="5"/>
      <c r="B76" s="5"/>
      <c r="C76" s="5"/>
      <c r="D76" s="5"/>
      <c r="E76" s="5"/>
      <c r="F76" s="5"/>
      <c r="G76" s="5"/>
      <c r="H76" s="5"/>
      <c r="I76" s="5"/>
      <c r="J76" s="5"/>
      <c r="K76" s="5"/>
      <c r="L76" s="5"/>
      <c r="M76" s="5"/>
      <c r="N76" s="5"/>
      <c r="O76" s="5"/>
      <c r="P76" s="5"/>
      <c r="Q76" s="5"/>
      <c r="R76" s="5"/>
      <c r="S76" s="5"/>
      <c r="T76" s="5"/>
      <c r="U76" s="5"/>
      <c r="V76" s="99"/>
      <c r="W76" s="5"/>
      <c r="X76" s="5"/>
      <c r="Y76" s="99"/>
      <c r="Z76" s="99"/>
      <c r="AA76" s="99"/>
      <c r="AB76" s="99"/>
      <c r="AC76" s="99"/>
      <c r="AD76" s="99"/>
      <c r="AE76" s="99"/>
      <c r="AF76" s="99"/>
      <c r="AG76" s="99"/>
      <c r="AH76" s="99"/>
      <c r="AI76" s="99"/>
      <c r="AJ76" s="99"/>
      <c r="AK76" s="99"/>
      <c r="AL76" s="99"/>
      <c r="AM76" s="99"/>
      <c r="AN76" s="99"/>
      <c r="AO76" s="99"/>
      <c r="AP76" s="99"/>
      <c r="AQ76" s="99"/>
      <c r="AR76" s="99"/>
      <c r="AS76" s="99"/>
      <c r="AT76" s="5"/>
      <c r="AY76" s="24" t="str">
        <f>$AY146</f>
        <v>No Link</v>
      </c>
      <c r="AZ76" s="98">
        <f>IF($AY76="", "", IFERROR(ROUND(SUM($BA146:$BB146)/$AZ146, 4), ""))</f>
        <v>0</v>
      </c>
    </row>
    <row r="77" spans="1:52" x14ac:dyDescent="0.25">
      <c r="A77" s="5"/>
      <c r="B77" s="5"/>
      <c r="C77" s="5"/>
      <c r="D77" s="5"/>
      <c r="E77" s="5"/>
      <c r="F77" s="5"/>
      <c r="G77" s="5"/>
      <c r="H77" s="5"/>
      <c r="I77" s="5"/>
      <c r="J77" s="5"/>
      <c r="K77" s="5"/>
      <c r="L77" s="5"/>
      <c r="M77" s="5"/>
      <c r="N77" s="5"/>
      <c r="O77" s="5"/>
      <c r="P77" s="5"/>
      <c r="Q77" s="5"/>
      <c r="R77" s="5"/>
      <c r="S77" s="5"/>
      <c r="T77" s="5"/>
      <c r="U77" s="5"/>
      <c r="V77" s="99"/>
      <c r="W77" s="5"/>
      <c r="X77" s="5"/>
      <c r="Y77" s="99"/>
      <c r="Z77" s="99"/>
      <c r="AA77" s="99"/>
      <c r="AB77" s="99"/>
      <c r="AC77" s="99"/>
      <c r="AD77" s="99"/>
      <c r="AE77" s="99"/>
      <c r="AF77" s="99"/>
      <c r="AG77" s="99"/>
      <c r="AH77" s="99"/>
      <c r="AI77" s="99"/>
      <c r="AJ77" s="99"/>
      <c r="AK77" s="99"/>
      <c r="AL77" s="99"/>
      <c r="AM77" s="99"/>
      <c r="AN77" s="99"/>
      <c r="AO77" s="99"/>
      <c r="AP77" s="99"/>
      <c r="AQ77" s="99"/>
      <c r="AR77" s="99"/>
      <c r="AS77" s="99"/>
      <c r="AT77" s="5"/>
    </row>
    <row r="78" spans="1:52" x14ac:dyDescent="0.25">
      <c r="A78" s="5"/>
      <c r="B78" s="5"/>
      <c r="C78" s="5"/>
      <c r="D78" s="5"/>
      <c r="E78" s="5"/>
      <c r="F78" s="5"/>
      <c r="G78" s="5"/>
      <c r="H78" s="5"/>
      <c r="I78" s="5"/>
      <c r="J78" s="5"/>
      <c r="K78" s="5"/>
      <c r="L78" s="5"/>
      <c r="M78" s="5"/>
      <c r="N78" s="5"/>
      <c r="O78" s="5"/>
      <c r="P78" s="5"/>
      <c r="Q78" s="5"/>
      <c r="R78" s="5"/>
      <c r="S78" s="5"/>
      <c r="T78" s="5"/>
      <c r="U78" s="5"/>
      <c r="V78" s="99"/>
      <c r="W78" s="5"/>
      <c r="X78" s="5"/>
      <c r="Y78" s="99"/>
      <c r="Z78" s="99"/>
      <c r="AA78" s="99"/>
      <c r="AB78" s="99"/>
      <c r="AC78" s="99"/>
      <c r="AD78" s="99"/>
      <c r="AE78" s="99"/>
      <c r="AF78" s="99"/>
      <c r="AG78" s="99"/>
      <c r="AH78" s="99"/>
      <c r="AI78" s="99"/>
      <c r="AJ78" s="99"/>
      <c r="AK78" s="99"/>
      <c r="AL78" s="99"/>
      <c r="AM78" s="99"/>
      <c r="AN78" s="99"/>
      <c r="AO78" s="99"/>
      <c r="AP78" s="99"/>
      <c r="AQ78" s="99"/>
      <c r="AR78" s="99"/>
      <c r="AS78" s="99"/>
      <c r="AT78" s="5"/>
    </row>
    <row r="79" spans="1:52" x14ac:dyDescent="0.25">
      <c r="A79" s="5"/>
      <c r="B79" s="5"/>
      <c r="C79" s="5"/>
      <c r="D79" s="5"/>
      <c r="E79" s="5"/>
      <c r="F79" s="5"/>
      <c r="G79" s="5"/>
      <c r="H79" s="5"/>
      <c r="I79" s="5"/>
      <c r="J79" s="5"/>
      <c r="K79" s="5"/>
      <c r="L79" s="5"/>
      <c r="M79" s="5"/>
      <c r="N79" s="5"/>
      <c r="O79" s="5"/>
      <c r="P79" s="5"/>
      <c r="Q79" s="5"/>
      <c r="R79" s="5"/>
      <c r="S79" s="5"/>
      <c r="T79" s="5"/>
      <c r="U79" s="5"/>
      <c r="V79" s="99"/>
      <c r="W79" s="5"/>
      <c r="X79" s="5"/>
      <c r="Y79" s="99"/>
      <c r="Z79" s="99"/>
      <c r="AA79" s="99"/>
      <c r="AB79" s="99"/>
      <c r="AC79" s="99"/>
      <c r="AD79" s="99"/>
      <c r="AE79" s="99"/>
      <c r="AF79" s="99"/>
      <c r="AG79" s="99"/>
      <c r="AH79" s="99"/>
      <c r="AI79" s="99"/>
      <c r="AJ79" s="99"/>
      <c r="AK79" s="99"/>
      <c r="AL79" s="99"/>
      <c r="AM79" s="99"/>
      <c r="AN79" s="99"/>
      <c r="AO79" s="99"/>
      <c r="AP79" s="99"/>
      <c r="AQ79" s="99"/>
      <c r="AR79" s="99"/>
      <c r="AS79" s="99"/>
      <c r="AT79" s="5"/>
    </row>
    <row r="80" spans="1:52" x14ac:dyDescent="0.25">
      <c r="A80" s="5"/>
      <c r="B80" s="5"/>
      <c r="C80" s="5"/>
      <c r="D80" s="5"/>
      <c r="E80" s="5"/>
      <c r="F80" s="5"/>
      <c r="G80" s="5"/>
      <c r="H80" s="5"/>
      <c r="I80" s="5"/>
      <c r="J80" s="5"/>
      <c r="K80" s="5"/>
      <c r="L80" s="5"/>
      <c r="M80" s="5"/>
      <c r="N80" s="5"/>
      <c r="O80" s="5"/>
      <c r="P80" s="5"/>
      <c r="Q80" s="5"/>
      <c r="R80" s="5"/>
      <c r="S80" s="5"/>
      <c r="T80" s="5"/>
      <c r="U80" s="5"/>
      <c r="V80" s="99"/>
      <c r="W80" s="5"/>
      <c r="X80" s="5"/>
      <c r="Y80" s="99"/>
      <c r="Z80" s="99"/>
      <c r="AA80" s="99"/>
      <c r="AB80" s="99"/>
      <c r="AC80" s="99"/>
      <c r="AD80" s="99"/>
      <c r="AE80" s="99"/>
      <c r="AF80" s="99"/>
      <c r="AG80" s="99"/>
      <c r="AH80" s="99"/>
      <c r="AI80" s="99"/>
      <c r="AJ80" s="99"/>
      <c r="AK80" s="99"/>
      <c r="AL80" s="99"/>
      <c r="AM80" s="99"/>
      <c r="AN80" s="99"/>
      <c r="AO80" s="99"/>
      <c r="AP80" s="99"/>
      <c r="AQ80" s="99"/>
      <c r="AR80" s="99"/>
      <c r="AS80" s="99"/>
      <c r="AT80" s="5"/>
    </row>
    <row r="81" spans="1:54" x14ac:dyDescent="0.25">
      <c r="A81" s="5"/>
      <c r="B81" s="5"/>
      <c r="C81" s="5"/>
      <c r="D81" s="5"/>
      <c r="E81" s="5"/>
      <c r="F81" s="5"/>
      <c r="G81" s="5"/>
      <c r="H81" s="5"/>
      <c r="I81" s="5"/>
      <c r="J81" s="5"/>
      <c r="K81" s="5"/>
      <c r="L81" s="5"/>
      <c r="M81" s="5"/>
      <c r="N81" s="5"/>
      <c r="O81" s="5"/>
      <c r="P81" s="5"/>
      <c r="Q81" s="5"/>
      <c r="R81" s="5"/>
      <c r="S81" s="5"/>
      <c r="T81" s="5"/>
      <c r="U81" s="5"/>
      <c r="V81" s="99"/>
      <c r="W81" s="5"/>
      <c r="X81" s="5"/>
      <c r="Y81" s="99"/>
      <c r="Z81" s="99"/>
      <c r="AA81" s="99"/>
      <c r="AB81" s="99"/>
      <c r="AC81" s="99"/>
      <c r="AD81" s="99"/>
      <c r="AE81" s="99"/>
      <c r="AF81" s="99"/>
      <c r="AG81" s="99"/>
      <c r="AH81" s="99"/>
      <c r="AI81" s="99"/>
      <c r="AJ81" s="99"/>
      <c r="AK81" s="99"/>
      <c r="AL81" s="99"/>
      <c r="AM81" s="99"/>
      <c r="AN81" s="99"/>
      <c r="AO81" s="99"/>
      <c r="AP81" s="99"/>
      <c r="AQ81" s="99"/>
      <c r="AR81" s="99"/>
      <c r="AS81" s="99"/>
      <c r="AT81" s="5"/>
    </row>
    <row r="82" spans="1:54" x14ac:dyDescent="0.25">
      <c r="A82" s="5"/>
      <c r="B82" s="5"/>
      <c r="C82" s="5"/>
      <c r="D82" s="5"/>
      <c r="E82" s="5"/>
      <c r="F82" s="5"/>
      <c r="G82" s="5"/>
      <c r="H82" s="5"/>
      <c r="I82" s="5"/>
      <c r="J82" s="5"/>
      <c r="K82" s="5"/>
      <c r="L82" s="5"/>
      <c r="M82" s="5"/>
      <c r="N82" s="5"/>
      <c r="O82" s="5"/>
      <c r="P82" s="5"/>
      <c r="Q82" s="5"/>
      <c r="R82" s="5"/>
      <c r="S82" s="5"/>
      <c r="T82" s="5"/>
      <c r="U82" s="5"/>
      <c r="V82" s="99"/>
      <c r="W82" s="5"/>
      <c r="X82" s="5"/>
      <c r="Y82" s="99"/>
      <c r="Z82" s="99"/>
      <c r="AA82" s="99"/>
      <c r="AB82" s="99"/>
      <c r="AC82" s="99"/>
      <c r="AD82" s="99"/>
      <c r="AE82" s="99"/>
      <c r="AF82" s="99"/>
      <c r="AG82" s="99"/>
      <c r="AH82" s="99"/>
      <c r="AI82" s="99"/>
      <c r="AJ82" s="99"/>
      <c r="AK82" s="99"/>
      <c r="AL82" s="99"/>
      <c r="AM82" s="99"/>
      <c r="AN82" s="99"/>
      <c r="AO82" s="99"/>
      <c r="AP82" s="99"/>
      <c r="AQ82" s="99"/>
      <c r="AR82" s="99"/>
      <c r="AS82" s="99"/>
      <c r="AT82" s="5"/>
    </row>
    <row r="83" spans="1:54" x14ac:dyDescent="0.25">
      <c r="A83" s="5"/>
      <c r="B83" s="5"/>
      <c r="C83" s="5"/>
      <c r="D83" s="5"/>
      <c r="E83" s="5"/>
      <c r="F83" s="5"/>
      <c r="G83" s="5"/>
      <c r="H83" s="5"/>
      <c r="I83" s="5"/>
      <c r="J83" s="5"/>
      <c r="K83" s="5"/>
      <c r="L83" s="5"/>
      <c r="M83" s="5"/>
      <c r="N83" s="5"/>
      <c r="O83" s="5"/>
      <c r="P83" s="5"/>
      <c r="Q83" s="5"/>
      <c r="R83" s="5"/>
      <c r="S83" s="5"/>
      <c r="T83" s="5"/>
      <c r="U83" s="5"/>
      <c r="V83" s="99"/>
      <c r="W83" s="5"/>
      <c r="X83" s="5"/>
      <c r="Y83" s="5"/>
      <c r="Z83" s="5"/>
      <c r="AA83" s="5"/>
      <c r="AB83" s="5"/>
      <c r="AC83" s="5"/>
      <c r="AD83" s="5"/>
      <c r="AE83" s="5"/>
      <c r="AF83" s="5"/>
      <c r="AG83" s="5"/>
      <c r="AH83" s="5"/>
      <c r="AI83" s="5"/>
      <c r="AJ83" s="5"/>
      <c r="AK83" s="5"/>
      <c r="AL83" s="5"/>
      <c r="AM83" s="5"/>
      <c r="AN83" s="5"/>
      <c r="AO83" s="5"/>
      <c r="AP83" s="5"/>
      <c r="AQ83" s="5"/>
      <c r="AR83" s="5"/>
      <c r="AS83" s="5"/>
      <c r="AT83" s="5"/>
    </row>
    <row r="84" spans="1:54" x14ac:dyDescent="0.25">
      <c r="A84" s="5"/>
      <c r="B84" s="100"/>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2"/>
      <c r="AT84" s="5"/>
      <c r="AZ84" s="26" t="s">
        <v>128</v>
      </c>
      <c r="BA84" s="26" t="s">
        <v>139</v>
      </c>
      <c r="BB84" s="26" t="s">
        <v>140</v>
      </c>
    </row>
    <row r="85" spans="1:54" x14ac:dyDescent="0.25">
      <c r="A85" s="5"/>
      <c r="B85" s="103"/>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104"/>
      <c r="AT85" s="5"/>
      <c r="AY85" s="22" t="str">
        <f>IF('Intro &amp; Setup'!$AO17="", "", 'Intro &amp; Setup'!$AO17)</f>
        <v>Advertising</v>
      </c>
      <c r="AZ85" s="69">
        <f>IF($AY85="", "", COUNTIF('Post Data'!$E$11:$E$2510, $AY85))</f>
        <v>2</v>
      </c>
      <c r="BA85" s="70">
        <f>IF($AY85="", "", IFERROR(ROUND(SUMIF('Post Data'!$E$11:$E$2510, $AY85, 'Post Data'!$I$11:$I$2510)/$AZ85, 0), ""))</f>
        <v>24</v>
      </c>
      <c r="BB85" s="71">
        <f>IF($AY85="", "", IFERROR(ROUND(SUMIF('Post Data'!$E$11:$E$2510, $AY85, 'Post Data'!$J$11:$J$2510)/$AZ85, 0), ""))</f>
        <v>94</v>
      </c>
    </row>
    <row r="86" spans="1:54" x14ac:dyDescent="0.25">
      <c r="A86" s="5"/>
      <c r="B86" s="103"/>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104"/>
      <c r="AT86" s="5"/>
      <c r="AY86" s="23" t="str">
        <f>IF('Intro &amp; Setup'!$AO18="", "", 'Intro &amp; Setup'!$AO18)</f>
        <v>Blog Post</v>
      </c>
      <c r="AZ86" s="73">
        <f>IF($AY86="", "", COUNTIF('Post Data'!$E$11:$E$2510, $AY86))</f>
        <v>2</v>
      </c>
      <c r="BA86" s="74">
        <f>IF($AY86="", "", IFERROR(ROUND(SUMIF('Post Data'!$E$11:$E$2510, $AY86, 'Post Data'!$I$11:$I$2510)/$AZ86, 0), ""))</f>
        <v>50</v>
      </c>
      <c r="BB86" s="75">
        <f>IF($AY86="", "", IFERROR(ROUND(SUMIF('Post Data'!$E$11:$E$2510, $AY86, 'Post Data'!$J$11:$J$2510)/$AZ86, 0), ""))</f>
        <v>137</v>
      </c>
    </row>
    <row r="87" spans="1:54" x14ac:dyDescent="0.25">
      <c r="A87" s="5"/>
      <c r="B87" s="103"/>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104"/>
      <c r="AT87" s="5"/>
      <c r="AY87" s="23" t="str">
        <f>IF('Intro &amp; Setup'!$AO19="", "", 'Intro &amp; Setup'!$AO19)</f>
        <v>Brand</v>
      </c>
      <c r="AZ87" s="73">
        <f>IF($AY87="", "", COUNTIF('Post Data'!$E$11:$E$2510, $AY87))</f>
        <v>0</v>
      </c>
      <c r="BA87" s="74" t="str">
        <f>IF($AY87="", "", IFERROR(ROUND(SUMIF('Post Data'!$E$11:$E$2510, $AY87, 'Post Data'!$I$11:$I$2510)/$AZ87, 0), ""))</f>
        <v/>
      </c>
      <c r="BB87" s="75" t="str">
        <f>IF($AY87="", "", IFERROR(ROUND(SUMIF('Post Data'!$E$11:$E$2510, $AY87, 'Post Data'!$J$11:$J$2510)/$AZ87, 0), ""))</f>
        <v/>
      </c>
    </row>
    <row r="88" spans="1:54" x14ac:dyDescent="0.25">
      <c r="A88" s="5"/>
      <c r="B88" s="103"/>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104"/>
      <c r="AT88" s="5"/>
      <c r="AY88" s="23" t="str">
        <f>IF('Intro &amp; Setup'!$AO20="", "", 'Intro &amp; Setup'!$AO20)</f>
        <v>Business Info</v>
      </c>
      <c r="AZ88" s="73">
        <f>IF($AY88="", "", COUNTIF('Post Data'!$E$11:$E$2510, $AY88))</f>
        <v>0</v>
      </c>
      <c r="BA88" s="74" t="str">
        <f>IF($AY88="", "", IFERROR(ROUND(SUMIF('Post Data'!$E$11:$E$2510, $AY88, 'Post Data'!$I$11:$I$2510)/$AZ88, 0), ""))</f>
        <v/>
      </c>
      <c r="BB88" s="75" t="str">
        <f>IF($AY88="", "", IFERROR(ROUND(SUMIF('Post Data'!$E$11:$E$2510, $AY88, 'Post Data'!$J$11:$J$2510)/$AZ88, 0), ""))</f>
        <v/>
      </c>
    </row>
    <row r="89" spans="1:54" x14ac:dyDescent="0.25">
      <c r="A89" s="5"/>
      <c r="B89" s="103"/>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104"/>
      <c r="AT89" s="5"/>
      <c r="AY89" s="23" t="str">
        <f>IF('Intro &amp; Setup'!$AO21="", "", 'Intro &amp; Setup'!$AO21)</f>
        <v>Fun</v>
      </c>
      <c r="AZ89" s="73">
        <f>IF($AY89="", "", COUNTIF('Post Data'!$E$11:$E$2510, $AY89))</f>
        <v>2</v>
      </c>
      <c r="BA89" s="74">
        <f>IF($AY89="", "", IFERROR(ROUND(SUMIF('Post Data'!$E$11:$E$2510, $AY89, 'Post Data'!$I$11:$I$2510)/$AZ89, 0), ""))</f>
        <v>59</v>
      </c>
      <c r="BB89" s="75">
        <f>IF($AY89="", "", IFERROR(ROUND(SUMIF('Post Data'!$E$11:$E$2510, $AY89, 'Post Data'!$J$11:$J$2510)/$AZ89, 0), ""))</f>
        <v>154</v>
      </c>
    </row>
    <row r="90" spans="1:54" x14ac:dyDescent="0.25">
      <c r="A90" s="5"/>
      <c r="B90" s="103"/>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104"/>
      <c r="AT90" s="5"/>
      <c r="AY90" s="23" t="str">
        <f>IF('Intro &amp; Setup'!$AO22="", "", 'Intro &amp; Setup'!$AO22)</f>
        <v>Funny</v>
      </c>
      <c r="AZ90" s="73">
        <f>IF($AY90="", "", COUNTIF('Post Data'!$E$11:$E$2510, $AY90))</f>
        <v>1</v>
      </c>
      <c r="BA90" s="74">
        <f>IF($AY90="", "", IFERROR(ROUND(SUMIF('Post Data'!$E$11:$E$2510, $AY90, 'Post Data'!$I$11:$I$2510)/$AZ90, 0), ""))</f>
        <v>57</v>
      </c>
      <c r="BB90" s="75">
        <f>IF($AY90="", "", IFERROR(ROUND(SUMIF('Post Data'!$E$11:$E$2510, $AY90, 'Post Data'!$J$11:$J$2510)/$AZ90, 0), ""))</f>
        <v>79</v>
      </c>
    </row>
    <row r="91" spans="1:54" x14ac:dyDescent="0.25">
      <c r="A91" s="5"/>
      <c r="B91" s="103"/>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104"/>
      <c r="AT91" s="5"/>
      <c r="AY91" s="23" t="str">
        <f>IF('Intro &amp; Setup'!$AO23="", "", 'Intro &amp; Setup'!$AO23)</f>
        <v>New Product</v>
      </c>
      <c r="AZ91" s="73">
        <f>IF($AY91="", "", COUNTIF('Post Data'!$E$11:$E$2510, $AY91))</f>
        <v>2</v>
      </c>
      <c r="BA91" s="74">
        <f>IF($AY91="", "", IFERROR(ROUND(SUMIF('Post Data'!$E$11:$E$2510, $AY91, 'Post Data'!$I$11:$I$2510)/$AZ91, 0), ""))</f>
        <v>67</v>
      </c>
      <c r="BB91" s="75">
        <f>IF($AY91="", "", IFERROR(ROUND(SUMIF('Post Data'!$E$11:$E$2510, $AY91, 'Post Data'!$J$11:$J$2510)/$AZ91, 0), ""))</f>
        <v>167</v>
      </c>
    </row>
    <row r="92" spans="1:54" x14ac:dyDescent="0.25">
      <c r="A92" s="5"/>
      <c r="B92" s="103"/>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104"/>
      <c r="AT92" s="5"/>
      <c r="AY92" s="23" t="str">
        <f>IF('Intro &amp; Setup'!$AO24="", "", 'Intro &amp; Setup'!$AO24)</f>
        <v>Personal</v>
      </c>
      <c r="AZ92" s="73">
        <f>IF($AY92="", "", COUNTIF('Post Data'!$E$11:$E$2510, $AY92))</f>
        <v>0</v>
      </c>
      <c r="BA92" s="74" t="str">
        <f>IF($AY92="", "", IFERROR(ROUND(SUMIF('Post Data'!$E$11:$E$2510, $AY92, 'Post Data'!$I$11:$I$2510)/$AZ92, 0), ""))</f>
        <v/>
      </c>
      <c r="BB92" s="75" t="str">
        <f>IF($AY92="", "", IFERROR(ROUND(SUMIF('Post Data'!$E$11:$E$2510, $AY92, 'Post Data'!$J$11:$J$2510)/$AZ92, 0), ""))</f>
        <v/>
      </c>
    </row>
    <row r="93" spans="1:54" x14ac:dyDescent="0.25">
      <c r="A93" s="5"/>
      <c r="B93" s="103"/>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104"/>
      <c r="AT93" s="5"/>
      <c r="AY93" s="23" t="str">
        <f>IF('Intro &amp; Setup'!$AO25="", "", 'Intro &amp; Setup'!$AO25)</f>
        <v>Provocative</v>
      </c>
      <c r="AZ93" s="73">
        <f>IF($AY93="", "", COUNTIF('Post Data'!$E$11:$E$2510, $AY93))</f>
        <v>0</v>
      </c>
      <c r="BA93" s="74" t="str">
        <f>IF($AY93="", "", IFERROR(ROUND(SUMIF('Post Data'!$E$11:$E$2510, $AY93, 'Post Data'!$I$11:$I$2510)/$AZ93, 0), ""))</f>
        <v/>
      </c>
      <c r="BB93" s="75" t="str">
        <f>IF($AY93="", "", IFERROR(ROUND(SUMIF('Post Data'!$E$11:$E$2510, $AY93, 'Post Data'!$J$11:$J$2510)/$AZ93, 0), ""))</f>
        <v/>
      </c>
    </row>
    <row r="94" spans="1:54" x14ac:dyDescent="0.25">
      <c r="A94" s="5"/>
      <c r="B94" s="103"/>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104"/>
      <c r="AT94" s="5"/>
      <c r="AY94" s="24" t="str">
        <f>IF('Intro &amp; Setup'!$AO26="", "", 'Intro &amp; Setup'!$AO26)</f>
        <v>Trending</v>
      </c>
      <c r="AZ94" s="77">
        <f>IF($AY94="", "", COUNTIF('Post Data'!$E$11:$E$2510, $AY94))</f>
        <v>1</v>
      </c>
      <c r="BA94" s="78">
        <f>IF($AY94="", "", IFERROR(ROUND(SUMIF('Post Data'!$E$11:$E$2510, $AY94, 'Post Data'!$I$11:$I$2510)/$AZ94, 0), ""))</f>
        <v>67</v>
      </c>
      <c r="BB94" s="79">
        <f>IF($AY94="", "", IFERROR(ROUND(SUMIF('Post Data'!$E$11:$E$2510, $AY94, 'Post Data'!$J$11:$J$2510)/$AZ94, 0), ""))</f>
        <v>58</v>
      </c>
    </row>
    <row r="95" spans="1:54" x14ac:dyDescent="0.25">
      <c r="A95" s="5"/>
      <c r="B95" s="103"/>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104"/>
      <c r="AT95" s="5"/>
    </row>
    <row r="96" spans="1:54" x14ac:dyDescent="0.25">
      <c r="A96" s="5"/>
      <c r="B96" s="103"/>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104"/>
      <c r="AT96" s="5"/>
    </row>
    <row r="97" spans="1:59" x14ac:dyDescent="0.25">
      <c r="A97" s="5"/>
      <c r="B97" s="103"/>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104"/>
      <c r="AT97" s="5"/>
    </row>
    <row r="98" spans="1:59" x14ac:dyDescent="0.25">
      <c r="A98" s="5"/>
      <c r="B98" s="105"/>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7"/>
      <c r="AT98" s="5"/>
      <c r="AZ98" s="26" t="s">
        <v>8</v>
      </c>
      <c r="BA98" s="26" t="s">
        <v>6</v>
      </c>
      <c r="BB98" s="26" t="s">
        <v>7</v>
      </c>
      <c r="BD98" s="26" t="s">
        <v>98</v>
      </c>
      <c r="BE98" s="26" t="s">
        <v>8</v>
      </c>
      <c r="BF98" s="26" t="s">
        <v>6</v>
      </c>
      <c r="BG98" s="26" t="s">
        <v>7</v>
      </c>
    </row>
    <row r="99" spans="1:59"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Y99" s="84" t="s">
        <v>100</v>
      </c>
      <c r="AZ99" s="69">
        <f t="shared" ref="AZ99:BB100" si="8">IFERROR(ROUND(BE99/$BD99, 0), "")</f>
        <v>41578</v>
      </c>
      <c r="BA99" s="70">
        <f t="shared" si="8"/>
        <v>57</v>
      </c>
      <c r="BB99" s="71">
        <f t="shared" si="8"/>
        <v>79</v>
      </c>
      <c r="BD99" s="68">
        <f>COUNTIF('Post Data'!$AB$11:$AB$2510, $AY99)</f>
        <v>1</v>
      </c>
      <c r="BE99" s="69">
        <f>SUMIF('Post Data'!$AB$11:$AB$2510, $AY99, 'Post Data'!$H$11:$H$2510)</f>
        <v>41578</v>
      </c>
      <c r="BF99" s="70">
        <f>SUMIF('Post Data'!$AB$11:$AB$2510, $AY99, 'Post Data'!$I$11:$I$2510)</f>
        <v>57</v>
      </c>
      <c r="BG99" s="71">
        <f>SUMIF('Post Data'!$AB$11:$AB$2510, $AY99, 'Post Data'!$J$11:$J$2510)</f>
        <v>79</v>
      </c>
    </row>
    <row r="100" spans="1:59"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Y100" s="85" t="s">
        <v>101</v>
      </c>
      <c r="AZ100" s="73" t="str">
        <f t="shared" si="8"/>
        <v/>
      </c>
      <c r="BA100" s="74" t="str">
        <f t="shared" si="8"/>
        <v/>
      </c>
      <c r="BB100" s="75" t="str">
        <f t="shared" si="8"/>
        <v/>
      </c>
      <c r="BD100" s="72">
        <f>COUNTIF('Post Data'!$AB$11:$AB$2510, $AY100)</f>
        <v>0</v>
      </c>
      <c r="BE100" s="73">
        <f>SUMIF('Post Data'!$AB$11:$AB$2510, $AY100, 'Post Data'!$H$11:$H$2510)</f>
        <v>0</v>
      </c>
      <c r="BF100" s="74">
        <f>SUMIF('Post Data'!$AB$11:$AB$2510, $AY100, 'Post Data'!$I$11:$I$2510)</f>
        <v>0</v>
      </c>
      <c r="BG100" s="75">
        <f>SUMIF('Post Data'!$AB$11:$AB$2510, $AY100, 'Post Data'!$J$11:$J$2510)</f>
        <v>0</v>
      </c>
    </row>
    <row r="101" spans="1:59"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Y101" s="85" t="s">
        <v>102</v>
      </c>
      <c r="AZ101" s="73" t="str">
        <f t="shared" ref="AZ101:AZ122" si="9">IFERROR(ROUND(BE101/$BD101, 0), "")</f>
        <v/>
      </c>
      <c r="BA101" s="74" t="str">
        <f t="shared" ref="BA101:BA122" si="10">IFERROR(ROUND(BF101/$BD101, 0), "")</f>
        <v/>
      </c>
      <c r="BB101" s="75" t="str">
        <f t="shared" ref="BB101:BB122" si="11">IFERROR(ROUND(BG101/$BD101, 0), "")</f>
        <v/>
      </c>
      <c r="BD101" s="72">
        <f>COUNTIF('Post Data'!$AB$11:$AB$2510, $AY101)</f>
        <v>0</v>
      </c>
      <c r="BE101" s="73">
        <f>SUMIF('Post Data'!$AB$11:$AB$2510, $AY101, 'Post Data'!$H$11:$H$2510)</f>
        <v>0</v>
      </c>
      <c r="BF101" s="74">
        <f>SUMIF('Post Data'!$AB$11:$AB$2510, $AY101, 'Post Data'!$I$11:$I$2510)</f>
        <v>0</v>
      </c>
      <c r="BG101" s="75">
        <f>SUMIF('Post Data'!$AB$11:$AB$2510, $AY101, 'Post Data'!$J$11:$J$2510)</f>
        <v>0</v>
      </c>
    </row>
    <row r="102" spans="1:59"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Y102" s="85" t="s">
        <v>103</v>
      </c>
      <c r="AZ102" s="73" t="str">
        <f t="shared" si="9"/>
        <v/>
      </c>
      <c r="BA102" s="74" t="str">
        <f t="shared" si="10"/>
        <v/>
      </c>
      <c r="BB102" s="75" t="str">
        <f t="shared" si="11"/>
        <v/>
      </c>
      <c r="BD102" s="72">
        <f>COUNTIF('Post Data'!$AB$11:$AB$2510, $AY102)</f>
        <v>0</v>
      </c>
      <c r="BE102" s="73">
        <f>SUMIF('Post Data'!$AB$11:$AB$2510, $AY102, 'Post Data'!$H$11:$H$2510)</f>
        <v>0</v>
      </c>
      <c r="BF102" s="74">
        <f>SUMIF('Post Data'!$AB$11:$AB$2510, $AY102, 'Post Data'!$I$11:$I$2510)</f>
        <v>0</v>
      </c>
      <c r="BG102" s="75">
        <f>SUMIF('Post Data'!$AB$11:$AB$2510, $AY102, 'Post Data'!$J$11:$J$2510)</f>
        <v>0</v>
      </c>
    </row>
    <row r="103" spans="1:59"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Y103" s="85" t="s">
        <v>104</v>
      </c>
      <c r="AZ103" s="73" t="str">
        <f t="shared" si="9"/>
        <v/>
      </c>
      <c r="BA103" s="74" t="str">
        <f t="shared" si="10"/>
        <v/>
      </c>
      <c r="BB103" s="75" t="str">
        <f t="shared" si="11"/>
        <v/>
      </c>
      <c r="BD103" s="72">
        <f>COUNTIF('Post Data'!$AB$11:$AB$2510, $AY103)</f>
        <v>0</v>
      </c>
      <c r="BE103" s="73">
        <f>SUMIF('Post Data'!$AB$11:$AB$2510, $AY103, 'Post Data'!$H$11:$H$2510)</f>
        <v>0</v>
      </c>
      <c r="BF103" s="74">
        <f>SUMIF('Post Data'!$AB$11:$AB$2510, $AY103, 'Post Data'!$I$11:$I$2510)</f>
        <v>0</v>
      </c>
      <c r="BG103" s="75">
        <f>SUMIF('Post Data'!$AB$11:$AB$2510, $AY103, 'Post Data'!$J$11:$J$2510)</f>
        <v>0</v>
      </c>
    </row>
    <row r="104" spans="1:59"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Y104" s="85" t="s">
        <v>105</v>
      </c>
      <c r="AZ104" s="73">
        <f t="shared" si="9"/>
        <v>23519</v>
      </c>
      <c r="BA104" s="74">
        <f t="shared" si="10"/>
        <v>1</v>
      </c>
      <c r="BB104" s="75">
        <f t="shared" si="11"/>
        <v>114</v>
      </c>
      <c r="BD104" s="72">
        <f>COUNTIF('Post Data'!$AB$11:$AB$2510, $AY104)</f>
        <v>1</v>
      </c>
      <c r="BE104" s="73">
        <f>SUMIF('Post Data'!$AB$11:$AB$2510, $AY104, 'Post Data'!$H$11:$H$2510)</f>
        <v>23519</v>
      </c>
      <c r="BF104" s="74">
        <f>SUMIF('Post Data'!$AB$11:$AB$2510, $AY104, 'Post Data'!$I$11:$I$2510)</f>
        <v>1</v>
      </c>
      <c r="BG104" s="75">
        <f>SUMIF('Post Data'!$AB$11:$AB$2510, $AY104, 'Post Data'!$J$11:$J$2510)</f>
        <v>114</v>
      </c>
    </row>
    <row r="105" spans="1:59"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Y105" s="85" t="s">
        <v>106</v>
      </c>
      <c r="AZ105" s="73">
        <f t="shared" si="9"/>
        <v>4047</v>
      </c>
      <c r="BA105" s="74">
        <f t="shared" si="10"/>
        <v>89</v>
      </c>
      <c r="BB105" s="75">
        <f t="shared" si="11"/>
        <v>122</v>
      </c>
      <c r="BD105" s="72">
        <f>COUNTIF('Post Data'!$AB$11:$AB$2510, $AY105)</f>
        <v>1</v>
      </c>
      <c r="BE105" s="73">
        <f>SUMIF('Post Data'!$AB$11:$AB$2510, $AY105, 'Post Data'!$H$11:$H$2510)</f>
        <v>4047</v>
      </c>
      <c r="BF105" s="74">
        <f>SUMIF('Post Data'!$AB$11:$AB$2510, $AY105, 'Post Data'!$I$11:$I$2510)</f>
        <v>89</v>
      </c>
      <c r="BG105" s="75">
        <f>SUMIF('Post Data'!$AB$11:$AB$2510, $AY105, 'Post Data'!$J$11:$J$2510)</f>
        <v>122</v>
      </c>
    </row>
    <row r="106" spans="1:59"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Y106" s="85" t="s">
        <v>107</v>
      </c>
      <c r="AZ106" s="73">
        <f t="shared" si="9"/>
        <v>60548</v>
      </c>
      <c r="BA106" s="74">
        <f t="shared" si="10"/>
        <v>67</v>
      </c>
      <c r="BB106" s="75">
        <f t="shared" si="11"/>
        <v>58</v>
      </c>
      <c r="BD106" s="72">
        <f>COUNTIF('Post Data'!$AB$11:$AB$2510, $AY106)</f>
        <v>1</v>
      </c>
      <c r="BE106" s="73">
        <f>SUMIF('Post Data'!$AB$11:$AB$2510, $AY106, 'Post Data'!$H$11:$H$2510)</f>
        <v>60548</v>
      </c>
      <c r="BF106" s="74">
        <f>SUMIF('Post Data'!$AB$11:$AB$2510, $AY106, 'Post Data'!$I$11:$I$2510)</f>
        <v>67</v>
      </c>
      <c r="BG106" s="75">
        <f>SUMIF('Post Data'!$AB$11:$AB$2510, $AY106, 'Post Data'!$J$11:$J$2510)</f>
        <v>58</v>
      </c>
    </row>
    <row r="107" spans="1:59"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Y107" s="85" t="s">
        <v>108</v>
      </c>
      <c r="AZ107" s="73" t="str">
        <f t="shared" si="9"/>
        <v/>
      </c>
      <c r="BA107" s="74" t="str">
        <f t="shared" si="10"/>
        <v/>
      </c>
      <c r="BB107" s="75" t="str">
        <f t="shared" si="11"/>
        <v/>
      </c>
      <c r="BD107" s="72">
        <f>COUNTIF('Post Data'!$AB$11:$AB$2510, $AY107)</f>
        <v>0</v>
      </c>
      <c r="BE107" s="73">
        <f>SUMIF('Post Data'!$AB$11:$AB$2510, $AY107, 'Post Data'!$H$11:$H$2510)</f>
        <v>0</v>
      </c>
      <c r="BF107" s="74">
        <f>SUMIF('Post Data'!$AB$11:$AB$2510, $AY107, 'Post Data'!$I$11:$I$2510)</f>
        <v>0</v>
      </c>
      <c r="BG107" s="75">
        <f>SUMIF('Post Data'!$AB$11:$AB$2510, $AY107, 'Post Data'!$J$11:$J$2510)</f>
        <v>0</v>
      </c>
    </row>
    <row r="108" spans="1:59"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Y108" s="85" t="s">
        <v>109</v>
      </c>
      <c r="AZ108" s="73">
        <f t="shared" si="9"/>
        <v>58574</v>
      </c>
      <c r="BA108" s="74">
        <f t="shared" si="10"/>
        <v>34</v>
      </c>
      <c r="BB108" s="75">
        <f t="shared" si="11"/>
        <v>157</v>
      </c>
      <c r="BD108" s="72">
        <f>COUNTIF('Post Data'!$AB$11:$AB$2510, $AY108)</f>
        <v>1</v>
      </c>
      <c r="BE108" s="73">
        <f>SUMIF('Post Data'!$AB$11:$AB$2510, $AY108, 'Post Data'!$H$11:$H$2510)</f>
        <v>58574</v>
      </c>
      <c r="BF108" s="74">
        <f>SUMIF('Post Data'!$AB$11:$AB$2510, $AY108, 'Post Data'!$I$11:$I$2510)</f>
        <v>34</v>
      </c>
      <c r="BG108" s="75">
        <f>SUMIF('Post Data'!$AB$11:$AB$2510, $AY108, 'Post Data'!$J$11:$J$2510)</f>
        <v>157</v>
      </c>
    </row>
    <row r="109" spans="1:59"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Y109" s="85" t="s">
        <v>110</v>
      </c>
      <c r="AZ109" s="73">
        <f t="shared" si="9"/>
        <v>44809</v>
      </c>
      <c r="BA109" s="74">
        <f t="shared" si="10"/>
        <v>37</v>
      </c>
      <c r="BB109" s="75">
        <f t="shared" si="11"/>
        <v>194</v>
      </c>
      <c r="BD109" s="72">
        <f>COUNTIF('Post Data'!$AB$11:$AB$2510, $AY109)</f>
        <v>2</v>
      </c>
      <c r="BE109" s="73">
        <f>SUMIF('Post Data'!$AB$11:$AB$2510, $AY109, 'Post Data'!$H$11:$H$2510)</f>
        <v>89617</v>
      </c>
      <c r="BF109" s="74">
        <f>SUMIF('Post Data'!$AB$11:$AB$2510, $AY109, 'Post Data'!$I$11:$I$2510)</f>
        <v>74</v>
      </c>
      <c r="BG109" s="75">
        <f>SUMIF('Post Data'!$AB$11:$AB$2510, $AY109, 'Post Data'!$J$11:$J$2510)</f>
        <v>388</v>
      </c>
    </row>
    <row r="110" spans="1:59"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Y110" s="85" t="s">
        <v>111</v>
      </c>
      <c r="AZ110" s="73" t="str">
        <f t="shared" si="9"/>
        <v/>
      </c>
      <c r="BA110" s="74" t="str">
        <f t="shared" si="10"/>
        <v/>
      </c>
      <c r="BB110" s="75" t="str">
        <f t="shared" si="11"/>
        <v/>
      </c>
      <c r="BD110" s="72">
        <f>COUNTIF('Post Data'!$AB$11:$AB$2510, $AY110)</f>
        <v>0</v>
      </c>
      <c r="BE110" s="73">
        <f>SUMIF('Post Data'!$AB$11:$AB$2510, $AY110, 'Post Data'!$H$11:$H$2510)</f>
        <v>0</v>
      </c>
      <c r="BF110" s="74">
        <f>SUMIF('Post Data'!$AB$11:$AB$2510, $AY110, 'Post Data'!$I$11:$I$2510)</f>
        <v>0</v>
      </c>
      <c r="BG110" s="75">
        <f>SUMIF('Post Data'!$AB$11:$AB$2510, $AY110, 'Post Data'!$J$11:$J$2510)</f>
        <v>0</v>
      </c>
    </row>
    <row r="111" spans="1:59"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Y111" s="85" t="s">
        <v>112</v>
      </c>
      <c r="AZ111" s="73" t="str">
        <f t="shared" si="9"/>
        <v/>
      </c>
      <c r="BA111" s="74" t="str">
        <f t="shared" si="10"/>
        <v/>
      </c>
      <c r="BB111" s="75" t="str">
        <f t="shared" si="11"/>
        <v/>
      </c>
      <c r="BD111" s="72">
        <f>COUNTIF('Post Data'!$AB$11:$AB$2510, $AY111)</f>
        <v>0</v>
      </c>
      <c r="BE111" s="73">
        <f>SUMIF('Post Data'!$AB$11:$AB$2510, $AY111, 'Post Data'!$H$11:$H$2510)</f>
        <v>0</v>
      </c>
      <c r="BF111" s="74">
        <f>SUMIF('Post Data'!$AB$11:$AB$2510, $AY111, 'Post Data'!$I$11:$I$2510)</f>
        <v>0</v>
      </c>
      <c r="BG111" s="75">
        <f>SUMIF('Post Data'!$AB$11:$AB$2510, $AY111, 'Post Data'!$J$11:$J$2510)</f>
        <v>0</v>
      </c>
    </row>
    <row r="112" spans="1:59"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Y112" s="85" t="s">
        <v>113</v>
      </c>
      <c r="AZ112" s="73" t="str">
        <f t="shared" si="9"/>
        <v/>
      </c>
      <c r="BA112" s="74" t="str">
        <f t="shared" si="10"/>
        <v/>
      </c>
      <c r="BB112" s="75" t="str">
        <f t="shared" si="11"/>
        <v/>
      </c>
      <c r="BD112" s="72">
        <f>COUNTIF('Post Data'!$AB$11:$AB$2510, $AY112)</f>
        <v>0</v>
      </c>
      <c r="BE112" s="73">
        <f>SUMIF('Post Data'!$AB$11:$AB$2510, $AY112, 'Post Data'!$H$11:$H$2510)</f>
        <v>0</v>
      </c>
      <c r="BF112" s="74">
        <f>SUMIF('Post Data'!$AB$11:$AB$2510, $AY112, 'Post Data'!$I$11:$I$2510)</f>
        <v>0</v>
      </c>
      <c r="BG112" s="75">
        <f>SUMIF('Post Data'!$AB$11:$AB$2510, $AY112, 'Post Data'!$J$11:$J$2510)</f>
        <v>0</v>
      </c>
    </row>
    <row r="113" spans="1:59"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Y113" s="85" t="s">
        <v>114</v>
      </c>
      <c r="AZ113" s="73" t="str">
        <f t="shared" si="9"/>
        <v/>
      </c>
      <c r="BA113" s="74" t="str">
        <f t="shared" si="10"/>
        <v/>
      </c>
      <c r="BB113" s="75" t="str">
        <f t="shared" si="11"/>
        <v/>
      </c>
      <c r="BD113" s="72">
        <f>COUNTIF('Post Data'!$AB$11:$AB$2510, $AY113)</f>
        <v>0</v>
      </c>
      <c r="BE113" s="73">
        <f>SUMIF('Post Data'!$AB$11:$AB$2510, $AY113, 'Post Data'!$H$11:$H$2510)</f>
        <v>0</v>
      </c>
      <c r="BF113" s="74">
        <f>SUMIF('Post Data'!$AB$11:$AB$2510, $AY113, 'Post Data'!$I$11:$I$2510)</f>
        <v>0</v>
      </c>
      <c r="BG113" s="75">
        <f>SUMIF('Post Data'!$AB$11:$AB$2510, $AY113, 'Post Data'!$J$11:$J$2510)</f>
        <v>0</v>
      </c>
    </row>
    <row r="114" spans="1:59"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Y114" s="85" t="s">
        <v>115</v>
      </c>
      <c r="AZ114" s="73" t="str">
        <f t="shared" si="9"/>
        <v/>
      </c>
      <c r="BA114" s="74" t="str">
        <f t="shared" si="10"/>
        <v/>
      </c>
      <c r="BB114" s="75" t="str">
        <f t="shared" si="11"/>
        <v/>
      </c>
      <c r="BD114" s="72">
        <f>COUNTIF('Post Data'!$AB$11:$AB$2510, $AY114)</f>
        <v>0</v>
      </c>
      <c r="BE114" s="73">
        <f>SUMIF('Post Data'!$AB$11:$AB$2510, $AY114, 'Post Data'!$H$11:$H$2510)</f>
        <v>0</v>
      </c>
      <c r="BF114" s="74">
        <f>SUMIF('Post Data'!$AB$11:$AB$2510, $AY114, 'Post Data'!$I$11:$I$2510)</f>
        <v>0</v>
      </c>
      <c r="BG114" s="75">
        <f>SUMIF('Post Data'!$AB$11:$AB$2510, $AY114, 'Post Data'!$J$11:$J$2510)</f>
        <v>0</v>
      </c>
    </row>
    <row r="115" spans="1:59"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Y115" s="85" t="s">
        <v>116</v>
      </c>
      <c r="AZ115" s="73" t="str">
        <f t="shared" si="9"/>
        <v/>
      </c>
      <c r="BA115" s="74" t="str">
        <f t="shared" si="10"/>
        <v/>
      </c>
      <c r="BB115" s="75" t="str">
        <f t="shared" si="11"/>
        <v/>
      </c>
      <c r="BD115" s="72">
        <f>COUNTIF('Post Data'!$AB$11:$AB$2510, $AY115)</f>
        <v>0</v>
      </c>
      <c r="BE115" s="73">
        <f>SUMIF('Post Data'!$AB$11:$AB$2510, $AY115, 'Post Data'!$H$11:$H$2510)</f>
        <v>0</v>
      </c>
      <c r="BF115" s="74">
        <f>SUMIF('Post Data'!$AB$11:$AB$2510, $AY115, 'Post Data'!$I$11:$I$2510)</f>
        <v>0</v>
      </c>
      <c r="BG115" s="75">
        <f>SUMIF('Post Data'!$AB$11:$AB$2510, $AY115, 'Post Data'!$J$11:$J$2510)</f>
        <v>0</v>
      </c>
    </row>
    <row r="116" spans="1:59"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Y116" s="85" t="s">
        <v>117</v>
      </c>
      <c r="AZ116" s="73">
        <f t="shared" si="9"/>
        <v>92337</v>
      </c>
      <c r="BA116" s="74">
        <f t="shared" si="10"/>
        <v>84</v>
      </c>
      <c r="BB116" s="75">
        <f t="shared" si="11"/>
        <v>150</v>
      </c>
      <c r="BD116" s="72">
        <f>COUNTIF('Post Data'!$AB$11:$AB$2510, $AY116)</f>
        <v>1</v>
      </c>
      <c r="BE116" s="73">
        <f>SUMIF('Post Data'!$AB$11:$AB$2510, $AY116, 'Post Data'!$H$11:$H$2510)</f>
        <v>92337</v>
      </c>
      <c r="BF116" s="74">
        <f>SUMIF('Post Data'!$AB$11:$AB$2510, $AY116, 'Post Data'!$I$11:$I$2510)</f>
        <v>84</v>
      </c>
      <c r="BG116" s="75">
        <f>SUMIF('Post Data'!$AB$11:$AB$2510, $AY116, 'Post Data'!$J$11:$J$2510)</f>
        <v>150</v>
      </c>
    </row>
    <row r="117" spans="1:59"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Y117" s="85" t="s">
        <v>118</v>
      </c>
      <c r="AZ117" s="73" t="str">
        <f t="shared" si="9"/>
        <v/>
      </c>
      <c r="BA117" s="74" t="str">
        <f t="shared" si="10"/>
        <v/>
      </c>
      <c r="BB117" s="75" t="str">
        <f t="shared" si="11"/>
        <v/>
      </c>
      <c r="BD117" s="72">
        <f>COUNTIF('Post Data'!$AB$11:$AB$2510, $AY117)</f>
        <v>0</v>
      </c>
      <c r="BE117" s="73">
        <f>SUMIF('Post Data'!$AB$11:$AB$2510, $AY117, 'Post Data'!$H$11:$H$2510)</f>
        <v>0</v>
      </c>
      <c r="BF117" s="74">
        <f>SUMIF('Post Data'!$AB$11:$AB$2510, $AY117, 'Post Data'!$I$11:$I$2510)</f>
        <v>0</v>
      </c>
      <c r="BG117" s="75">
        <f>SUMIF('Post Data'!$AB$11:$AB$2510, $AY117, 'Post Data'!$J$11:$J$2510)</f>
        <v>0</v>
      </c>
    </row>
    <row r="118" spans="1:59"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Y118" s="85" t="s">
        <v>119</v>
      </c>
      <c r="AZ118" s="73" t="str">
        <f t="shared" si="9"/>
        <v/>
      </c>
      <c r="BA118" s="74" t="str">
        <f t="shared" si="10"/>
        <v/>
      </c>
      <c r="BB118" s="75" t="str">
        <f t="shared" si="11"/>
        <v/>
      </c>
      <c r="BD118" s="72">
        <f>COUNTIF('Post Data'!$AB$11:$AB$2510, $AY118)</f>
        <v>0</v>
      </c>
      <c r="BE118" s="73">
        <f>SUMIF('Post Data'!$AB$11:$AB$2510, $AY118, 'Post Data'!$H$11:$H$2510)</f>
        <v>0</v>
      </c>
      <c r="BF118" s="74">
        <f>SUMIF('Post Data'!$AB$11:$AB$2510, $AY118, 'Post Data'!$I$11:$I$2510)</f>
        <v>0</v>
      </c>
      <c r="BG118" s="75">
        <f>SUMIF('Post Data'!$AB$11:$AB$2510, $AY118, 'Post Data'!$J$11:$J$2510)</f>
        <v>0</v>
      </c>
    </row>
    <row r="119" spans="1:59"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Y119" s="85" t="s">
        <v>120</v>
      </c>
      <c r="AZ119" s="73">
        <f t="shared" si="9"/>
        <v>63482</v>
      </c>
      <c r="BA119" s="74">
        <f t="shared" si="10"/>
        <v>70</v>
      </c>
      <c r="BB119" s="75">
        <f t="shared" si="11"/>
        <v>97</v>
      </c>
      <c r="BD119" s="72">
        <f>COUNTIF('Post Data'!$AB$11:$AB$2510, $AY119)</f>
        <v>1</v>
      </c>
      <c r="BE119" s="73">
        <f>SUMIF('Post Data'!$AB$11:$AB$2510, $AY119, 'Post Data'!$H$11:$H$2510)</f>
        <v>63482</v>
      </c>
      <c r="BF119" s="74">
        <f>SUMIF('Post Data'!$AB$11:$AB$2510, $AY119, 'Post Data'!$I$11:$I$2510)</f>
        <v>70</v>
      </c>
      <c r="BG119" s="75">
        <f>SUMIF('Post Data'!$AB$11:$AB$2510, $AY119, 'Post Data'!$J$11:$J$2510)</f>
        <v>97</v>
      </c>
    </row>
    <row r="120" spans="1:59"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Y120" s="85" t="s">
        <v>121</v>
      </c>
      <c r="AZ120" s="73">
        <f t="shared" si="9"/>
        <v>66394</v>
      </c>
      <c r="BA120" s="74">
        <f t="shared" si="10"/>
        <v>46</v>
      </c>
      <c r="BB120" s="75">
        <f t="shared" si="11"/>
        <v>73</v>
      </c>
      <c r="BD120" s="72">
        <f>COUNTIF('Post Data'!$AB$11:$AB$2510, $AY120)</f>
        <v>1</v>
      </c>
      <c r="BE120" s="73">
        <f>SUMIF('Post Data'!$AB$11:$AB$2510, $AY120, 'Post Data'!$H$11:$H$2510)</f>
        <v>66394</v>
      </c>
      <c r="BF120" s="74">
        <f>SUMIF('Post Data'!$AB$11:$AB$2510, $AY120, 'Post Data'!$I$11:$I$2510)</f>
        <v>46</v>
      </c>
      <c r="BG120" s="75">
        <f>SUMIF('Post Data'!$AB$11:$AB$2510, $AY120, 'Post Data'!$J$11:$J$2510)</f>
        <v>73</v>
      </c>
    </row>
    <row r="121" spans="1:59"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Y121" s="85" t="s">
        <v>122</v>
      </c>
      <c r="AZ121" s="73" t="str">
        <f t="shared" si="9"/>
        <v/>
      </c>
      <c r="BA121" s="74" t="str">
        <f t="shared" si="10"/>
        <v/>
      </c>
      <c r="BB121" s="75" t="str">
        <f t="shared" si="11"/>
        <v/>
      </c>
      <c r="BD121" s="72">
        <f>COUNTIF('Post Data'!$AB$11:$AB$2510, $AY121)</f>
        <v>0</v>
      </c>
      <c r="BE121" s="73">
        <f>SUMIF('Post Data'!$AB$11:$AB$2510, $AY121, 'Post Data'!$H$11:$H$2510)</f>
        <v>0</v>
      </c>
      <c r="BF121" s="74">
        <f>SUMIF('Post Data'!$AB$11:$AB$2510, $AY121, 'Post Data'!$I$11:$I$2510)</f>
        <v>0</v>
      </c>
      <c r="BG121" s="75">
        <f>SUMIF('Post Data'!$AB$11:$AB$2510, $AY121, 'Post Data'!$J$11:$J$2510)</f>
        <v>0</v>
      </c>
    </row>
    <row r="122" spans="1:59"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Y122" s="86" t="s">
        <v>123</v>
      </c>
      <c r="AZ122" s="77" t="str">
        <f t="shared" si="9"/>
        <v/>
      </c>
      <c r="BA122" s="78" t="str">
        <f t="shared" si="10"/>
        <v/>
      </c>
      <c r="BB122" s="79" t="str">
        <f t="shared" si="11"/>
        <v/>
      </c>
      <c r="BD122" s="76">
        <f>COUNTIF('Post Data'!$AB$11:$AB$2510, $AY122)</f>
        <v>0</v>
      </c>
      <c r="BE122" s="77">
        <f>SUMIF('Post Data'!$AB$11:$AB$2510, $AY122, 'Post Data'!$H$11:$H$2510)</f>
        <v>0</v>
      </c>
      <c r="BF122" s="78">
        <f>SUMIF('Post Data'!$AB$11:$AB$2510, $AY122, 'Post Data'!$I$11:$I$2510)</f>
        <v>0</v>
      </c>
      <c r="BG122" s="79">
        <f>SUMIF('Post Data'!$AB$11:$AB$2510, $AY122, 'Post Data'!$J$11:$J$2510)</f>
        <v>0</v>
      </c>
    </row>
    <row r="123" spans="1:59"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row>
    <row r="124" spans="1:59"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row>
    <row r="125" spans="1:59"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Z125" s="26" t="s">
        <v>8</v>
      </c>
      <c r="BA125" s="26" t="s">
        <v>6</v>
      </c>
      <c r="BB125" s="26" t="s">
        <v>7</v>
      </c>
      <c r="BD125" s="26" t="s">
        <v>98</v>
      </c>
      <c r="BE125" s="26" t="s">
        <v>8</v>
      </c>
      <c r="BF125" s="26" t="s">
        <v>6</v>
      </c>
      <c r="BG125" s="26" t="s">
        <v>7</v>
      </c>
    </row>
    <row r="126" spans="1:59"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Y126" s="22" t="str">
        <f>IF('Intro &amp; Setup'!$AO17="", "", 'Intro &amp; Setup'!$AO17)</f>
        <v>Advertising</v>
      </c>
      <c r="AZ126" s="69">
        <f>IFERROR(ROUND(BE126/$BD126, 0), "")</f>
        <v>44957</v>
      </c>
      <c r="BA126" s="70">
        <f t="shared" ref="BA126:BA135" si="12">IFERROR(ROUND(BF126/$BD126, 0), "")</f>
        <v>24</v>
      </c>
      <c r="BB126" s="71">
        <f t="shared" ref="BB126:BB135" si="13">IFERROR(ROUND(BG126/$BD126, 0), "")</f>
        <v>94</v>
      </c>
      <c r="BD126" s="68">
        <f>IF($AY126="", "", COUNTIF('Post Data'!$E$11:$E$2510, $AY126))</f>
        <v>2</v>
      </c>
      <c r="BE126" s="69">
        <f>IF($AY126="", "", SUMIF('Post Data'!$E$11:$E$2510, $AY126, 'Post Data'!$H$11:$H$2510))</f>
        <v>89913</v>
      </c>
      <c r="BF126" s="70">
        <f>IF($AY126="", "", SUMIF('Post Data'!$E$11:$E$2510, $AY126, 'Post Data'!$I$11:$I$2510))</f>
        <v>47</v>
      </c>
      <c r="BG126" s="71">
        <f>IF($AY126="", "", SUMIF('Post Data'!$E$11:$E$2510, $AY126, 'Post Data'!$J$11:$J$2510))</f>
        <v>187</v>
      </c>
    </row>
    <row r="127" spans="1:59"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Y127" s="23" t="str">
        <f>IF('Intro &amp; Setup'!$AO18="", "", 'Intro &amp; Setup'!$AO18)</f>
        <v>Blog Post</v>
      </c>
      <c r="AZ127" s="73">
        <f t="shared" ref="AZ127:AZ135" si="14">IFERROR(ROUND(BE127/$BD127, 0), "")</f>
        <v>3028</v>
      </c>
      <c r="BA127" s="74">
        <f t="shared" si="12"/>
        <v>50</v>
      </c>
      <c r="BB127" s="75">
        <f t="shared" si="13"/>
        <v>137</v>
      </c>
      <c r="BD127" s="72">
        <f>IF($AY127="", "", COUNTIF('Post Data'!$E$11:$E$2510, $AY127))</f>
        <v>2</v>
      </c>
      <c r="BE127" s="73">
        <f>IF($AY127="", "", SUMIF('Post Data'!$E$11:$E$2510, $AY127, 'Post Data'!$H$11:$H$2510))</f>
        <v>6056</v>
      </c>
      <c r="BF127" s="74">
        <f>IF($AY127="", "", SUMIF('Post Data'!$E$11:$E$2510, $AY127, 'Post Data'!$I$11:$I$2510))</f>
        <v>99</v>
      </c>
      <c r="BG127" s="75">
        <f>IF($AY127="", "", SUMIF('Post Data'!$E$11:$E$2510, $AY127, 'Post Data'!$J$11:$J$2510))</f>
        <v>274</v>
      </c>
    </row>
    <row r="128" spans="1:59"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Y128" s="23" t="str">
        <f>IF('Intro &amp; Setup'!$AO19="", "", 'Intro &amp; Setup'!$AO19)</f>
        <v>Brand</v>
      </c>
      <c r="AZ128" s="73" t="str">
        <f t="shared" si="14"/>
        <v/>
      </c>
      <c r="BA128" s="74" t="str">
        <f t="shared" si="12"/>
        <v/>
      </c>
      <c r="BB128" s="75" t="str">
        <f t="shared" si="13"/>
        <v/>
      </c>
      <c r="BD128" s="72">
        <f>IF($AY128="", "", COUNTIF('Post Data'!$E$11:$E$2510, $AY128))</f>
        <v>0</v>
      </c>
      <c r="BE128" s="73">
        <f>IF($AY128="", "", SUMIF('Post Data'!$E$11:$E$2510, $AY128, 'Post Data'!$H$11:$H$2510))</f>
        <v>0</v>
      </c>
      <c r="BF128" s="74">
        <f>IF($AY128="", "", SUMIF('Post Data'!$E$11:$E$2510, $AY128, 'Post Data'!$I$11:$I$2510))</f>
        <v>0</v>
      </c>
      <c r="BG128" s="75">
        <f>IF($AY128="", "", SUMIF('Post Data'!$E$11:$E$2510, $AY128, 'Post Data'!$J$11:$J$2510))</f>
        <v>0</v>
      </c>
    </row>
    <row r="129" spans="1:59"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Y129" s="23" t="str">
        <f>IF('Intro &amp; Setup'!$AO20="", "", 'Intro &amp; Setup'!$AO20)</f>
        <v>Business Info</v>
      </c>
      <c r="AZ129" s="73" t="str">
        <f t="shared" si="14"/>
        <v/>
      </c>
      <c r="BA129" s="74" t="str">
        <f t="shared" si="12"/>
        <v/>
      </c>
      <c r="BB129" s="75" t="str">
        <f t="shared" si="13"/>
        <v/>
      </c>
      <c r="BD129" s="72">
        <f>IF($AY129="", "", COUNTIF('Post Data'!$E$11:$E$2510, $AY129))</f>
        <v>0</v>
      </c>
      <c r="BE129" s="73">
        <f>IF($AY129="", "", SUMIF('Post Data'!$E$11:$E$2510, $AY129, 'Post Data'!$H$11:$H$2510))</f>
        <v>0</v>
      </c>
      <c r="BF129" s="74">
        <f>IF($AY129="", "", SUMIF('Post Data'!$E$11:$E$2510, $AY129, 'Post Data'!$I$11:$I$2510))</f>
        <v>0</v>
      </c>
      <c r="BG129" s="75">
        <f>IF($AY129="", "", SUMIF('Post Data'!$E$11:$E$2510, $AY129, 'Post Data'!$J$11:$J$2510))</f>
        <v>0</v>
      </c>
    </row>
    <row r="130" spans="1:59"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Y130" s="23" t="str">
        <f>IF('Intro &amp; Setup'!$AO21="", "", 'Intro &amp; Setup'!$AO21)</f>
        <v>Fun</v>
      </c>
      <c r="AZ130" s="73">
        <f t="shared" si="14"/>
        <v>75456</v>
      </c>
      <c r="BA130" s="74">
        <f t="shared" si="12"/>
        <v>59</v>
      </c>
      <c r="BB130" s="75">
        <f t="shared" si="13"/>
        <v>154</v>
      </c>
      <c r="BD130" s="72">
        <f>IF($AY130="", "", COUNTIF('Post Data'!$E$11:$E$2510, $AY130))</f>
        <v>2</v>
      </c>
      <c r="BE130" s="73">
        <f>IF($AY130="", "", SUMIF('Post Data'!$E$11:$E$2510, $AY130, 'Post Data'!$H$11:$H$2510))</f>
        <v>150911</v>
      </c>
      <c r="BF130" s="74">
        <f>IF($AY130="", "", SUMIF('Post Data'!$E$11:$E$2510, $AY130, 'Post Data'!$I$11:$I$2510))</f>
        <v>118</v>
      </c>
      <c r="BG130" s="75">
        <f>IF($AY130="", "", SUMIF('Post Data'!$E$11:$E$2510, $AY130, 'Post Data'!$J$11:$J$2510))</f>
        <v>307</v>
      </c>
    </row>
    <row r="131" spans="1:59"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Y131" s="23" t="str">
        <f>IF('Intro &amp; Setup'!$AO22="", "", 'Intro &amp; Setup'!$AO22)</f>
        <v>Funny</v>
      </c>
      <c r="AZ131" s="73">
        <f t="shared" si="14"/>
        <v>41578</v>
      </c>
      <c r="BA131" s="74">
        <f t="shared" si="12"/>
        <v>57</v>
      </c>
      <c r="BB131" s="75">
        <f t="shared" si="13"/>
        <v>79</v>
      </c>
      <c r="BD131" s="72">
        <f>IF($AY131="", "", COUNTIF('Post Data'!$E$11:$E$2510, $AY131))</f>
        <v>1</v>
      </c>
      <c r="BE131" s="73">
        <f>IF($AY131="", "", SUMIF('Post Data'!$E$11:$E$2510, $AY131, 'Post Data'!$H$11:$H$2510))</f>
        <v>41578</v>
      </c>
      <c r="BF131" s="74">
        <f>IF($AY131="", "", SUMIF('Post Data'!$E$11:$E$2510, $AY131, 'Post Data'!$I$11:$I$2510))</f>
        <v>57</v>
      </c>
      <c r="BG131" s="75">
        <f>IF($AY131="", "", SUMIF('Post Data'!$E$11:$E$2510, $AY131, 'Post Data'!$J$11:$J$2510))</f>
        <v>79</v>
      </c>
    </row>
    <row r="132" spans="1:59"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Y132" s="23" t="str">
        <f>IF('Intro &amp; Setup'!$AO23="", "", 'Intro &amp; Setup'!$AO23)</f>
        <v>New Product</v>
      </c>
      <c r="AZ132" s="73">
        <f t="shared" si="14"/>
        <v>75545</v>
      </c>
      <c r="BA132" s="74">
        <f t="shared" si="12"/>
        <v>67</v>
      </c>
      <c r="BB132" s="75">
        <f t="shared" si="13"/>
        <v>167</v>
      </c>
      <c r="BD132" s="72">
        <f>IF($AY132="", "", COUNTIF('Post Data'!$E$11:$E$2510, $AY132))</f>
        <v>2</v>
      </c>
      <c r="BE132" s="73">
        <f>IF($AY132="", "", SUMIF('Post Data'!$E$11:$E$2510, $AY132, 'Post Data'!$H$11:$H$2510))</f>
        <v>151090</v>
      </c>
      <c r="BF132" s="74">
        <f>IF($AY132="", "", SUMIF('Post Data'!$E$11:$E$2510, $AY132, 'Post Data'!$I$11:$I$2510))</f>
        <v>134</v>
      </c>
      <c r="BG132" s="75">
        <f>IF($AY132="", "", SUMIF('Post Data'!$E$11:$E$2510, $AY132, 'Post Data'!$J$11:$J$2510))</f>
        <v>333</v>
      </c>
    </row>
    <row r="133" spans="1:59"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Y133" s="23" t="str">
        <f>IF('Intro &amp; Setup'!$AO24="", "", 'Intro &amp; Setup'!$AO24)</f>
        <v>Personal</v>
      </c>
      <c r="AZ133" s="73" t="str">
        <f t="shared" si="14"/>
        <v/>
      </c>
      <c r="BA133" s="74" t="str">
        <f t="shared" si="12"/>
        <v/>
      </c>
      <c r="BB133" s="75" t="str">
        <f t="shared" si="13"/>
        <v/>
      </c>
      <c r="BD133" s="72">
        <f>IF($AY133="", "", COUNTIF('Post Data'!$E$11:$E$2510, $AY133))</f>
        <v>0</v>
      </c>
      <c r="BE133" s="73">
        <f>IF($AY133="", "", SUMIF('Post Data'!$E$11:$E$2510, $AY133, 'Post Data'!$H$11:$H$2510))</f>
        <v>0</v>
      </c>
      <c r="BF133" s="74">
        <f>IF($AY133="", "", SUMIF('Post Data'!$E$11:$E$2510, $AY133, 'Post Data'!$I$11:$I$2510))</f>
        <v>0</v>
      </c>
      <c r="BG133" s="75">
        <f>IF($AY133="", "", SUMIF('Post Data'!$E$11:$E$2510, $AY133, 'Post Data'!$J$11:$J$2510))</f>
        <v>0</v>
      </c>
    </row>
    <row r="134" spans="1:59"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Y134" s="23" t="str">
        <f>IF('Intro &amp; Setup'!$AO25="", "", 'Intro &amp; Setup'!$AO25)</f>
        <v>Provocative</v>
      </c>
      <c r="AZ134" s="73" t="str">
        <f t="shared" si="14"/>
        <v/>
      </c>
      <c r="BA134" s="74" t="str">
        <f t="shared" si="12"/>
        <v/>
      </c>
      <c r="BB134" s="75" t="str">
        <f t="shared" si="13"/>
        <v/>
      </c>
      <c r="BD134" s="72">
        <f>IF($AY134="", "", COUNTIF('Post Data'!$E$11:$E$2510, $AY134))</f>
        <v>0</v>
      </c>
      <c r="BE134" s="73">
        <f>IF($AY134="", "", SUMIF('Post Data'!$E$11:$E$2510, $AY134, 'Post Data'!$H$11:$H$2510))</f>
        <v>0</v>
      </c>
      <c r="BF134" s="74">
        <f>IF($AY134="", "", SUMIF('Post Data'!$E$11:$E$2510, $AY134, 'Post Data'!$I$11:$I$2510))</f>
        <v>0</v>
      </c>
      <c r="BG134" s="75">
        <f>IF($AY134="", "", SUMIF('Post Data'!$E$11:$E$2510, $AY134, 'Post Data'!$J$11:$J$2510))</f>
        <v>0</v>
      </c>
    </row>
    <row r="135" spans="1:59"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Y135" s="24" t="str">
        <f>IF('Intro &amp; Setup'!$AO26="", "", 'Intro &amp; Setup'!$AO26)</f>
        <v>Trending</v>
      </c>
      <c r="AZ135" s="77">
        <f t="shared" si="14"/>
        <v>60548</v>
      </c>
      <c r="BA135" s="78">
        <f t="shared" si="12"/>
        <v>67</v>
      </c>
      <c r="BB135" s="79">
        <f t="shared" si="13"/>
        <v>58</v>
      </c>
      <c r="BD135" s="76">
        <f>IF($AY135="", "", COUNTIF('Post Data'!$E$11:$E$2510, $AY135))</f>
        <v>1</v>
      </c>
      <c r="BE135" s="77">
        <f>IF($AY135="", "", SUMIF('Post Data'!$E$11:$E$2510, $AY135, 'Post Data'!$H$11:$H$2510))</f>
        <v>60548</v>
      </c>
      <c r="BF135" s="78">
        <f>IF($AY135="", "", SUMIF('Post Data'!$E$11:$E$2510, $AY135, 'Post Data'!$I$11:$I$2510))</f>
        <v>67</v>
      </c>
      <c r="BG135" s="79">
        <f>IF($AY135="", "", SUMIF('Post Data'!$E$11:$E$2510, $AY135, 'Post Data'!$J$11:$J$2510))</f>
        <v>58</v>
      </c>
    </row>
    <row r="136" spans="1:59"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1:59"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1:59"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Z138" s="26" t="s">
        <v>8</v>
      </c>
      <c r="BA138" s="26" t="s">
        <v>6</v>
      </c>
      <c r="BB138" s="26" t="s">
        <v>7</v>
      </c>
      <c r="BD138" s="26" t="s">
        <v>98</v>
      </c>
      <c r="BE138" s="26" t="s">
        <v>8</v>
      </c>
      <c r="BF138" s="26" t="s">
        <v>6</v>
      </c>
      <c r="BG138" s="26" t="s">
        <v>7</v>
      </c>
    </row>
    <row r="139" spans="1:59"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Y139" s="22" t="str">
        <f>'Post Data'!$V3</f>
        <v>Image</v>
      </c>
      <c r="AZ139" s="69">
        <f t="shared" ref="AZ139:BB141" si="15">IFERROR(ROUND(BE139/$BD139, 0), "")</f>
        <v>46614</v>
      </c>
      <c r="BA139" s="70">
        <f t="shared" si="15"/>
        <v>35</v>
      </c>
      <c r="BB139" s="71">
        <f t="shared" si="15"/>
        <v>135</v>
      </c>
      <c r="BD139" s="68">
        <f>IF($AY139="", "", COUNTIF('Post Data'!$F$11:$F$2510, $AY139))</f>
        <v>6</v>
      </c>
      <c r="BE139" s="69">
        <f>IF($AY139="", "", SUMIF('Post Data'!$F$11:$F$2510, $AY139, 'Post Data'!$H$11:$H$2510))</f>
        <v>279682</v>
      </c>
      <c r="BF139" s="70">
        <f>IF($AY139="", "", SUMIF('Post Data'!$F$11:$F$2510, $AY139, 'Post Data'!$I$11:$I$2510))</f>
        <v>212</v>
      </c>
      <c r="BG139" s="71">
        <f>IF($AY139="", "", SUMIF('Post Data'!$F$11:$F$2510, $AY139, 'Post Data'!$J$11:$J$2510))</f>
        <v>811</v>
      </c>
    </row>
    <row r="140" spans="1:59"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Y140" s="23" t="str">
        <f>'Post Data'!$V4</f>
        <v>Video</v>
      </c>
      <c r="AZ140" s="73" t="str">
        <f t="shared" si="15"/>
        <v/>
      </c>
      <c r="BA140" s="74" t="str">
        <f t="shared" si="15"/>
        <v/>
      </c>
      <c r="BB140" s="75" t="str">
        <f t="shared" si="15"/>
        <v/>
      </c>
      <c r="BD140" s="72">
        <f>IF($AY140="", "", COUNTIF('Post Data'!$F$11:$F$2510, $AY140))</f>
        <v>0</v>
      </c>
      <c r="BE140" s="73">
        <f>IF($AY140="", "", SUMIF('Post Data'!$F$11:$F$2510, $AY140, 'Post Data'!$H$11:$H$2510))</f>
        <v>0</v>
      </c>
      <c r="BF140" s="74">
        <f>IF($AY140="", "", SUMIF('Post Data'!$F$11:$F$2510, $AY140, 'Post Data'!$I$11:$I$2510))</f>
        <v>0</v>
      </c>
      <c r="BG140" s="75">
        <f>IF($AY140="", "", SUMIF('Post Data'!$F$11:$F$2510, $AY140, 'Post Data'!$J$11:$J$2510))</f>
        <v>0</v>
      </c>
    </row>
    <row r="141" spans="1:59"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Y141" s="24" t="s">
        <v>124</v>
      </c>
      <c r="AZ141" s="77">
        <f t="shared" si="15"/>
        <v>88</v>
      </c>
      <c r="BA141" s="78">
        <f t="shared" si="15"/>
        <v>0</v>
      </c>
      <c r="BB141" s="79">
        <f t="shared" si="15"/>
        <v>0</v>
      </c>
      <c r="BD141" s="76">
        <f>IF($AY141="", "", COUNTIF('Post Data'!$F$11:$F$2510, ""))</f>
        <v>2494</v>
      </c>
      <c r="BE141" s="77">
        <f>IF($AY141="", "", SUMIF('Post Data'!$F$11:$F$2510, "", 'Post Data'!$H$11:$H$2510))</f>
        <v>220414</v>
      </c>
      <c r="BF141" s="78">
        <f>IF($AY141="", "", SUMIF('Post Data'!$F$11:$F$2510, "", 'Post Data'!$I$11:$I$2510))</f>
        <v>310</v>
      </c>
      <c r="BG141" s="79">
        <f>IF($AY141="", "", SUMIF('Post Data'!$F$11:$F$2510, "", 'Post Data'!$J$11:$J$2510))</f>
        <v>427</v>
      </c>
    </row>
    <row r="142" spans="1:59"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59"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Z143" s="26" t="s">
        <v>8</v>
      </c>
      <c r="BA143" s="26" t="s">
        <v>6</v>
      </c>
      <c r="BB143" s="26" t="s">
        <v>7</v>
      </c>
      <c r="BD143" s="26" t="s">
        <v>98</v>
      </c>
      <c r="BE143" s="26" t="s">
        <v>8</v>
      </c>
      <c r="BF143" s="26" t="s">
        <v>6</v>
      </c>
      <c r="BG143" s="26" t="s">
        <v>7</v>
      </c>
    </row>
    <row r="144" spans="1:59"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Y144" s="22" t="str">
        <f>'Post Data'!$V7</f>
        <v>In Post</v>
      </c>
      <c r="AZ144" s="69">
        <f t="shared" ref="AZ144:BB146" si="16">IFERROR(ROUND(BE144/$BD144, 0), "")</f>
        <v>28713</v>
      </c>
      <c r="BA144" s="70">
        <f t="shared" si="16"/>
        <v>41</v>
      </c>
      <c r="BB144" s="71">
        <f t="shared" si="16"/>
        <v>131</v>
      </c>
      <c r="BD144" s="68">
        <f>IF($AY144="", "", COUNTIF('Post Data'!$G$11:$G$2510, $AY144))</f>
        <v>3</v>
      </c>
      <c r="BE144" s="69">
        <f>IF($AY144="", "", SUMIF('Post Data'!$G$11:$G$2510, $AY144, 'Post Data'!$H$11:$H$2510))</f>
        <v>86140</v>
      </c>
      <c r="BF144" s="70">
        <f>IF($AY144="", "", SUMIF('Post Data'!$G$11:$G$2510, $AY144, 'Post Data'!$I$11:$I$2510))</f>
        <v>124</v>
      </c>
      <c r="BG144" s="71">
        <f>IF($AY144="", "", SUMIF('Post Data'!$G$11:$G$2510, $AY144, 'Post Data'!$J$11:$J$2510))</f>
        <v>393</v>
      </c>
    </row>
    <row r="145" spans="1:59"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Y145" s="23" t="str">
        <f>'Post Data'!$V8</f>
        <v>In Comments</v>
      </c>
      <c r="AZ145" s="73">
        <f t="shared" si="16"/>
        <v>62063</v>
      </c>
      <c r="BA145" s="74">
        <f t="shared" si="16"/>
        <v>57</v>
      </c>
      <c r="BB145" s="75">
        <f t="shared" si="16"/>
        <v>128</v>
      </c>
      <c r="BD145" s="72">
        <f>IF($AY145="", "", COUNTIF('Post Data'!$G$11:$G$2510, $AY145))</f>
        <v>6</v>
      </c>
      <c r="BE145" s="73">
        <f>IF($AY145="", "", SUMIF('Post Data'!$G$11:$G$2510, $AY145, 'Post Data'!$H$11:$H$2510))</f>
        <v>372378</v>
      </c>
      <c r="BF145" s="74">
        <f>IF($AY145="", "", SUMIF('Post Data'!$G$11:$G$2510, $AY145, 'Post Data'!$I$11:$I$2510))</f>
        <v>341</v>
      </c>
      <c r="BG145" s="75">
        <f>IF($AY145="", "", SUMIF('Post Data'!$G$11:$G$2510, $AY145, 'Post Data'!$J$11:$J$2510))</f>
        <v>766</v>
      </c>
    </row>
    <row r="146" spans="1:59"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Y146" s="24" t="s">
        <v>125</v>
      </c>
      <c r="AZ146" s="77">
        <f t="shared" si="16"/>
        <v>17</v>
      </c>
      <c r="BA146" s="78">
        <f t="shared" si="16"/>
        <v>0</v>
      </c>
      <c r="BB146" s="79">
        <f t="shared" si="16"/>
        <v>0</v>
      </c>
      <c r="BD146" s="76">
        <f>IF($AY146="", "", COUNTIF('Post Data'!$G$11:$G$2510, ""))</f>
        <v>2491</v>
      </c>
      <c r="BE146" s="77">
        <f>IF($AY146="", "", SUMIF('Post Data'!$G$11:$G$2510, "", 'Post Data'!$H$11:$H$2510))</f>
        <v>41578</v>
      </c>
      <c r="BF146" s="78">
        <f>IF($AY146="", "", SUMIF('Post Data'!$G$11:$G$2510, "", 'Post Data'!$I$11:$I$2510))</f>
        <v>57</v>
      </c>
      <c r="BG146" s="79">
        <f>IF($AY146="", "", SUMIF('Post Data'!$G$11:$G$2510, "", 'Post Data'!$J$11:$J$2510))</f>
        <v>79</v>
      </c>
    </row>
    <row r="147" spans="1:59"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59"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59"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59"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59"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59"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59"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59"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59"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1:59"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1:59"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row>
    <row r="158" spans="1:59"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row>
    <row r="159" spans="1:59"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row>
    <row r="160" spans="1:59"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1:46"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1:46"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1:46"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1:46"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1:46"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1:46"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1:46" x14ac:dyDescent="0.25">
      <c r="A167" s="5"/>
      <c r="B167" s="221" t="s">
        <v>126</v>
      </c>
      <c r="C167" s="222"/>
      <c r="D167" s="222"/>
      <c r="E167" s="222"/>
      <c r="F167" s="222"/>
      <c r="G167" s="222"/>
      <c r="H167" s="222"/>
      <c r="I167" s="222"/>
      <c r="J167" s="222"/>
      <c r="K167" s="222"/>
      <c r="L167" s="222"/>
      <c r="M167" s="222"/>
      <c r="N167" s="222"/>
      <c r="O167" s="222"/>
      <c r="P167" s="222"/>
      <c r="Q167" s="222"/>
      <c r="R167" s="222"/>
      <c r="S167" s="222"/>
      <c r="T167" s="222"/>
      <c r="U167" s="222"/>
      <c r="V167" s="222"/>
      <c r="W167" s="222"/>
      <c r="X167" s="222"/>
      <c r="Y167" s="222"/>
      <c r="Z167" s="222"/>
      <c r="AA167" s="222"/>
      <c r="AB167" s="222"/>
      <c r="AC167" s="222"/>
      <c r="AD167" s="222"/>
      <c r="AE167" s="222"/>
      <c r="AF167" s="222"/>
      <c r="AG167" s="222"/>
      <c r="AH167" s="222"/>
      <c r="AI167" s="222"/>
      <c r="AJ167" s="222"/>
      <c r="AK167" s="222"/>
      <c r="AL167" s="222"/>
      <c r="AM167" s="222"/>
      <c r="AN167" s="222"/>
      <c r="AO167" s="222"/>
      <c r="AP167" s="222"/>
      <c r="AQ167" s="222"/>
      <c r="AR167" s="222"/>
      <c r="AS167" s="223"/>
      <c r="AT167" s="5"/>
    </row>
    <row r="168" spans="1:46" x14ac:dyDescent="0.25">
      <c r="A168" s="5"/>
      <c r="B168" s="224"/>
      <c r="C168" s="225"/>
      <c r="D168" s="225"/>
      <c r="E168" s="225"/>
      <c r="F168" s="225"/>
      <c r="G168" s="225"/>
      <c r="H168" s="225"/>
      <c r="I168" s="225"/>
      <c r="J168" s="225"/>
      <c r="K168" s="225"/>
      <c r="L168" s="225"/>
      <c r="M168" s="225"/>
      <c r="N168" s="225"/>
      <c r="O168" s="225"/>
      <c r="P168" s="225"/>
      <c r="Q168" s="225"/>
      <c r="R168" s="225"/>
      <c r="S168" s="225"/>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c r="AS168" s="226"/>
      <c r="AT168" s="5"/>
    </row>
    <row r="169" spans="1:46"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1:46" x14ac:dyDescent="0.25">
      <c r="A170" s="5"/>
      <c r="B170" s="5"/>
      <c r="C170" s="5"/>
      <c r="D170" s="5"/>
      <c r="E170" s="5"/>
      <c r="F170" s="177" t="s">
        <v>129</v>
      </c>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9"/>
      <c r="AT170" s="5"/>
    </row>
    <row r="171" spans="1:46" x14ac:dyDescent="0.25">
      <c r="A171" s="5"/>
      <c r="B171" s="5"/>
      <c r="C171" s="5"/>
      <c r="D171" s="5"/>
      <c r="E171" s="5"/>
      <c r="F171" s="284">
        <f>IF(F173="", "", COUNTIF('Post Data'!$E$11:$E$2510, F173))</f>
        <v>2</v>
      </c>
      <c r="G171" s="284"/>
      <c r="H171" s="284"/>
      <c r="I171" s="284"/>
      <c r="J171" s="284">
        <f>IF(J173="", "", COUNTIF('Post Data'!$E$11:$E$2510, J173))</f>
        <v>2</v>
      </c>
      <c r="K171" s="284"/>
      <c r="L171" s="284"/>
      <c r="M171" s="284"/>
      <c r="N171" s="284">
        <f>IF(N173="", "", COUNTIF('Post Data'!$E$11:$E$2510, N173))</f>
        <v>0</v>
      </c>
      <c r="O171" s="284"/>
      <c r="P171" s="284"/>
      <c r="Q171" s="284"/>
      <c r="R171" s="284">
        <f>IF(R173="", "", COUNTIF('Post Data'!$E$11:$E$2510, R173))</f>
        <v>0</v>
      </c>
      <c r="S171" s="284"/>
      <c r="T171" s="284"/>
      <c r="U171" s="284"/>
      <c r="V171" s="284">
        <f>IF(V173="", "", COUNTIF('Post Data'!$E$11:$E$2510, V173))</f>
        <v>2</v>
      </c>
      <c r="W171" s="284"/>
      <c r="X171" s="284"/>
      <c r="Y171" s="284"/>
      <c r="Z171" s="284">
        <f>IF(Z173="", "", COUNTIF('Post Data'!$E$11:$E$2510, Z173))</f>
        <v>1</v>
      </c>
      <c r="AA171" s="284"/>
      <c r="AB171" s="284"/>
      <c r="AC171" s="284"/>
      <c r="AD171" s="284">
        <f>IF(AD173="", "", COUNTIF('Post Data'!$E$11:$E$2510, AD173))</f>
        <v>2</v>
      </c>
      <c r="AE171" s="284"/>
      <c r="AF171" s="284"/>
      <c r="AG171" s="284"/>
      <c r="AH171" s="284">
        <f>IF(AH173="", "", COUNTIF('Post Data'!$E$11:$E$2510, AH173))</f>
        <v>0</v>
      </c>
      <c r="AI171" s="284"/>
      <c r="AJ171" s="284"/>
      <c r="AK171" s="284"/>
      <c r="AL171" s="284">
        <f>IF(AL173="", "", COUNTIF('Post Data'!$E$11:$E$2510, AL173))</f>
        <v>0</v>
      </c>
      <c r="AM171" s="284"/>
      <c r="AN171" s="284"/>
      <c r="AO171" s="284"/>
      <c r="AP171" s="284">
        <f>IF(AP173="", "", COUNTIF('Post Data'!$E$11:$E$2510, AP173))</f>
        <v>1</v>
      </c>
      <c r="AQ171" s="284"/>
      <c r="AR171" s="284"/>
      <c r="AS171" s="284"/>
      <c r="AT171" s="5"/>
    </row>
    <row r="172" spans="1:46" x14ac:dyDescent="0.25">
      <c r="A172" s="5"/>
      <c r="B172" s="227" t="s">
        <v>127</v>
      </c>
      <c r="C172" s="227"/>
      <c r="D172" s="227"/>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1:46" x14ac:dyDescent="0.25">
      <c r="A173" s="5"/>
      <c r="B173" s="177" t="s">
        <v>94</v>
      </c>
      <c r="C173" s="178"/>
      <c r="D173" s="179"/>
      <c r="E173" s="5"/>
      <c r="F173" s="282" t="str">
        <f>'Post Data'!$V$11</f>
        <v>Advertising</v>
      </c>
      <c r="G173" s="282"/>
      <c r="H173" s="282"/>
      <c r="I173" s="282"/>
      <c r="J173" s="282" t="str">
        <f>'Post Data'!$V$12</f>
        <v>Blog Post</v>
      </c>
      <c r="K173" s="282"/>
      <c r="L173" s="282"/>
      <c r="M173" s="282"/>
      <c r="N173" s="282" t="str">
        <f>'Post Data'!$V$13</f>
        <v>Brand</v>
      </c>
      <c r="O173" s="282"/>
      <c r="P173" s="282"/>
      <c r="Q173" s="282"/>
      <c r="R173" s="282" t="str">
        <f>'Post Data'!$V$14</f>
        <v>Business Info</v>
      </c>
      <c r="S173" s="282"/>
      <c r="T173" s="282"/>
      <c r="U173" s="282"/>
      <c r="V173" s="282" t="str">
        <f>'Post Data'!$V$15</f>
        <v>Fun</v>
      </c>
      <c r="W173" s="282"/>
      <c r="X173" s="282"/>
      <c r="Y173" s="282"/>
      <c r="Z173" s="282" t="str">
        <f>'Post Data'!$V$16</f>
        <v>Funny</v>
      </c>
      <c r="AA173" s="282"/>
      <c r="AB173" s="282"/>
      <c r="AC173" s="282"/>
      <c r="AD173" s="282" t="str">
        <f>'Post Data'!$V$17</f>
        <v>New Product</v>
      </c>
      <c r="AE173" s="282"/>
      <c r="AF173" s="282"/>
      <c r="AG173" s="282"/>
      <c r="AH173" s="282" t="str">
        <f>'Post Data'!$V$18</f>
        <v>Personal</v>
      </c>
      <c r="AI173" s="282"/>
      <c r="AJ173" s="282"/>
      <c r="AK173" s="282"/>
      <c r="AL173" s="282" t="str">
        <f>'Post Data'!$V$19</f>
        <v>Provocative</v>
      </c>
      <c r="AM173" s="282"/>
      <c r="AN173" s="282"/>
      <c r="AO173" s="282"/>
      <c r="AP173" s="282" t="str">
        <f>'Post Data'!$V$20</f>
        <v>Trending</v>
      </c>
      <c r="AQ173" s="282"/>
      <c r="AR173" s="282"/>
      <c r="AS173" s="282"/>
      <c r="AT173" s="5"/>
    </row>
    <row r="174" spans="1:46" x14ac:dyDescent="0.25">
      <c r="A174" s="5"/>
      <c r="B174" s="150" t="str">
        <f>$AY99</f>
        <v>00:00</v>
      </c>
      <c r="C174" s="151"/>
      <c r="D174" s="152"/>
      <c r="E174" s="5"/>
      <c r="F174" s="279" t="str">
        <f>IF(OR($B174="", F$173=""), "", IFERROR(ROUND(SUMIF('Post Data'!$AD$11:$AD$2510, CONCATENATE($B174, " - ", F$173), 'Post Data'!$H$11:$H$2510)/F273, 0), ""))</f>
        <v/>
      </c>
      <c r="G174" s="277"/>
      <c r="H174" s="277"/>
      <c r="I174" s="277"/>
      <c r="J174" s="277" t="str">
        <f>IF(OR($B174="", J$173=""), "", IFERROR(ROUND(SUMIF('Post Data'!$AD$11:$AD$2510, CONCATENATE($B174, " - ", J$173), 'Post Data'!$H$11:$H$2510)/J273, 0), ""))</f>
        <v/>
      </c>
      <c r="K174" s="277"/>
      <c r="L174" s="277"/>
      <c r="M174" s="277"/>
      <c r="N174" s="277" t="str">
        <f>IF(OR($B174="", N$173=""), "", IFERROR(ROUND(SUMIF('Post Data'!$AD$11:$AD$2510, CONCATENATE($B174, " - ", N$173), 'Post Data'!$H$11:$H$2510)/N273, 0), ""))</f>
        <v/>
      </c>
      <c r="O174" s="277"/>
      <c r="P174" s="277"/>
      <c r="Q174" s="277"/>
      <c r="R174" s="277" t="str">
        <f>IF(OR($B174="", R$173=""), "", IFERROR(ROUND(SUMIF('Post Data'!$AD$11:$AD$2510, CONCATENATE($B174, " - ", R$173), 'Post Data'!$H$11:$H$2510)/R273, 0), ""))</f>
        <v/>
      </c>
      <c r="S174" s="277"/>
      <c r="T174" s="277"/>
      <c r="U174" s="277"/>
      <c r="V174" s="277" t="str">
        <f>IF(OR($B174="", V$173=""), "", IFERROR(ROUND(SUMIF('Post Data'!$AD$11:$AD$2510, CONCATENATE($B174, " - ", V$173), 'Post Data'!$H$11:$H$2510)/V273, 0), ""))</f>
        <v/>
      </c>
      <c r="W174" s="277"/>
      <c r="X174" s="277"/>
      <c r="Y174" s="277"/>
      <c r="Z174" s="277">
        <f>IF(OR($B174="", Z$173=""), "", IFERROR(ROUND(SUMIF('Post Data'!$AD$11:$AD$2510, CONCATENATE($B174, " - ", Z$173), 'Post Data'!$H$11:$H$2510)/Z273, 0), ""))</f>
        <v>41578</v>
      </c>
      <c r="AA174" s="277"/>
      <c r="AB174" s="277"/>
      <c r="AC174" s="277"/>
      <c r="AD174" s="277" t="str">
        <f>IF(OR($B174="", AD$173=""), "", IFERROR(ROUND(SUMIF('Post Data'!$AD$11:$AD$2510, CONCATENATE($B174, " - ", AD$173), 'Post Data'!$H$11:$H$2510)/AD273, 0), ""))</f>
        <v/>
      </c>
      <c r="AE174" s="277"/>
      <c r="AF174" s="277"/>
      <c r="AG174" s="277"/>
      <c r="AH174" s="277" t="str">
        <f>IF(OR($B174="", AH$173=""), "", IFERROR(ROUND(SUMIF('Post Data'!$AD$11:$AD$2510, CONCATENATE($B174, " - ", AH$173), 'Post Data'!$H$11:$H$2510)/AH273, 0), ""))</f>
        <v/>
      </c>
      <c r="AI174" s="277"/>
      <c r="AJ174" s="277"/>
      <c r="AK174" s="277"/>
      <c r="AL174" s="277" t="str">
        <f>IF(OR($B174="", AL$173=""), "", IFERROR(ROUND(SUMIF('Post Data'!$AD$11:$AD$2510, CONCATENATE($B174, " - ", AL$173), 'Post Data'!$H$11:$H$2510)/AL273, 0), ""))</f>
        <v/>
      </c>
      <c r="AM174" s="277"/>
      <c r="AN174" s="277"/>
      <c r="AO174" s="277"/>
      <c r="AP174" s="277" t="str">
        <f>IF(OR($B174="", AP$173=""), "", IFERROR(ROUND(SUMIF('Post Data'!$AD$11:$AD$2510, CONCATENATE($B174, " - ", AP$173), 'Post Data'!$H$11:$H$2510)/AP273, 0), ""))</f>
        <v/>
      </c>
      <c r="AQ174" s="277"/>
      <c r="AR174" s="277"/>
      <c r="AS174" s="278"/>
      <c r="AT174" s="5"/>
    </row>
    <row r="175" spans="1:46" x14ac:dyDescent="0.25">
      <c r="A175" s="5"/>
      <c r="B175" s="153" t="str">
        <f t="shared" ref="B175:B197" si="17">$AY100</f>
        <v>01:00</v>
      </c>
      <c r="C175" s="275"/>
      <c r="D175" s="155"/>
      <c r="E175" s="5"/>
      <c r="F175" s="276" t="str">
        <f>IF(OR($B175="", F$173=""), "", IFERROR(ROUND(SUMIF('Post Data'!$AD$11:$AD$2510, CONCATENATE($B175, " - ", F$173), 'Post Data'!$H$11:$H$2510)/F274, 0), ""))</f>
        <v/>
      </c>
      <c r="G175" s="267"/>
      <c r="H175" s="267"/>
      <c r="I175" s="267"/>
      <c r="J175" s="267" t="str">
        <f>IF(OR($B175="", J$173=""), "", IFERROR(ROUND(SUMIF('Post Data'!$AD$11:$AD$2510, CONCATENATE($B175, " - ", J$173), 'Post Data'!$H$11:$H$2510)/J274, 0), ""))</f>
        <v/>
      </c>
      <c r="K175" s="267"/>
      <c r="L175" s="267"/>
      <c r="M175" s="267"/>
      <c r="N175" s="267" t="str">
        <f>IF(OR($B175="", N$173=""), "", IFERROR(ROUND(SUMIF('Post Data'!$AD$11:$AD$2510, CONCATENATE($B175, " - ", N$173), 'Post Data'!$H$11:$H$2510)/N274, 0), ""))</f>
        <v/>
      </c>
      <c r="O175" s="267"/>
      <c r="P175" s="267"/>
      <c r="Q175" s="267"/>
      <c r="R175" s="267" t="str">
        <f>IF(OR($B175="", R$173=""), "", IFERROR(ROUND(SUMIF('Post Data'!$AD$11:$AD$2510, CONCATENATE($B175, " - ", R$173), 'Post Data'!$H$11:$H$2510)/R274, 0), ""))</f>
        <v/>
      </c>
      <c r="S175" s="267"/>
      <c r="T175" s="267"/>
      <c r="U175" s="267"/>
      <c r="V175" s="267" t="str">
        <f>IF(OR($B175="", V$173=""), "", IFERROR(ROUND(SUMIF('Post Data'!$AD$11:$AD$2510, CONCATENATE($B175, " - ", V$173), 'Post Data'!$H$11:$H$2510)/V274, 0), ""))</f>
        <v/>
      </c>
      <c r="W175" s="267"/>
      <c r="X175" s="267"/>
      <c r="Y175" s="267"/>
      <c r="Z175" s="267" t="str">
        <f>IF(OR($B175="", Z$173=""), "", IFERROR(ROUND(SUMIF('Post Data'!$AD$11:$AD$2510, CONCATENATE($B175, " - ", Z$173), 'Post Data'!$H$11:$H$2510)/Z274, 0), ""))</f>
        <v/>
      </c>
      <c r="AA175" s="267"/>
      <c r="AB175" s="267"/>
      <c r="AC175" s="267"/>
      <c r="AD175" s="267" t="str">
        <f>IF(OR($B175="", AD$173=""), "", IFERROR(ROUND(SUMIF('Post Data'!$AD$11:$AD$2510, CONCATENATE($B175, " - ", AD$173), 'Post Data'!$H$11:$H$2510)/AD274, 0), ""))</f>
        <v/>
      </c>
      <c r="AE175" s="267"/>
      <c r="AF175" s="267"/>
      <c r="AG175" s="267"/>
      <c r="AH175" s="267" t="str">
        <f>IF(OR($B175="", AH$173=""), "", IFERROR(ROUND(SUMIF('Post Data'!$AD$11:$AD$2510, CONCATENATE($B175, " - ", AH$173), 'Post Data'!$H$11:$H$2510)/AH274, 0), ""))</f>
        <v/>
      </c>
      <c r="AI175" s="267"/>
      <c r="AJ175" s="267"/>
      <c r="AK175" s="267"/>
      <c r="AL175" s="267" t="str">
        <f>IF(OR($B175="", AL$173=""), "", IFERROR(ROUND(SUMIF('Post Data'!$AD$11:$AD$2510, CONCATENATE($B175, " - ", AL$173), 'Post Data'!$H$11:$H$2510)/AL274, 0), ""))</f>
        <v/>
      </c>
      <c r="AM175" s="267"/>
      <c r="AN175" s="267"/>
      <c r="AO175" s="267"/>
      <c r="AP175" s="267" t="str">
        <f>IF(OR($B175="", AP$173=""), "", IFERROR(ROUND(SUMIF('Post Data'!$AD$11:$AD$2510, CONCATENATE($B175, " - ", AP$173), 'Post Data'!$H$11:$H$2510)/AP274, 0), ""))</f>
        <v/>
      </c>
      <c r="AQ175" s="267"/>
      <c r="AR175" s="267"/>
      <c r="AS175" s="268"/>
      <c r="AT175" s="5"/>
    </row>
    <row r="176" spans="1:46" x14ac:dyDescent="0.25">
      <c r="A176" s="5"/>
      <c r="B176" s="153" t="str">
        <f t="shared" si="17"/>
        <v>02:00</v>
      </c>
      <c r="C176" s="275"/>
      <c r="D176" s="155"/>
      <c r="E176" s="5"/>
      <c r="F176" s="276" t="str">
        <f>IF(OR($B176="", F$173=""), "", IFERROR(ROUND(SUMIF('Post Data'!$AD$11:$AD$2510, CONCATENATE($B176, " - ", F$173), 'Post Data'!$H$11:$H$2510)/F275, 0), ""))</f>
        <v/>
      </c>
      <c r="G176" s="267"/>
      <c r="H176" s="267"/>
      <c r="I176" s="267"/>
      <c r="J176" s="267" t="str">
        <f>IF(OR($B176="", J$173=""), "", IFERROR(ROUND(SUMIF('Post Data'!$AD$11:$AD$2510, CONCATENATE($B176, " - ", J$173), 'Post Data'!$H$11:$H$2510)/J275, 0), ""))</f>
        <v/>
      </c>
      <c r="K176" s="267"/>
      <c r="L176" s="267"/>
      <c r="M176" s="267"/>
      <c r="N176" s="267" t="str">
        <f>IF(OR($B176="", N$173=""), "", IFERROR(ROUND(SUMIF('Post Data'!$AD$11:$AD$2510, CONCATENATE($B176, " - ", N$173), 'Post Data'!$H$11:$H$2510)/N275, 0), ""))</f>
        <v/>
      </c>
      <c r="O176" s="267"/>
      <c r="P176" s="267"/>
      <c r="Q176" s="267"/>
      <c r="R176" s="267" t="str">
        <f>IF(OR($B176="", R$173=""), "", IFERROR(ROUND(SUMIF('Post Data'!$AD$11:$AD$2510, CONCATENATE($B176, " - ", R$173), 'Post Data'!$H$11:$H$2510)/R275, 0), ""))</f>
        <v/>
      </c>
      <c r="S176" s="267"/>
      <c r="T176" s="267"/>
      <c r="U176" s="267"/>
      <c r="V176" s="267" t="str">
        <f>IF(OR($B176="", V$173=""), "", IFERROR(ROUND(SUMIF('Post Data'!$AD$11:$AD$2510, CONCATENATE($B176, " - ", V$173), 'Post Data'!$H$11:$H$2510)/V275, 0), ""))</f>
        <v/>
      </c>
      <c r="W176" s="267"/>
      <c r="X176" s="267"/>
      <c r="Y176" s="267"/>
      <c r="Z176" s="267" t="str">
        <f>IF(OR($B176="", Z$173=""), "", IFERROR(ROUND(SUMIF('Post Data'!$AD$11:$AD$2510, CONCATENATE($B176, " - ", Z$173), 'Post Data'!$H$11:$H$2510)/Z275, 0), ""))</f>
        <v/>
      </c>
      <c r="AA176" s="267"/>
      <c r="AB176" s="267"/>
      <c r="AC176" s="267"/>
      <c r="AD176" s="267" t="str">
        <f>IF(OR($B176="", AD$173=""), "", IFERROR(ROUND(SUMIF('Post Data'!$AD$11:$AD$2510, CONCATENATE($B176, " - ", AD$173), 'Post Data'!$H$11:$H$2510)/AD275, 0), ""))</f>
        <v/>
      </c>
      <c r="AE176" s="267"/>
      <c r="AF176" s="267"/>
      <c r="AG176" s="267"/>
      <c r="AH176" s="267" t="str">
        <f>IF(OR($B176="", AH$173=""), "", IFERROR(ROUND(SUMIF('Post Data'!$AD$11:$AD$2510, CONCATENATE($B176, " - ", AH$173), 'Post Data'!$H$11:$H$2510)/AH275, 0), ""))</f>
        <v/>
      </c>
      <c r="AI176" s="267"/>
      <c r="AJ176" s="267"/>
      <c r="AK176" s="267"/>
      <c r="AL176" s="267" t="str">
        <f>IF(OR($B176="", AL$173=""), "", IFERROR(ROUND(SUMIF('Post Data'!$AD$11:$AD$2510, CONCATENATE($B176, " - ", AL$173), 'Post Data'!$H$11:$H$2510)/AL275, 0), ""))</f>
        <v/>
      </c>
      <c r="AM176" s="267"/>
      <c r="AN176" s="267"/>
      <c r="AO176" s="267"/>
      <c r="AP176" s="267" t="str">
        <f>IF(OR($B176="", AP$173=""), "", IFERROR(ROUND(SUMIF('Post Data'!$AD$11:$AD$2510, CONCATENATE($B176, " - ", AP$173), 'Post Data'!$H$11:$H$2510)/AP275, 0), ""))</f>
        <v/>
      </c>
      <c r="AQ176" s="267"/>
      <c r="AR176" s="267"/>
      <c r="AS176" s="268"/>
      <c r="AT176" s="5"/>
    </row>
    <row r="177" spans="1:46" x14ac:dyDescent="0.25">
      <c r="A177" s="5"/>
      <c r="B177" s="153" t="str">
        <f t="shared" si="17"/>
        <v>03:00</v>
      </c>
      <c r="C177" s="275"/>
      <c r="D177" s="155"/>
      <c r="E177" s="5"/>
      <c r="F177" s="276" t="str">
        <f>IF(OR($B177="", F$173=""), "", IFERROR(ROUND(SUMIF('Post Data'!$AD$11:$AD$2510, CONCATENATE($B177, " - ", F$173), 'Post Data'!$H$11:$H$2510)/F276, 0), ""))</f>
        <v/>
      </c>
      <c r="G177" s="267"/>
      <c r="H177" s="267"/>
      <c r="I177" s="267"/>
      <c r="J177" s="267" t="str">
        <f>IF(OR($B177="", J$173=""), "", IFERROR(ROUND(SUMIF('Post Data'!$AD$11:$AD$2510, CONCATENATE($B177, " - ", J$173), 'Post Data'!$H$11:$H$2510)/J276, 0), ""))</f>
        <v/>
      </c>
      <c r="K177" s="267"/>
      <c r="L177" s="267"/>
      <c r="M177" s="267"/>
      <c r="N177" s="267" t="str">
        <f>IF(OR($B177="", N$173=""), "", IFERROR(ROUND(SUMIF('Post Data'!$AD$11:$AD$2510, CONCATENATE($B177, " - ", N$173), 'Post Data'!$H$11:$H$2510)/N276, 0), ""))</f>
        <v/>
      </c>
      <c r="O177" s="267"/>
      <c r="P177" s="267"/>
      <c r="Q177" s="267"/>
      <c r="R177" s="267" t="str">
        <f>IF(OR($B177="", R$173=""), "", IFERROR(ROUND(SUMIF('Post Data'!$AD$11:$AD$2510, CONCATENATE($B177, " - ", R$173), 'Post Data'!$H$11:$H$2510)/R276, 0), ""))</f>
        <v/>
      </c>
      <c r="S177" s="267"/>
      <c r="T177" s="267"/>
      <c r="U177" s="267"/>
      <c r="V177" s="267" t="str">
        <f>IF(OR($B177="", V$173=""), "", IFERROR(ROUND(SUMIF('Post Data'!$AD$11:$AD$2510, CONCATENATE($B177, " - ", V$173), 'Post Data'!$H$11:$H$2510)/V276, 0), ""))</f>
        <v/>
      </c>
      <c r="W177" s="267"/>
      <c r="X177" s="267"/>
      <c r="Y177" s="267"/>
      <c r="Z177" s="267" t="str">
        <f>IF(OR($B177="", Z$173=""), "", IFERROR(ROUND(SUMIF('Post Data'!$AD$11:$AD$2510, CONCATENATE($B177, " - ", Z$173), 'Post Data'!$H$11:$H$2510)/Z276, 0), ""))</f>
        <v/>
      </c>
      <c r="AA177" s="267"/>
      <c r="AB177" s="267"/>
      <c r="AC177" s="267"/>
      <c r="AD177" s="267" t="str">
        <f>IF(OR($B177="", AD$173=""), "", IFERROR(ROUND(SUMIF('Post Data'!$AD$11:$AD$2510, CONCATENATE($B177, " - ", AD$173), 'Post Data'!$H$11:$H$2510)/AD276, 0), ""))</f>
        <v/>
      </c>
      <c r="AE177" s="267"/>
      <c r="AF177" s="267"/>
      <c r="AG177" s="267"/>
      <c r="AH177" s="267" t="str">
        <f>IF(OR($B177="", AH$173=""), "", IFERROR(ROUND(SUMIF('Post Data'!$AD$11:$AD$2510, CONCATENATE($B177, " - ", AH$173), 'Post Data'!$H$11:$H$2510)/AH276, 0), ""))</f>
        <v/>
      </c>
      <c r="AI177" s="267"/>
      <c r="AJ177" s="267"/>
      <c r="AK177" s="267"/>
      <c r="AL177" s="267" t="str">
        <f>IF(OR($B177="", AL$173=""), "", IFERROR(ROUND(SUMIF('Post Data'!$AD$11:$AD$2510, CONCATENATE($B177, " - ", AL$173), 'Post Data'!$H$11:$H$2510)/AL276, 0), ""))</f>
        <v/>
      </c>
      <c r="AM177" s="267"/>
      <c r="AN177" s="267"/>
      <c r="AO177" s="267"/>
      <c r="AP177" s="267" t="str">
        <f>IF(OR($B177="", AP$173=""), "", IFERROR(ROUND(SUMIF('Post Data'!$AD$11:$AD$2510, CONCATENATE($B177, " - ", AP$173), 'Post Data'!$H$11:$H$2510)/AP276, 0), ""))</f>
        <v/>
      </c>
      <c r="AQ177" s="267"/>
      <c r="AR177" s="267"/>
      <c r="AS177" s="268"/>
      <c r="AT177" s="5"/>
    </row>
    <row r="178" spans="1:46" x14ac:dyDescent="0.25">
      <c r="A178" s="5"/>
      <c r="B178" s="153" t="str">
        <f t="shared" si="17"/>
        <v>04:00</v>
      </c>
      <c r="C178" s="275"/>
      <c r="D178" s="155"/>
      <c r="E178" s="5"/>
      <c r="F178" s="276" t="str">
        <f>IF(OR($B178="", F$173=""), "", IFERROR(ROUND(SUMIF('Post Data'!$AD$11:$AD$2510, CONCATENATE($B178, " - ", F$173), 'Post Data'!$H$11:$H$2510)/F277, 0), ""))</f>
        <v/>
      </c>
      <c r="G178" s="267"/>
      <c r="H178" s="267"/>
      <c r="I178" s="267"/>
      <c r="J178" s="267" t="str">
        <f>IF(OR($B178="", J$173=""), "", IFERROR(ROUND(SUMIF('Post Data'!$AD$11:$AD$2510, CONCATENATE($B178, " - ", J$173), 'Post Data'!$H$11:$H$2510)/J277, 0), ""))</f>
        <v/>
      </c>
      <c r="K178" s="267"/>
      <c r="L178" s="267"/>
      <c r="M178" s="267"/>
      <c r="N178" s="267" t="str">
        <f>IF(OR($B178="", N$173=""), "", IFERROR(ROUND(SUMIF('Post Data'!$AD$11:$AD$2510, CONCATENATE($B178, " - ", N$173), 'Post Data'!$H$11:$H$2510)/N277, 0), ""))</f>
        <v/>
      </c>
      <c r="O178" s="267"/>
      <c r="P178" s="267"/>
      <c r="Q178" s="267"/>
      <c r="R178" s="267" t="str">
        <f>IF(OR($B178="", R$173=""), "", IFERROR(ROUND(SUMIF('Post Data'!$AD$11:$AD$2510, CONCATENATE($B178, " - ", R$173), 'Post Data'!$H$11:$H$2510)/R277, 0), ""))</f>
        <v/>
      </c>
      <c r="S178" s="267"/>
      <c r="T178" s="267"/>
      <c r="U178" s="267"/>
      <c r="V178" s="267" t="str">
        <f>IF(OR($B178="", V$173=""), "", IFERROR(ROUND(SUMIF('Post Data'!$AD$11:$AD$2510, CONCATENATE($B178, " - ", V$173), 'Post Data'!$H$11:$H$2510)/V277, 0), ""))</f>
        <v/>
      </c>
      <c r="W178" s="267"/>
      <c r="X178" s="267"/>
      <c r="Y178" s="267"/>
      <c r="Z178" s="267" t="str">
        <f>IF(OR($B178="", Z$173=""), "", IFERROR(ROUND(SUMIF('Post Data'!$AD$11:$AD$2510, CONCATENATE($B178, " - ", Z$173), 'Post Data'!$H$11:$H$2510)/Z277, 0), ""))</f>
        <v/>
      </c>
      <c r="AA178" s="267"/>
      <c r="AB178" s="267"/>
      <c r="AC178" s="267"/>
      <c r="AD178" s="267" t="str">
        <f>IF(OR($B178="", AD$173=""), "", IFERROR(ROUND(SUMIF('Post Data'!$AD$11:$AD$2510, CONCATENATE($B178, " - ", AD$173), 'Post Data'!$H$11:$H$2510)/AD277, 0), ""))</f>
        <v/>
      </c>
      <c r="AE178" s="267"/>
      <c r="AF178" s="267"/>
      <c r="AG178" s="267"/>
      <c r="AH178" s="267" t="str">
        <f>IF(OR($B178="", AH$173=""), "", IFERROR(ROUND(SUMIF('Post Data'!$AD$11:$AD$2510, CONCATENATE($B178, " - ", AH$173), 'Post Data'!$H$11:$H$2510)/AH277, 0), ""))</f>
        <v/>
      </c>
      <c r="AI178" s="267"/>
      <c r="AJ178" s="267"/>
      <c r="AK178" s="267"/>
      <c r="AL178" s="267" t="str">
        <f>IF(OR($B178="", AL$173=""), "", IFERROR(ROUND(SUMIF('Post Data'!$AD$11:$AD$2510, CONCATENATE($B178, " - ", AL$173), 'Post Data'!$H$11:$H$2510)/AL277, 0), ""))</f>
        <v/>
      </c>
      <c r="AM178" s="267"/>
      <c r="AN178" s="267"/>
      <c r="AO178" s="267"/>
      <c r="AP178" s="267" t="str">
        <f>IF(OR($B178="", AP$173=""), "", IFERROR(ROUND(SUMIF('Post Data'!$AD$11:$AD$2510, CONCATENATE($B178, " - ", AP$173), 'Post Data'!$H$11:$H$2510)/AP277, 0), ""))</f>
        <v/>
      </c>
      <c r="AQ178" s="267"/>
      <c r="AR178" s="267"/>
      <c r="AS178" s="268"/>
      <c r="AT178" s="5"/>
    </row>
    <row r="179" spans="1:46" x14ac:dyDescent="0.25">
      <c r="A179" s="5"/>
      <c r="B179" s="153" t="str">
        <f t="shared" si="17"/>
        <v>05:00</v>
      </c>
      <c r="C179" s="275"/>
      <c r="D179" s="155"/>
      <c r="E179" s="5"/>
      <c r="F179" s="276">
        <f>IF(OR($B179="", F$173=""), "", IFERROR(ROUND(SUMIF('Post Data'!$AD$11:$AD$2510, CONCATENATE($B179, " - ", F$173), 'Post Data'!$H$11:$H$2510)/F278, 0), ""))</f>
        <v>23519</v>
      </c>
      <c r="G179" s="267"/>
      <c r="H179" s="267"/>
      <c r="I179" s="267"/>
      <c r="J179" s="267" t="str">
        <f>IF(OR($B179="", J$173=""), "", IFERROR(ROUND(SUMIF('Post Data'!$AD$11:$AD$2510, CONCATENATE($B179, " - ", J$173), 'Post Data'!$H$11:$H$2510)/J278, 0), ""))</f>
        <v/>
      </c>
      <c r="K179" s="267"/>
      <c r="L179" s="267"/>
      <c r="M179" s="267"/>
      <c r="N179" s="267" t="str">
        <f>IF(OR($B179="", N$173=""), "", IFERROR(ROUND(SUMIF('Post Data'!$AD$11:$AD$2510, CONCATENATE($B179, " - ", N$173), 'Post Data'!$H$11:$H$2510)/N278, 0), ""))</f>
        <v/>
      </c>
      <c r="O179" s="267"/>
      <c r="P179" s="267"/>
      <c r="Q179" s="267"/>
      <c r="R179" s="267" t="str">
        <f>IF(OR($B179="", R$173=""), "", IFERROR(ROUND(SUMIF('Post Data'!$AD$11:$AD$2510, CONCATENATE($B179, " - ", R$173), 'Post Data'!$H$11:$H$2510)/R278, 0), ""))</f>
        <v/>
      </c>
      <c r="S179" s="267"/>
      <c r="T179" s="267"/>
      <c r="U179" s="267"/>
      <c r="V179" s="267" t="str">
        <f>IF(OR($B179="", V$173=""), "", IFERROR(ROUND(SUMIF('Post Data'!$AD$11:$AD$2510, CONCATENATE($B179, " - ", V$173), 'Post Data'!$H$11:$H$2510)/V278, 0), ""))</f>
        <v/>
      </c>
      <c r="W179" s="267"/>
      <c r="X179" s="267"/>
      <c r="Y179" s="267"/>
      <c r="Z179" s="267" t="str">
        <f>IF(OR($B179="", Z$173=""), "", IFERROR(ROUND(SUMIF('Post Data'!$AD$11:$AD$2510, CONCATENATE($B179, " - ", Z$173), 'Post Data'!$H$11:$H$2510)/Z278, 0), ""))</f>
        <v/>
      </c>
      <c r="AA179" s="267"/>
      <c r="AB179" s="267"/>
      <c r="AC179" s="267"/>
      <c r="AD179" s="267" t="str">
        <f>IF(OR($B179="", AD$173=""), "", IFERROR(ROUND(SUMIF('Post Data'!$AD$11:$AD$2510, CONCATENATE($B179, " - ", AD$173), 'Post Data'!$H$11:$H$2510)/AD278, 0), ""))</f>
        <v/>
      </c>
      <c r="AE179" s="267"/>
      <c r="AF179" s="267"/>
      <c r="AG179" s="267"/>
      <c r="AH179" s="267" t="str">
        <f>IF(OR($B179="", AH$173=""), "", IFERROR(ROUND(SUMIF('Post Data'!$AD$11:$AD$2510, CONCATENATE($B179, " - ", AH$173), 'Post Data'!$H$11:$H$2510)/AH278, 0), ""))</f>
        <v/>
      </c>
      <c r="AI179" s="267"/>
      <c r="AJ179" s="267"/>
      <c r="AK179" s="267"/>
      <c r="AL179" s="267" t="str">
        <f>IF(OR($B179="", AL$173=""), "", IFERROR(ROUND(SUMIF('Post Data'!$AD$11:$AD$2510, CONCATENATE($B179, " - ", AL$173), 'Post Data'!$H$11:$H$2510)/AL278, 0), ""))</f>
        <v/>
      </c>
      <c r="AM179" s="267"/>
      <c r="AN179" s="267"/>
      <c r="AO179" s="267"/>
      <c r="AP179" s="267" t="str">
        <f>IF(OR($B179="", AP$173=""), "", IFERROR(ROUND(SUMIF('Post Data'!$AD$11:$AD$2510, CONCATENATE($B179, " - ", AP$173), 'Post Data'!$H$11:$H$2510)/AP278, 0), ""))</f>
        <v/>
      </c>
      <c r="AQ179" s="267"/>
      <c r="AR179" s="267"/>
      <c r="AS179" s="268"/>
      <c r="AT179" s="5"/>
    </row>
    <row r="180" spans="1:46" x14ac:dyDescent="0.25">
      <c r="A180" s="5"/>
      <c r="B180" s="153" t="str">
        <f t="shared" si="17"/>
        <v>06:00</v>
      </c>
      <c r="C180" s="275"/>
      <c r="D180" s="155"/>
      <c r="E180" s="5"/>
      <c r="F180" s="276" t="str">
        <f>IF(OR($B180="", F$173=""), "", IFERROR(ROUND(SUMIF('Post Data'!$AD$11:$AD$2510, CONCATENATE($B180, " - ", F$173), 'Post Data'!$H$11:$H$2510)/F279, 0), ""))</f>
        <v/>
      </c>
      <c r="G180" s="267"/>
      <c r="H180" s="267"/>
      <c r="I180" s="267"/>
      <c r="J180" s="267">
        <f>IF(OR($B180="", J$173=""), "", IFERROR(ROUND(SUMIF('Post Data'!$AD$11:$AD$2510, CONCATENATE($B180, " - ", J$173), 'Post Data'!$H$11:$H$2510)/J279, 0), ""))</f>
        <v>4047</v>
      </c>
      <c r="K180" s="267"/>
      <c r="L180" s="267"/>
      <c r="M180" s="267"/>
      <c r="N180" s="267" t="str">
        <f>IF(OR($B180="", N$173=""), "", IFERROR(ROUND(SUMIF('Post Data'!$AD$11:$AD$2510, CONCATENATE($B180, " - ", N$173), 'Post Data'!$H$11:$H$2510)/N279, 0), ""))</f>
        <v/>
      </c>
      <c r="O180" s="267"/>
      <c r="P180" s="267"/>
      <c r="Q180" s="267"/>
      <c r="R180" s="267" t="str">
        <f>IF(OR($B180="", R$173=""), "", IFERROR(ROUND(SUMIF('Post Data'!$AD$11:$AD$2510, CONCATENATE($B180, " - ", R$173), 'Post Data'!$H$11:$H$2510)/R279, 0), ""))</f>
        <v/>
      </c>
      <c r="S180" s="267"/>
      <c r="T180" s="267"/>
      <c r="U180" s="267"/>
      <c r="V180" s="267" t="str">
        <f>IF(OR($B180="", V$173=""), "", IFERROR(ROUND(SUMIF('Post Data'!$AD$11:$AD$2510, CONCATENATE($B180, " - ", V$173), 'Post Data'!$H$11:$H$2510)/V279, 0), ""))</f>
        <v/>
      </c>
      <c r="W180" s="267"/>
      <c r="X180" s="267"/>
      <c r="Y180" s="267"/>
      <c r="Z180" s="267" t="str">
        <f>IF(OR($B180="", Z$173=""), "", IFERROR(ROUND(SUMIF('Post Data'!$AD$11:$AD$2510, CONCATENATE($B180, " - ", Z$173), 'Post Data'!$H$11:$H$2510)/Z279, 0), ""))</f>
        <v/>
      </c>
      <c r="AA180" s="267"/>
      <c r="AB180" s="267"/>
      <c r="AC180" s="267"/>
      <c r="AD180" s="267" t="str">
        <f>IF(OR($B180="", AD$173=""), "", IFERROR(ROUND(SUMIF('Post Data'!$AD$11:$AD$2510, CONCATENATE($B180, " - ", AD$173), 'Post Data'!$H$11:$H$2510)/AD279, 0), ""))</f>
        <v/>
      </c>
      <c r="AE180" s="267"/>
      <c r="AF180" s="267"/>
      <c r="AG180" s="267"/>
      <c r="AH180" s="267" t="str">
        <f>IF(OR($B180="", AH$173=""), "", IFERROR(ROUND(SUMIF('Post Data'!$AD$11:$AD$2510, CONCATENATE($B180, " - ", AH$173), 'Post Data'!$H$11:$H$2510)/AH279, 0), ""))</f>
        <v/>
      </c>
      <c r="AI180" s="267"/>
      <c r="AJ180" s="267"/>
      <c r="AK180" s="267"/>
      <c r="AL180" s="267" t="str">
        <f>IF(OR($B180="", AL$173=""), "", IFERROR(ROUND(SUMIF('Post Data'!$AD$11:$AD$2510, CONCATENATE($B180, " - ", AL$173), 'Post Data'!$H$11:$H$2510)/AL279, 0), ""))</f>
        <v/>
      </c>
      <c r="AM180" s="267"/>
      <c r="AN180" s="267"/>
      <c r="AO180" s="267"/>
      <c r="AP180" s="267" t="str">
        <f>IF(OR($B180="", AP$173=""), "", IFERROR(ROUND(SUMIF('Post Data'!$AD$11:$AD$2510, CONCATENATE($B180, " - ", AP$173), 'Post Data'!$H$11:$H$2510)/AP279, 0), ""))</f>
        <v/>
      </c>
      <c r="AQ180" s="267"/>
      <c r="AR180" s="267"/>
      <c r="AS180" s="268"/>
      <c r="AT180" s="5"/>
    </row>
    <row r="181" spans="1:46" x14ac:dyDescent="0.25">
      <c r="A181" s="5"/>
      <c r="B181" s="153" t="str">
        <f t="shared" si="17"/>
        <v>07:00</v>
      </c>
      <c r="C181" s="275"/>
      <c r="D181" s="155"/>
      <c r="E181" s="5"/>
      <c r="F181" s="276" t="str">
        <f>IF(OR($B181="", F$173=""), "", IFERROR(ROUND(SUMIF('Post Data'!$AD$11:$AD$2510, CONCATENATE($B181, " - ", F$173), 'Post Data'!$H$11:$H$2510)/F280, 0), ""))</f>
        <v/>
      </c>
      <c r="G181" s="267"/>
      <c r="H181" s="267"/>
      <c r="I181" s="267"/>
      <c r="J181" s="267" t="str">
        <f>IF(OR($B181="", J$173=""), "", IFERROR(ROUND(SUMIF('Post Data'!$AD$11:$AD$2510, CONCATENATE($B181, " - ", J$173), 'Post Data'!$H$11:$H$2510)/J280, 0), ""))</f>
        <v/>
      </c>
      <c r="K181" s="267"/>
      <c r="L181" s="267"/>
      <c r="M181" s="267"/>
      <c r="N181" s="267" t="str">
        <f>IF(OR($B181="", N$173=""), "", IFERROR(ROUND(SUMIF('Post Data'!$AD$11:$AD$2510, CONCATENATE($B181, " - ", N$173), 'Post Data'!$H$11:$H$2510)/N280, 0), ""))</f>
        <v/>
      </c>
      <c r="O181" s="267"/>
      <c r="P181" s="267"/>
      <c r="Q181" s="267"/>
      <c r="R181" s="267" t="str">
        <f>IF(OR($B181="", R$173=""), "", IFERROR(ROUND(SUMIF('Post Data'!$AD$11:$AD$2510, CONCATENATE($B181, " - ", R$173), 'Post Data'!$H$11:$H$2510)/R280, 0), ""))</f>
        <v/>
      </c>
      <c r="S181" s="267"/>
      <c r="T181" s="267"/>
      <c r="U181" s="267"/>
      <c r="V181" s="267" t="str">
        <f>IF(OR($B181="", V$173=""), "", IFERROR(ROUND(SUMIF('Post Data'!$AD$11:$AD$2510, CONCATENATE($B181, " - ", V$173), 'Post Data'!$H$11:$H$2510)/V280, 0), ""))</f>
        <v/>
      </c>
      <c r="W181" s="267"/>
      <c r="X181" s="267"/>
      <c r="Y181" s="267"/>
      <c r="Z181" s="267" t="str">
        <f>IF(OR($B181="", Z$173=""), "", IFERROR(ROUND(SUMIF('Post Data'!$AD$11:$AD$2510, CONCATENATE($B181, " - ", Z$173), 'Post Data'!$H$11:$H$2510)/Z280, 0), ""))</f>
        <v/>
      </c>
      <c r="AA181" s="267"/>
      <c r="AB181" s="267"/>
      <c r="AC181" s="267"/>
      <c r="AD181" s="267" t="str">
        <f>IF(OR($B181="", AD$173=""), "", IFERROR(ROUND(SUMIF('Post Data'!$AD$11:$AD$2510, CONCATENATE($B181, " - ", AD$173), 'Post Data'!$H$11:$H$2510)/AD280, 0), ""))</f>
        <v/>
      </c>
      <c r="AE181" s="267"/>
      <c r="AF181" s="267"/>
      <c r="AG181" s="267"/>
      <c r="AH181" s="267" t="str">
        <f>IF(OR($B181="", AH$173=""), "", IFERROR(ROUND(SUMIF('Post Data'!$AD$11:$AD$2510, CONCATENATE($B181, " - ", AH$173), 'Post Data'!$H$11:$H$2510)/AH280, 0), ""))</f>
        <v/>
      </c>
      <c r="AI181" s="267"/>
      <c r="AJ181" s="267"/>
      <c r="AK181" s="267"/>
      <c r="AL181" s="267" t="str">
        <f>IF(OR($B181="", AL$173=""), "", IFERROR(ROUND(SUMIF('Post Data'!$AD$11:$AD$2510, CONCATENATE($B181, " - ", AL$173), 'Post Data'!$H$11:$H$2510)/AL280, 0), ""))</f>
        <v/>
      </c>
      <c r="AM181" s="267"/>
      <c r="AN181" s="267"/>
      <c r="AO181" s="267"/>
      <c r="AP181" s="267">
        <f>IF(OR($B181="", AP$173=""), "", IFERROR(ROUND(SUMIF('Post Data'!$AD$11:$AD$2510, CONCATENATE($B181, " - ", AP$173), 'Post Data'!$H$11:$H$2510)/AP280, 0), ""))</f>
        <v>60548</v>
      </c>
      <c r="AQ181" s="267"/>
      <c r="AR181" s="267"/>
      <c r="AS181" s="268"/>
      <c r="AT181" s="5"/>
    </row>
    <row r="182" spans="1:46" x14ac:dyDescent="0.25">
      <c r="A182" s="5"/>
      <c r="B182" s="153" t="str">
        <f t="shared" si="17"/>
        <v>08:00</v>
      </c>
      <c r="C182" s="275"/>
      <c r="D182" s="155"/>
      <c r="E182" s="5"/>
      <c r="F182" s="276" t="str">
        <f>IF(OR($B182="", F$173=""), "", IFERROR(ROUND(SUMIF('Post Data'!$AD$11:$AD$2510, CONCATENATE($B182, " - ", F$173), 'Post Data'!$H$11:$H$2510)/F281, 0), ""))</f>
        <v/>
      </c>
      <c r="G182" s="267"/>
      <c r="H182" s="267"/>
      <c r="I182" s="267"/>
      <c r="J182" s="267" t="str">
        <f>IF(OR($B182="", J$173=""), "", IFERROR(ROUND(SUMIF('Post Data'!$AD$11:$AD$2510, CONCATENATE($B182, " - ", J$173), 'Post Data'!$H$11:$H$2510)/J281, 0), ""))</f>
        <v/>
      </c>
      <c r="K182" s="267"/>
      <c r="L182" s="267"/>
      <c r="M182" s="267"/>
      <c r="N182" s="267" t="str">
        <f>IF(OR($B182="", N$173=""), "", IFERROR(ROUND(SUMIF('Post Data'!$AD$11:$AD$2510, CONCATENATE($B182, " - ", N$173), 'Post Data'!$H$11:$H$2510)/N281, 0), ""))</f>
        <v/>
      </c>
      <c r="O182" s="267"/>
      <c r="P182" s="267"/>
      <c r="Q182" s="267"/>
      <c r="R182" s="267" t="str">
        <f>IF(OR($B182="", R$173=""), "", IFERROR(ROUND(SUMIF('Post Data'!$AD$11:$AD$2510, CONCATENATE($B182, " - ", R$173), 'Post Data'!$H$11:$H$2510)/R281, 0), ""))</f>
        <v/>
      </c>
      <c r="S182" s="267"/>
      <c r="T182" s="267"/>
      <c r="U182" s="267"/>
      <c r="V182" s="267" t="str">
        <f>IF(OR($B182="", V$173=""), "", IFERROR(ROUND(SUMIF('Post Data'!$AD$11:$AD$2510, CONCATENATE($B182, " - ", V$173), 'Post Data'!$H$11:$H$2510)/V281, 0), ""))</f>
        <v/>
      </c>
      <c r="W182" s="267"/>
      <c r="X182" s="267"/>
      <c r="Y182" s="267"/>
      <c r="Z182" s="267" t="str">
        <f>IF(OR($B182="", Z$173=""), "", IFERROR(ROUND(SUMIF('Post Data'!$AD$11:$AD$2510, CONCATENATE($B182, " - ", Z$173), 'Post Data'!$H$11:$H$2510)/Z281, 0), ""))</f>
        <v/>
      </c>
      <c r="AA182" s="267"/>
      <c r="AB182" s="267"/>
      <c r="AC182" s="267"/>
      <c r="AD182" s="267" t="str">
        <f>IF(OR($B182="", AD$173=""), "", IFERROR(ROUND(SUMIF('Post Data'!$AD$11:$AD$2510, CONCATENATE($B182, " - ", AD$173), 'Post Data'!$H$11:$H$2510)/AD281, 0), ""))</f>
        <v/>
      </c>
      <c r="AE182" s="267"/>
      <c r="AF182" s="267"/>
      <c r="AG182" s="267"/>
      <c r="AH182" s="267" t="str">
        <f>IF(OR($B182="", AH$173=""), "", IFERROR(ROUND(SUMIF('Post Data'!$AD$11:$AD$2510, CONCATENATE($B182, " - ", AH$173), 'Post Data'!$H$11:$H$2510)/AH281, 0), ""))</f>
        <v/>
      </c>
      <c r="AI182" s="267"/>
      <c r="AJ182" s="267"/>
      <c r="AK182" s="267"/>
      <c r="AL182" s="267" t="str">
        <f>IF(OR($B182="", AL$173=""), "", IFERROR(ROUND(SUMIF('Post Data'!$AD$11:$AD$2510, CONCATENATE($B182, " - ", AL$173), 'Post Data'!$H$11:$H$2510)/AL281, 0), ""))</f>
        <v/>
      </c>
      <c r="AM182" s="267"/>
      <c r="AN182" s="267"/>
      <c r="AO182" s="267"/>
      <c r="AP182" s="267" t="str">
        <f>IF(OR($B182="", AP$173=""), "", IFERROR(ROUND(SUMIF('Post Data'!$AD$11:$AD$2510, CONCATENATE($B182, " - ", AP$173), 'Post Data'!$H$11:$H$2510)/AP281, 0), ""))</f>
        <v/>
      </c>
      <c r="AQ182" s="267"/>
      <c r="AR182" s="267"/>
      <c r="AS182" s="268"/>
      <c r="AT182" s="5"/>
    </row>
    <row r="183" spans="1:46" x14ac:dyDescent="0.25">
      <c r="A183" s="5"/>
      <c r="B183" s="153" t="str">
        <f t="shared" si="17"/>
        <v>09:00</v>
      </c>
      <c r="C183" s="275"/>
      <c r="D183" s="155"/>
      <c r="E183" s="5"/>
      <c r="F183" s="276" t="str">
        <f>IF(OR($B183="", F$173=""), "", IFERROR(ROUND(SUMIF('Post Data'!$AD$11:$AD$2510, CONCATENATE($B183, " - ", F$173), 'Post Data'!$H$11:$H$2510)/F282, 0), ""))</f>
        <v/>
      </c>
      <c r="G183" s="267"/>
      <c r="H183" s="267"/>
      <c r="I183" s="267"/>
      <c r="J183" s="267" t="str">
        <f>IF(OR($B183="", J$173=""), "", IFERROR(ROUND(SUMIF('Post Data'!$AD$11:$AD$2510, CONCATENATE($B183, " - ", J$173), 'Post Data'!$H$11:$H$2510)/J282, 0), ""))</f>
        <v/>
      </c>
      <c r="K183" s="267"/>
      <c r="L183" s="267"/>
      <c r="M183" s="267"/>
      <c r="N183" s="267" t="str">
        <f>IF(OR($B183="", N$173=""), "", IFERROR(ROUND(SUMIF('Post Data'!$AD$11:$AD$2510, CONCATENATE($B183, " - ", N$173), 'Post Data'!$H$11:$H$2510)/N282, 0), ""))</f>
        <v/>
      </c>
      <c r="O183" s="267"/>
      <c r="P183" s="267"/>
      <c r="Q183" s="267"/>
      <c r="R183" s="267" t="str">
        <f>IF(OR($B183="", R$173=""), "", IFERROR(ROUND(SUMIF('Post Data'!$AD$11:$AD$2510, CONCATENATE($B183, " - ", R$173), 'Post Data'!$H$11:$H$2510)/R282, 0), ""))</f>
        <v/>
      </c>
      <c r="S183" s="267"/>
      <c r="T183" s="267"/>
      <c r="U183" s="267"/>
      <c r="V183" s="267">
        <f>IF(OR($B183="", V$173=""), "", IFERROR(ROUND(SUMIF('Post Data'!$AD$11:$AD$2510, CONCATENATE($B183, " - ", V$173), 'Post Data'!$H$11:$H$2510)/V282, 0), ""))</f>
        <v>58574</v>
      </c>
      <c r="W183" s="267"/>
      <c r="X183" s="267"/>
      <c r="Y183" s="267"/>
      <c r="Z183" s="267" t="str">
        <f>IF(OR($B183="", Z$173=""), "", IFERROR(ROUND(SUMIF('Post Data'!$AD$11:$AD$2510, CONCATENATE($B183, " - ", Z$173), 'Post Data'!$H$11:$H$2510)/Z282, 0), ""))</f>
        <v/>
      </c>
      <c r="AA183" s="267"/>
      <c r="AB183" s="267"/>
      <c r="AC183" s="267"/>
      <c r="AD183" s="267" t="str">
        <f>IF(OR($B183="", AD$173=""), "", IFERROR(ROUND(SUMIF('Post Data'!$AD$11:$AD$2510, CONCATENATE($B183, " - ", AD$173), 'Post Data'!$H$11:$H$2510)/AD282, 0), ""))</f>
        <v/>
      </c>
      <c r="AE183" s="267"/>
      <c r="AF183" s="267"/>
      <c r="AG183" s="267"/>
      <c r="AH183" s="267" t="str">
        <f>IF(OR($B183="", AH$173=""), "", IFERROR(ROUND(SUMIF('Post Data'!$AD$11:$AD$2510, CONCATENATE($B183, " - ", AH$173), 'Post Data'!$H$11:$H$2510)/AH282, 0), ""))</f>
        <v/>
      </c>
      <c r="AI183" s="267"/>
      <c r="AJ183" s="267"/>
      <c r="AK183" s="267"/>
      <c r="AL183" s="267" t="str">
        <f>IF(OR($B183="", AL$173=""), "", IFERROR(ROUND(SUMIF('Post Data'!$AD$11:$AD$2510, CONCATENATE($B183, " - ", AL$173), 'Post Data'!$H$11:$H$2510)/AL282, 0), ""))</f>
        <v/>
      </c>
      <c r="AM183" s="267"/>
      <c r="AN183" s="267"/>
      <c r="AO183" s="267"/>
      <c r="AP183" s="267" t="str">
        <f>IF(OR($B183="", AP$173=""), "", IFERROR(ROUND(SUMIF('Post Data'!$AD$11:$AD$2510, CONCATENATE($B183, " - ", AP$173), 'Post Data'!$H$11:$H$2510)/AP282, 0), ""))</f>
        <v/>
      </c>
      <c r="AQ183" s="267"/>
      <c r="AR183" s="267"/>
      <c r="AS183" s="268"/>
      <c r="AT183" s="5"/>
    </row>
    <row r="184" spans="1:46" x14ac:dyDescent="0.25">
      <c r="A184" s="5"/>
      <c r="B184" s="153" t="str">
        <f t="shared" si="17"/>
        <v>10:00</v>
      </c>
      <c r="C184" s="275"/>
      <c r="D184" s="155"/>
      <c r="E184" s="5"/>
      <c r="F184" s="276" t="str">
        <f>IF(OR($B184="", F$173=""), "", IFERROR(ROUND(SUMIF('Post Data'!$AD$11:$AD$2510, CONCATENATE($B184, " - ", F$173), 'Post Data'!$H$11:$H$2510)/F283, 0), ""))</f>
        <v/>
      </c>
      <c r="G184" s="267"/>
      <c r="H184" s="267"/>
      <c r="I184" s="267"/>
      <c r="J184" s="267">
        <f>IF(OR($B184="", J$173=""), "", IFERROR(ROUND(SUMIF('Post Data'!$AD$11:$AD$2510, CONCATENATE($B184, " - ", J$173), 'Post Data'!$H$11:$H$2510)/J283, 0), ""))</f>
        <v>2009</v>
      </c>
      <c r="K184" s="267"/>
      <c r="L184" s="267"/>
      <c r="M184" s="267"/>
      <c r="N184" s="267" t="str">
        <f>IF(OR($B184="", N$173=""), "", IFERROR(ROUND(SUMIF('Post Data'!$AD$11:$AD$2510, CONCATENATE($B184, " - ", N$173), 'Post Data'!$H$11:$H$2510)/N283, 0), ""))</f>
        <v/>
      </c>
      <c r="O184" s="267"/>
      <c r="P184" s="267"/>
      <c r="Q184" s="267"/>
      <c r="R184" s="267" t="str">
        <f>IF(OR($B184="", R$173=""), "", IFERROR(ROUND(SUMIF('Post Data'!$AD$11:$AD$2510, CONCATENATE($B184, " - ", R$173), 'Post Data'!$H$11:$H$2510)/R283, 0), ""))</f>
        <v/>
      </c>
      <c r="S184" s="267"/>
      <c r="T184" s="267"/>
      <c r="U184" s="267"/>
      <c r="V184" s="267" t="str">
        <f>IF(OR($B184="", V$173=""), "", IFERROR(ROUND(SUMIF('Post Data'!$AD$11:$AD$2510, CONCATENATE($B184, " - ", V$173), 'Post Data'!$H$11:$H$2510)/V283, 0), ""))</f>
        <v/>
      </c>
      <c r="W184" s="267"/>
      <c r="X184" s="267"/>
      <c r="Y184" s="267"/>
      <c r="Z184" s="267" t="str">
        <f>IF(OR($B184="", Z$173=""), "", IFERROR(ROUND(SUMIF('Post Data'!$AD$11:$AD$2510, CONCATENATE($B184, " - ", Z$173), 'Post Data'!$H$11:$H$2510)/Z283, 0), ""))</f>
        <v/>
      </c>
      <c r="AA184" s="267"/>
      <c r="AB184" s="267"/>
      <c r="AC184" s="267"/>
      <c r="AD184" s="267">
        <f>IF(OR($B184="", AD$173=""), "", IFERROR(ROUND(SUMIF('Post Data'!$AD$11:$AD$2510, CONCATENATE($B184, " - ", AD$173), 'Post Data'!$H$11:$H$2510)/AD283, 0), ""))</f>
        <v>87608</v>
      </c>
      <c r="AE184" s="267"/>
      <c r="AF184" s="267"/>
      <c r="AG184" s="267"/>
      <c r="AH184" s="267" t="str">
        <f>IF(OR($B184="", AH$173=""), "", IFERROR(ROUND(SUMIF('Post Data'!$AD$11:$AD$2510, CONCATENATE($B184, " - ", AH$173), 'Post Data'!$H$11:$H$2510)/AH283, 0), ""))</f>
        <v/>
      </c>
      <c r="AI184" s="267"/>
      <c r="AJ184" s="267"/>
      <c r="AK184" s="267"/>
      <c r="AL184" s="267" t="str">
        <f>IF(OR($B184="", AL$173=""), "", IFERROR(ROUND(SUMIF('Post Data'!$AD$11:$AD$2510, CONCATENATE($B184, " - ", AL$173), 'Post Data'!$H$11:$H$2510)/AL283, 0), ""))</f>
        <v/>
      </c>
      <c r="AM184" s="267"/>
      <c r="AN184" s="267"/>
      <c r="AO184" s="267"/>
      <c r="AP184" s="267" t="str">
        <f>IF(OR($B184="", AP$173=""), "", IFERROR(ROUND(SUMIF('Post Data'!$AD$11:$AD$2510, CONCATENATE($B184, " - ", AP$173), 'Post Data'!$H$11:$H$2510)/AP283, 0), ""))</f>
        <v/>
      </c>
      <c r="AQ184" s="267"/>
      <c r="AR184" s="267"/>
      <c r="AS184" s="268"/>
      <c r="AT184" s="5"/>
    </row>
    <row r="185" spans="1:46" x14ac:dyDescent="0.25">
      <c r="A185" s="5"/>
      <c r="B185" s="153" t="str">
        <f t="shared" si="17"/>
        <v>11:00</v>
      </c>
      <c r="C185" s="275"/>
      <c r="D185" s="155"/>
      <c r="E185" s="5"/>
      <c r="F185" s="276" t="str">
        <f>IF(OR($B185="", F$173=""), "", IFERROR(ROUND(SUMIF('Post Data'!$AD$11:$AD$2510, CONCATENATE($B185, " - ", F$173), 'Post Data'!$H$11:$H$2510)/F284, 0), ""))</f>
        <v/>
      </c>
      <c r="G185" s="267"/>
      <c r="H185" s="267"/>
      <c r="I185" s="267"/>
      <c r="J185" s="267" t="str">
        <f>IF(OR($B185="", J$173=""), "", IFERROR(ROUND(SUMIF('Post Data'!$AD$11:$AD$2510, CONCATENATE($B185, " - ", J$173), 'Post Data'!$H$11:$H$2510)/J284, 0), ""))</f>
        <v/>
      </c>
      <c r="K185" s="267"/>
      <c r="L185" s="267"/>
      <c r="M185" s="267"/>
      <c r="N185" s="267" t="str">
        <f>IF(OR($B185="", N$173=""), "", IFERROR(ROUND(SUMIF('Post Data'!$AD$11:$AD$2510, CONCATENATE($B185, " - ", N$173), 'Post Data'!$H$11:$H$2510)/N284, 0), ""))</f>
        <v/>
      </c>
      <c r="O185" s="267"/>
      <c r="P185" s="267"/>
      <c r="Q185" s="267"/>
      <c r="R185" s="267" t="str">
        <f>IF(OR($B185="", R$173=""), "", IFERROR(ROUND(SUMIF('Post Data'!$AD$11:$AD$2510, CONCATENATE($B185, " - ", R$173), 'Post Data'!$H$11:$H$2510)/R284, 0), ""))</f>
        <v/>
      </c>
      <c r="S185" s="267"/>
      <c r="T185" s="267"/>
      <c r="U185" s="267"/>
      <c r="V185" s="267" t="str">
        <f>IF(OR($B185="", V$173=""), "", IFERROR(ROUND(SUMIF('Post Data'!$AD$11:$AD$2510, CONCATENATE($B185, " - ", V$173), 'Post Data'!$H$11:$H$2510)/V284, 0), ""))</f>
        <v/>
      </c>
      <c r="W185" s="267"/>
      <c r="X185" s="267"/>
      <c r="Y185" s="267"/>
      <c r="Z185" s="267" t="str">
        <f>IF(OR($B185="", Z$173=""), "", IFERROR(ROUND(SUMIF('Post Data'!$AD$11:$AD$2510, CONCATENATE($B185, " - ", Z$173), 'Post Data'!$H$11:$H$2510)/Z284, 0), ""))</f>
        <v/>
      </c>
      <c r="AA185" s="267"/>
      <c r="AB185" s="267"/>
      <c r="AC185" s="267"/>
      <c r="AD185" s="267" t="str">
        <f>IF(OR($B185="", AD$173=""), "", IFERROR(ROUND(SUMIF('Post Data'!$AD$11:$AD$2510, CONCATENATE($B185, " - ", AD$173), 'Post Data'!$H$11:$H$2510)/AD284, 0), ""))</f>
        <v/>
      </c>
      <c r="AE185" s="267"/>
      <c r="AF185" s="267"/>
      <c r="AG185" s="267"/>
      <c r="AH185" s="267" t="str">
        <f>IF(OR($B185="", AH$173=""), "", IFERROR(ROUND(SUMIF('Post Data'!$AD$11:$AD$2510, CONCATENATE($B185, " - ", AH$173), 'Post Data'!$H$11:$H$2510)/AH284, 0), ""))</f>
        <v/>
      </c>
      <c r="AI185" s="267"/>
      <c r="AJ185" s="267"/>
      <c r="AK185" s="267"/>
      <c r="AL185" s="267" t="str">
        <f>IF(OR($B185="", AL$173=""), "", IFERROR(ROUND(SUMIF('Post Data'!$AD$11:$AD$2510, CONCATENATE($B185, " - ", AL$173), 'Post Data'!$H$11:$H$2510)/AL284, 0), ""))</f>
        <v/>
      </c>
      <c r="AM185" s="267"/>
      <c r="AN185" s="267"/>
      <c r="AO185" s="267"/>
      <c r="AP185" s="267" t="str">
        <f>IF(OR($B185="", AP$173=""), "", IFERROR(ROUND(SUMIF('Post Data'!$AD$11:$AD$2510, CONCATENATE($B185, " - ", AP$173), 'Post Data'!$H$11:$H$2510)/AP284, 0), ""))</f>
        <v/>
      </c>
      <c r="AQ185" s="267"/>
      <c r="AR185" s="267"/>
      <c r="AS185" s="268"/>
      <c r="AT185" s="5"/>
    </row>
    <row r="186" spans="1:46" x14ac:dyDescent="0.25">
      <c r="A186" s="5"/>
      <c r="B186" s="153" t="str">
        <f t="shared" si="17"/>
        <v>12:00</v>
      </c>
      <c r="C186" s="275"/>
      <c r="D186" s="155"/>
      <c r="E186" s="5"/>
      <c r="F186" s="276" t="str">
        <f>IF(OR($B186="", F$173=""), "", IFERROR(ROUND(SUMIF('Post Data'!$AD$11:$AD$2510, CONCATENATE($B186, " - ", F$173), 'Post Data'!$H$11:$H$2510)/F285, 0), ""))</f>
        <v/>
      </c>
      <c r="G186" s="267"/>
      <c r="H186" s="267"/>
      <c r="I186" s="267"/>
      <c r="J186" s="267" t="str">
        <f>IF(OR($B186="", J$173=""), "", IFERROR(ROUND(SUMIF('Post Data'!$AD$11:$AD$2510, CONCATENATE($B186, " - ", J$173), 'Post Data'!$H$11:$H$2510)/J285, 0), ""))</f>
        <v/>
      </c>
      <c r="K186" s="267"/>
      <c r="L186" s="267"/>
      <c r="M186" s="267"/>
      <c r="N186" s="267" t="str">
        <f>IF(OR($B186="", N$173=""), "", IFERROR(ROUND(SUMIF('Post Data'!$AD$11:$AD$2510, CONCATENATE($B186, " - ", N$173), 'Post Data'!$H$11:$H$2510)/N285, 0), ""))</f>
        <v/>
      </c>
      <c r="O186" s="267"/>
      <c r="P186" s="267"/>
      <c r="Q186" s="267"/>
      <c r="R186" s="267" t="str">
        <f>IF(OR($B186="", R$173=""), "", IFERROR(ROUND(SUMIF('Post Data'!$AD$11:$AD$2510, CONCATENATE($B186, " - ", R$173), 'Post Data'!$H$11:$H$2510)/R285, 0), ""))</f>
        <v/>
      </c>
      <c r="S186" s="267"/>
      <c r="T186" s="267"/>
      <c r="U186" s="267"/>
      <c r="V186" s="267" t="str">
        <f>IF(OR($B186="", V$173=""), "", IFERROR(ROUND(SUMIF('Post Data'!$AD$11:$AD$2510, CONCATENATE($B186, " - ", V$173), 'Post Data'!$H$11:$H$2510)/V285, 0), ""))</f>
        <v/>
      </c>
      <c r="W186" s="267"/>
      <c r="X186" s="267"/>
      <c r="Y186" s="267"/>
      <c r="Z186" s="267" t="str">
        <f>IF(OR($B186="", Z$173=""), "", IFERROR(ROUND(SUMIF('Post Data'!$AD$11:$AD$2510, CONCATENATE($B186, " - ", Z$173), 'Post Data'!$H$11:$H$2510)/Z285, 0), ""))</f>
        <v/>
      </c>
      <c r="AA186" s="267"/>
      <c r="AB186" s="267"/>
      <c r="AC186" s="267"/>
      <c r="AD186" s="267" t="str">
        <f>IF(OR($B186="", AD$173=""), "", IFERROR(ROUND(SUMIF('Post Data'!$AD$11:$AD$2510, CONCATENATE($B186, " - ", AD$173), 'Post Data'!$H$11:$H$2510)/AD285, 0), ""))</f>
        <v/>
      </c>
      <c r="AE186" s="267"/>
      <c r="AF186" s="267"/>
      <c r="AG186" s="267"/>
      <c r="AH186" s="267" t="str">
        <f>IF(OR($B186="", AH$173=""), "", IFERROR(ROUND(SUMIF('Post Data'!$AD$11:$AD$2510, CONCATENATE($B186, " - ", AH$173), 'Post Data'!$H$11:$H$2510)/AH285, 0), ""))</f>
        <v/>
      </c>
      <c r="AI186" s="267"/>
      <c r="AJ186" s="267"/>
      <c r="AK186" s="267"/>
      <c r="AL186" s="267" t="str">
        <f>IF(OR($B186="", AL$173=""), "", IFERROR(ROUND(SUMIF('Post Data'!$AD$11:$AD$2510, CONCATENATE($B186, " - ", AL$173), 'Post Data'!$H$11:$H$2510)/AL285, 0), ""))</f>
        <v/>
      </c>
      <c r="AM186" s="267"/>
      <c r="AN186" s="267"/>
      <c r="AO186" s="267"/>
      <c r="AP186" s="267" t="str">
        <f>IF(OR($B186="", AP$173=""), "", IFERROR(ROUND(SUMIF('Post Data'!$AD$11:$AD$2510, CONCATENATE($B186, " - ", AP$173), 'Post Data'!$H$11:$H$2510)/AP285, 0), ""))</f>
        <v/>
      </c>
      <c r="AQ186" s="267"/>
      <c r="AR186" s="267"/>
      <c r="AS186" s="268"/>
      <c r="AT186" s="5"/>
    </row>
    <row r="187" spans="1:46" x14ac:dyDescent="0.25">
      <c r="A187" s="5"/>
      <c r="B187" s="153" t="str">
        <f t="shared" si="17"/>
        <v>13:00</v>
      </c>
      <c r="C187" s="275"/>
      <c r="D187" s="155"/>
      <c r="E187" s="5"/>
      <c r="F187" s="276" t="str">
        <f>IF(OR($B187="", F$173=""), "", IFERROR(ROUND(SUMIF('Post Data'!$AD$11:$AD$2510, CONCATENATE($B187, " - ", F$173), 'Post Data'!$H$11:$H$2510)/F286, 0), ""))</f>
        <v/>
      </c>
      <c r="G187" s="267"/>
      <c r="H187" s="267"/>
      <c r="I187" s="267"/>
      <c r="J187" s="267" t="str">
        <f>IF(OR($B187="", J$173=""), "", IFERROR(ROUND(SUMIF('Post Data'!$AD$11:$AD$2510, CONCATENATE($B187, " - ", J$173), 'Post Data'!$H$11:$H$2510)/J286, 0), ""))</f>
        <v/>
      </c>
      <c r="K187" s="267"/>
      <c r="L187" s="267"/>
      <c r="M187" s="267"/>
      <c r="N187" s="267" t="str">
        <f>IF(OR($B187="", N$173=""), "", IFERROR(ROUND(SUMIF('Post Data'!$AD$11:$AD$2510, CONCATENATE($B187, " - ", N$173), 'Post Data'!$H$11:$H$2510)/N286, 0), ""))</f>
        <v/>
      </c>
      <c r="O187" s="267"/>
      <c r="P187" s="267"/>
      <c r="Q187" s="267"/>
      <c r="R187" s="267" t="str">
        <f>IF(OR($B187="", R$173=""), "", IFERROR(ROUND(SUMIF('Post Data'!$AD$11:$AD$2510, CONCATENATE($B187, " - ", R$173), 'Post Data'!$H$11:$H$2510)/R286, 0), ""))</f>
        <v/>
      </c>
      <c r="S187" s="267"/>
      <c r="T187" s="267"/>
      <c r="U187" s="267"/>
      <c r="V187" s="267" t="str">
        <f>IF(OR($B187="", V$173=""), "", IFERROR(ROUND(SUMIF('Post Data'!$AD$11:$AD$2510, CONCATENATE($B187, " - ", V$173), 'Post Data'!$H$11:$H$2510)/V286, 0), ""))</f>
        <v/>
      </c>
      <c r="W187" s="267"/>
      <c r="X187" s="267"/>
      <c r="Y187" s="267"/>
      <c r="Z187" s="267" t="str">
        <f>IF(OR($B187="", Z$173=""), "", IFERROR(ROUND(SUMIF('Post Data'!$AD$11:$AD$2510, CONCATENATE($B187, " - ", Z$173), 'Post Data'!$H$11:$H$2510)/Z286, 0), ""))</f>
        <v/>
      </c>
      <c r="AA187" s="267"/>
      <c r="AB187" s="267"/>
      <c r="AC187" s="267"/>
      <c r="AD187" s="267" t="str">
        <f>IF(OR($B187="", AD$173=""), "", IFERROR(ROUND(SUMIF('Post Data'!$AD$11:$AD$2510, CONCATENATE($B187, " - ", AD$173), 'Post Data'!$H$11:$H$2510)/AD286, 0), ""))</f>
        <v/>
      </c>
      <c r="AE187" s="267"/>
      <c r="AF187" s="267"/>
      <c r="AG187" s="267"/>
      <c r="AH187" s="267" t="str">
        <f>IF(OR($B187="", AH$173=""), "", IFERROR(ROUND(SUMIF('Post Data'!$AD$11:$AD$2510, CONCATENATE($B187, " - ", AH$173), 'Post Data'!$H$11:$H$2510)/AH286, 0), ""))</f>
        <v/>
      </c>
      <c r="AI187" s="267"/>
      <c r="AJ187" s="267"/>
      <c r="AK187" s="267"/>
      <c r="AL187" s="267" t="str">
        <f>IF(OR($B187="", AL$173=""), "", IFERROR(ROUND(SUMIF('Post Data'!$AD$11:$AD$2510, CONCATENATE($B187, " - ", AL$173), 'Post Data'!$H$11:$H$2510)/AL286, 0), ""))</f>
        <v/>
      </c>
      <c r="AM187" s="267"/>
      <c r="AN187" s="267"/>
      <c r="AO187" s="267"/>
      <c r="AP187" s="267" t="str">
        <f>IF(OR($B187="", AP$173=""), "", IFERROR(ROUND(SUMIF('Post Data'!$AD$11:$AD$2510, CONCATENATE($B187, " - ", AP$173), 'Post Data'!$H$11:$H$2510)/AP286, 0), ""))</f>
        <v/>
      </c>
      <c r="AQ187" s="267"/>
      <c r="AR187" s="267"/>
      <c r="AS187" s="268"/>
      <c r="AT187" s="5"/>
    </row>
    <row r="188" spans="1:46" x14ac:dyDescent="0.25">
      <c r="A188" s="5"/>
      <c r="B188" s="153" t="str">
        <f t="shared" si="17"/>
        <v>14:00</v>
      </c>
      <c r="C188" s="275"/>
      <c r="D188" s="155"/>
      <c r="E188" s="5"/>
      <c r="F188" s="276" t="str">
        <f>IF(OR($B188="", F$173=""), "", IFERROR(ROUND(SUMIF('Post Data'!$AD$11:$AD$2510, CONCATENATE($B188, " - ", F$173), 'Post Data'!$H$11:$H$2510)/F287, 0), ""))</f>
        <v/>
      </c>
      <c r="G188" s="267"/>
      <c r="H188" s="267"/>
      <c r="I188" s="267"/>
      <c r="J188" s="267" t="str">
        <f>IF(OR($B188="", J$173=""), "", IFERROR(ROUND(SUMIF('Post Data'!$AD$11:$AD$2510, CONCATENATE($B188, " - ", J$173), 'Post Data'!$H$11:$H$2510)/J287, 0), ""))</f>
        <v/>
      </c>
      <c r="K188" s="267"/>
      <c r="L188" s="267"/>
      <c r="M188" s="267"/>
      <c r="N188" s="267" t="str">
        <f>IF(OR($B188="", N$173=""), "", IFERROR(ROUND(SUMIF('Post Data'!$AD$11:$AD$2510, CONCATENATE($B188, " - ", N$173), 'Post Data'!$H$11:$H$2510)/N287, 0), ""))</f>
        <v/>
      </c>
      <c r="O188" s="267"/>
      <c r="P188" s="267"/>
      <c r="Q188" s="267"/>
      <c r="R188" s="267" t="str">
        <f>IF(OR($B188="", R$173=""), "", IFERROR(ROUND(SUMIF('Post Data'!$AD$11:$AD$2510, CONCATENATE($B188, " - ", R$173), 'Post Data'!$H$11:$H$2510)/R287, 0), ""))</f>
        <v/>
      </c>
      <c r="S188" s="267"/>
      <c r="T188" s="267"/>
      <c r="U188" s="267"/>
      <c r="V188" s="267" t="str">
        <f>IF(OR($B188="", V$173=""), "", IFERROR(ROUND(SUMIF('Post Data'!$AD$11:$AD$2510, CONCATENATE($B188, " - ", V$173), 'Post Data'!$H$11:$H$2510)/V287, 0), ""))</f>
        <v/>
      </c>
      <c r="W188" s="267"/>
      <c r="X188" s="267"/>
      <c r="Y188" s="267"/>
      <c r="Z188" s="267" t="str">
        <f>IF(OR($B188="", Z$173=""), "", IFERROR(ROUND(SUMIF('Post Data'!$AD$11:$AD$2510, CONCATENATE($B188, " - ", Z$173), 'Post Data'!$H$11:$H$2510)/Z287, 0), ""))</f>
        <v/>
      </c>
      <c r="AA188" s="267"/>
      <c r="AB188" s="267"/>
      <c r="AC188" s="267"/>
      <c r="AD188" s="267" t="str">
        <f>IF(OR($B188="", AD$173=""), "", IFERROR(ROUND(SUMIF('Post Data'!$AD$11:$AD$2510, CONCATENATE($B188, " - ", AD$173), 'Post Data'!$H$11:$H$2510)/AD287, 0), ""))</f>
        <v/>
      </c>
      <c r="AE188" s="267"/>
      <c r="AF188" s="267"/>
      <c r="AG188" s="267"/>
      <c r="AH188" s="267" t="str">
        <f>IF(OR($B188="", AH$173=""), "", IFERROR(ROUND(SUMIF('Post Data'!$AD$11:$AD$2510, CONCATENATE($B188, " - ", AH$173), 'Post Data'!$H$11:$H$2510)/AH287, 0), ""))</f>
        <v/>
      </c>
      <c r="AI188" s="267"/>
      <c r="AJ188" s="267"/>
      <c r="AK188" s="267"/>
      <c r="AL188" s="267" t="str">
        <f>IF(OR($B188="", AL$173=""), "", IFERROR(ROUND(SUMIF('Post Data'!$AD$11:$AD$2510, CONCATENATE($B188, " - ", AL$173), 'Post Data'!$H$11:$H$2510)/AL287, 0), ""))</f>
        <v/>
      </c>
      <c r="AM188" s="267"/>
      <c r="AN188" s="267"/>
      <c r="AO188" s="267"/>
      <c r="AP188" s="267" t="str">
        <f>IF(OR($B188="", AP$173=""), "", IFERROR(ROUND(SUMIF('Post Data'!$AD$11:$AD$2510, CONCATENATE($B188, " - ", AP$173), 'Post Data'!$H$11:$H$2510)/AP287, 0), ""))</f>
        <v/>
      </c>
      <c r="AQ188" s="267"/>
      <c r="AR188" s="267"/>
      <c r="AS188" s="268"/>
      <c r="AT188" s="5"/>
    </row>
    <row r="189" spans="1:46" x14ac:dyDescent="0.25">
      <c r="A189" s="5"/>
      <c r="B189" s="153" t="str">
        <f t="shared" si="17"/>
        <v>15:00</v>
      </c>
      <c r="C189" s="275"/>
      <c r="D189" s="155"/>
      <c r="E189" s="5"/>
      <c r="F189" s="276" t="str">
        <f>IF(OR($B189="", F$173=""), "", IFERROR(ROUND(SUMIF('Post Data'!$AD$11:$AD$2510, CONCATENATE($B189, " - ", F$173), 'Post Data'!$H$11:$H$2510)/F288, 0), ""))</f>
        <v/>
      </c>
      <c r="G189" s="267"/>
      <c r="H189" s="267"/>
      <c r="I189" s="267"/>
      <c r="J189" s="267" t="str">
        <f>IF(OR($B189="", J$173=""), "", IFERROR(ROUND(SUMIF('Post Data'!$AD$11:$AD$2510, CONCATENATE($B189, " - ", J$173), 'Post Data'!$H$11:$H$2510)/J288, 0), ""))</f>
        <v/>
      </c>
      <c r="K189" s="267"/>
      <c r="L189" s="267"/>
      <c r="M189" s="267"/>
      <c r="N189" s="267" t="str">
        <f>IF(OR($B189="", N$173=""), "", IFERROR(ROUND(SUMIF('Post Data'!$AD$11:$AD$2510, CONCATENATE($B189, " - ", N$173), 'Post Data'!$H$11:$H$2510)/N288, 0), ""))</f>
        <v/>
      </c>
      <c r="O189" s="267"/>
      <c r="P189" s="267"/>
      <c r="Q189" s="267"/>
      <c r="R189" s="267" t="str">
        <f>IF(OR($B189="", R$173=""), "", IFERROR(ROUND(SUMIF('Post Data'!$AD$11:$AD$2510, CONCATENATE($B189, " - ", R$173), 'Post Data'!$H$11:$H$2510)/R288, 0), ""))</f>
        <v/>
      </c>
      <c r="S189" s="267"/>
      <c r="T189" s="267"/>
      <c r="U189" s="267"/>
      <c r="V189" s="267" t="str">
        <f>IF(OR($B189="", V$173=""), "", IFERROR(ROUND(SUMIF('Post Data'!$AD$11:$AD$2510, CONCATENATE($B189, " - ", V$173), 'Post Data'!$H$11:$H$2510)/V288, 0), ""))</f>
        <v/>
      </c>
      <c r="W189" s="267"/>
      <c r="X189" s="267"/>
      <c r="Y189" s="267"/>
      <c r="Z189" s="267" t="str">
        <f>IF(OR($B189="", Z$173=""), "", IFERROR(ROUND(SUMIF('Post Data'!$AD$11:$AD$2510, CONCATENATE($B189, " - ", Z$173), 'Post Data'!$H$11:$H$2510)/Z288, 0), ""))</f>
        <v/>
      </c>
      <c r="AA189" s="267"/>
      <c r="AB189" s="267"/>
      <c r="AC189" s="267"/>
      <c r="AD189" s="267" t="str">
        <f>IF(OR($B189="", AD$173=""), "", IFERROR(ROUND(SUMIF('Post Data'!$AD$11:$AD$2510, CONCATENATE($B189, " - ", AD$173), 'Post Data'!$H$11:$H$2510)/AD288, 0), ""))</f>
        <v/>
      </c>
      <c r="AE189" s="267"/>
      <c r="AF189" s="267"/>
      <c r="AG189" s="267"/>
      <c r="AH189" s="267" t="str">
        <f>IF(OR($B189="", AH$173=""), "", IFERROR(ROUND(SUMIF('Post Data'!$AD$11:$AD$2510, CONCATENATE($B189, " - ", AH$173), 'Post Data'!$H$11:$H$2510)/AH288, 0), ""))</f>
        <v/>
      </c>
      <c r="AI189" s="267"/>
      <c r="AJ189" s="267"/>
      <c r="AK189" s="267"/>
      <c r="AL189" s="267" t="str">
        <f>IF(OR($B189="", AL$173=""), "", IFERROR(ROUND(SUMIF('Post Data'!$AD$11:$AD$2510, CONCATENATE($B189, " - ", AL$173), 'Post Data'!$H$11:$H$2510)/AL288, 0), ""))</f>
        <v/>
      </c>
      <c r="AM189" s="267"/>
      <c r="AN189" s="267"/>
      <c r="AO189" s="267"/>
      <c r="AP189" s="267" t="str">
        <f>IF(OR($B189="", AP$173=""), "", IFERROR(ROUND(SUMIF('Post Data'!$AD$11:$AD$2510, CONCATENATE($B189, " - ", AP$173), 'Post Data'!$H$11:$H$2510)/AP288, 0), ""))</f>
        <v/>
      </c>
      <c r="AQ189" s="267"/>
      <c r="AR189" s="267"/>
      <c r="AS189" s="268"/>
      <c r="AT189" s="5"/>
    </row>
    <row r="190" spans="1:46" x14ac:dyDescent="0.25">
      <c r="A190" s="5"/>
      <c r="B190" s="153" t="str">
        <f t="shared" si="17"/>
        <v>16:00</v>
      </c>
      <c r="C190" s="275"/>
      <c r="D190" s="155"/>
      <c r="E190" s="5"/>
      <c r="F190" s="276" t="str">
        <f>IF(OR($B190="", F$173=""), "", IFERROR(ROUND(SUMIF('Post Data'!$AD$11:$AD$2510, CONCATENATE($B190, " - ", F$173), 'Post Data'!$H$11:$H$2510)/F289, 0), ""))</f>
        <v/>
      </c>
      <c r="G190" s="267"/>
      <c r="H190" s="267"/>
      <c r="I190" s="267"/>
      <c r="J190" s="267" t="str">
        <f>IF(OR($B190="", J$173=""), "", IFERROR(ROUND(SUMIF('Post Data'!$AD$11:$AD$2510, CONCATENATE($B190, " - ", J$173), 'Post Data'!$H$11:$H$2510)/J289, 0), ""))</f>
        <v/>
      </c>
      <c r="K190" s="267"/>
      <c r="L190" s="267"/>
      <c r="M190" s="267"/>
      <c r="N190" s="267" t="str">
        <f>IF(OR($B190="", N$173=""), "", IFERROR(ROUND(SUMIF('Post Data'!$AD$11:$AD$2510, CONCATENATE($B190, " - ", N$173), 'Post Data'!$H$11:$H$2510)/N289, 0), ""))</f>
        <v/>
      </c>
      <c r="O190" s="267"/>
      <c r="P190" s="267"/>
      <c r="Q190" s="267"/>
      <c r="R190" s="267" t="str">
        <f>IF(OR($B190="", R$173=""), "", IFERROR(ROUND(SUMIF('Post Data'!$AD$11:$AD$2510, CONCATENATE($B190, " - ", R$173), 'Post Data'!$H$11:$H$2510)/R289, 0), ""))</f>
        <v/>
      </c>
      <c r="S190" s="267"/>
      <c r="T190" s="267"/>
      <c r="U190" s="267"/>
      <c r="V190" s="267" t="str">
        <f>IF(OR($B190="", V$173=""), "", IFERROR(ROUND(SUMIF('Post Data'!$AD$11:$AD$2510, CONCATENATE($B190, " - ", V$173), 'Post Data'!$H$11:$H$2510)/V289, 0), ""))</f>
        <v/>
      </c>
      <c r="W190" s="267"/>
      <c r="X190" s="267"/>
      <c r="Y190" s="267"/>
      <c r="Z190" s="267" t="str">
        <f>IF(OR($B190="", Z$173=""), "", IFERROR(ROUND(SUMIF('Post Data'!$AD$11:$AD$2510, CONCATENATE($B190, " - ", Z$173), 'Post Data'!$H$11:$H$2510)/Z289, 0), ""))</f>
        <v/>
      </c>
      <c r="AA190" s="267"/>
      <c r="AB190" s="267"/>
      <c r="AC190" s="267"/>
      <c r="AD190" s="267" t="str">
        <f>IF(OR($B190="", AD$173=""), "", IFERROR(ROUND(SUMIF('Post Data'!$AD$11:$AD$2510, CONCATENATE($B190, " - ", AD$173), 'Post Data'!$H$11:$H$2510)/AD289, 0), ""))</f>
        <v/>
      </c>
      <c r="AE190" s="267"/>
      <c r="AF190" s="267"/>
      <c r="AG190" s="267"/>
      <c r="AH190" s="267" t="str">
        <f>IF(OR($B190="", AH$173=""), "", IFERROR(ROUND(SUMIF('Post Data'!$AD$11:$AD$2510, CONCATENATE($B190, " - ", AH$173), 'Post Data'!$H$11:$H$2510)/AH289, 0), ""))</f>
        <v/>
      </c>
      <c r="AI190" s="267"/>
      <c r="AJ190" s="267"/>
      <c r="AK190" s="267"/>
      <c r="AL190" s="267" t="str">
        <f>IF(OR($B190="", AL$173=""), "", IFERROR(ROUND(SUMIF('Post Data'!$AD$11:$AD$2510, CONCATENATE($B190, " - ", AL$173), 'Post Data'!$H$11:$H$2510)/AL289, 0), ""))</f>
        <v/>
      </c>
      <c r="AM190" s="267"/>
      <c r="AN190" s="267"/>
      <c r="AO190" s="267"/>
      <c r="AP190" s="267" t="str">
        <f>IF(OR($B190="", AP$173=""), "", IFERROR(ROUND(SUMIF('Post Data'!$AD$11:$AD$2510, CONCATENATE($B190, " - ", AP$173), 'Post Data'!$H$11:$H$2510)/AP289, 0), ""))</f>
        <v/>
      </c>
      <c r="AQ190" s="267"/>
      <c r="AR190" s="267"/>
      <c r="AS190" s="268"/>
      <c r="AT190" s="5"/>
    </row>
    <row r="191" spans="1:46" x14ac:dyDescent="0.25">
      <c r="A191" s="5"/>
      <c r="B191" s="153" t="str">
        <f t="shared" si="17"/>
        <v>17:00</v>
      </c>
      <c r="C191" s="275"/>
      <c r="D191" s="155"/>
      <c r="E191" s="5"/>
      <c r="F191" s="276" t="str">
        <f>IF(OR($B191="", F$173=""), "", IFERROR(ROUND(SUMIF('Post Data'!$AD$11:$AD$2510, CONCATENATE($B191, " - ", F$173), 'Post Data'!$H$11:$H$2510)/F290, 0), ""))</f>
        <v/>
      </c>
      <c r="G191" s="267"/>
      <c r="H191" s="267"/>
      <c r="I191" s="267"/>
      <c r="J191" s="267" t="str">
        <f>IF(OR($B191="", J$173=""), "", IFERROR(ROUND(SUMIF('Post Data'!$AD$11:$AD$2510, CONCATENATE($B191, " - ", J$173), 'Post Data'!$H$11:$H$2510)/J290, 0), ""))</f>
        <v/>
      </c>
      <c r="K191" s="267"/>
      <c r="L191" s="267"/>
      <c r="M191" s="267"/>
      <c r="N191" s="267" t="str">
        <f>IF(OR($B191="", N$173=""), "", IFERROR(ROUND(SUMIF('Post Data'!$AD$11:$AD$2510, CONCATENATE($B191, " - ", N$173), 'Post Data'!$H$11:$H$2510)/N290, 0), ""))</f>
        <v/>
      </c>
      <c r="O191" s="267"/>
      <c r="P191" s="267"/>
      <c r="Q191" s="267"/>
      <c r="R191" s="267" t="str">
        <f>IF(OR($B191="", R$173=""), "", IFERROR(ROUND(SUMIF('Post Data'!$AD$11:$AD$2510, CONCATENATE($B191, " - ", R$173), 'Post Data'!$H$11:$H$2510)/R290, 0), ""))</f>
        <v/>
      </c>
      <c r="S191" s="267"/>
      <c r="T191" s="267"/>
      <c r="U191" s="267"/>
      <c r="V191" s="267">
        <f>IF(OR($B191="", V$173=""), "", IFERROR(ROUND(SUMIF('Post Data'!$AD$11:$AD$2510, CONCATENATE($B191, " - ", V$173), 'Post Data'!$H$11:$H$2510)/V290, 0), ""))</f>
        <v>92337</v>
      </c>
      <c r="W191" s="267"/>
      <c r="X191" s="267"/>
      <c r="Y191" s="267"/>
      <c r="Z191" s="267" t="str">
        <f>IF(OR($B191="", Z$173=""), "", IFERROR(ROUND(SUMIF('Post Data'!$AD$11:$AD$2510, CONCATENATE($B191, " - ", Z$173), 'Post Data'!$H$11:$H$2510)/Z290, 0), ""))</f>
        <v/>
      </c>
      <c r="AA191" s="267"/>
      <c r="AB191" s="267"/>
      <c r="AC191" s="267"/>
      <c r="AD191" s="267" t="str">
        <f>IF(OR($B191="", AD$173=""), "", IFERROR(ROUND(SUMIF('Post Data'!$AD$11:$AD$2510, CONCATENATE($B191, " - ", AD$173), 'Post Data'!$H$11:$H$2510)/AD290, 0), ""))</f>
        <v/>
      </c>
      <c r="AE191" s="267"/>
      <c r="AF191" s="267"/>
      <c r="AG191" s="267"/>
      <c r="AH191" s="267" t="str">
        <f>IF(OR($B191="", AH$173=""), "", IFERROR(ROUND(SUMIF('Post Data'!$AD$11:$AD$2510, CONCATENATE($B191, " - ", AH$173), 'Post Data'!$H$11:$H$2510)/AH290, 0), ""))</f>
        <v/>
      </c>
      <c r="AI191" s="267"/>
      <c r="AJ191" s="267"/>
      <c r="AK191" s="267"/>
      <c r="AL191" s="267" t="str">
        <f>IF(OR($B191="", AL$173=""), "", IFERROR(ROUND(SUMIF('Post Data'!$AD$11:$AD$2510, CONCATENATE($B191, " - ", AL$173), 'Post Data'!$H$11:$H$2510)/AL290, 0), ""))</f>
        <v/>
      </c>
      <c r="AM191" s="267"/>
      <c r="AN191" s="267"/>
      <c r="AO191" s="267"/>
      <c r="AP191" s="267" t="str">
        <f>IF(OR($B191="", AP$173=""), "", IFERROR(ROUND(SUMIF('Post Data'!$AD$11:$AD$2510, CONCATENATE($B191, " - ", AP$173), 'Post Data'!$H$11:$H$2510)/AP290, 0), ""))</f>
        <v/>
      </c>
      <c r="AQ191" s="267"/>
      <c r="AR191" s="267"/>
      <c r="AS191" s="268"/>
      <c r="AT191" s="5"/>
    </row>
    <row r="192" spans="1:46" x14ac:dyDescent="0.25">
      <c r="A192" s="5"/>
      <c r="B192" s="153" t="str">
        <f t="shared" si="17"/>
        <v>18:00</v>
      </c>
      <c r="C192" s="275"/>
      <c r="D192" s="155"/>
      <c r="E192" s="5"/>
      <c r="F192" s="276" t="str">
        <f>IF(OR($B192="", F$173=""), "", IFERROR(ROUND(SUMIF('Post Data'!$AD$11:$AD$2510, CONCATENATE($B192, " - ", F$173), 'Post Data'!$H$11:$H$2510)/F291, 0), ""))</f>
        <v/>
      </c>
      <c r="G192" s="267"/>
      <c r="H192" s="267"/>
      <c r="I192" s="267"/>
      <c r="J192" s="267" t="str">
        <f>IF(OR($B192="", J$173=""), "", IFERROR(ROUND(SUMIF('Post Data'!$AD$11:$AD$2510, CONCATENATE($B192, " - ", J$173), 'Post Data'!$H$11:$H$2510)/J291, 0), ""))</f>
        <v/>
      </c>
      <c r="K192" s="267"/>
      <c r="L192" s="267"/>
      <c r="M192" s="267"/>
      <c r="N192" s="267" t="str">
        <f>IF(OR($B192="", N$173=""), "", IFERROR(ROUND(SUMIF('Post Data'!$AD$11:$AD$2510, CONCATENATE($B192, " - ", N$173), 'Post Data'!$H$11:$H$2510)/N291, 0), ""))</f>
        <v/>
      </c>
      <c r="O192" s="267"/>
      <c r="P192" s="267"/>
      <c r="Q192" s="267"/>
      <c r="R192" s="267" t="str">
        <f>IF(OR($B192="", R$173=""), "", IFERROR(ROUND(SUMIF('Post Data'!$AD$11:$AD$2510, CONCATENATE($B192, " - ", R$173), 'Post Data'!$H$11:$H$2510)/R291, 0), ""))</f>
        <v/>
      </c>
      <c r="S192" s="267"/>
      <c r="T192" s="267"/>
      <c r="U192" s="267"/>
      <c r="V192" s="267" t="str">
        <f>IF(OR($B192="", V$173=""), "", IFERROR(ROUND(SUMIF('Post Data'!$AD$11:$AD$2510, CONCATENATE($B192, " - ", V$173), 'Post Data'!$H$11:$H$2510)/V291, 0), ""))</f>
        <v/>
      </c>
      <c r="W192" s="267"/>
      <c r="X192" s="267"/>
      <c r="Y192" s="267"/>
      <c r="Z192" s="267" t="str">
        <f>IF(OR($B192="", Z$173=""), "", IFERROR(ROUND(SUMIF('Post Data'!$AD$11:$AD$2510, CONCATENATE($B192, " - ", Z$173), 'Post Data'!$H$11:$H$2510)/Z291, 0), ""))</f>
        <v/>
      </c>
      <c r="AA192" s="267"/>
      <c r="AB192" s="267"/>
      <c r="AC192" s="267"/>
      <c r="AD192" s="267" t="str">
        <f>IF(OR($B192="", AD$173=""), "", IFERROR(ROUND(SUMIF('Post Data'!$AD$11:$AD$2510, CONCATENATE($B192, " - ", AD$173), 'Post Data'!$H$11:$H$2510)/AD291, 0), ""))</f>
        <v/>
      </c>
      <c r="AE192" s="267"/>
      <c r="AF192" s="267"/>
      <c r="AG192" s="267"/>
      <c r="AH192" s="267" t="str">
        <f>IF(OR($B192="", AH$173=""), "", IFERROR(ROUND(SUMIF('Post Data'!$AD$11:$AD$2510, CONCATENATE($B192, " - ", AH$173), 'Post Data'!$H$11:$H$2510)/AH291, 0), ""))</f>
        <v/>
      </c>
      <c r="AI192" s="267"/>
      <c r="AJ192" s="267"/>
      <c r="AK192" s="267"/>
      <c r="AL192" s="267" t="str">
        <f>IF(OR($B192="", AL$173=""), "", IFERROR(ROUND(SUMIF('Post Data'!$AD$11:$AD$2510, CONCATENATE($B192, " - ", AL$173), 'Post Data'!$H$11:$H$2510)/AL291, 0), ""))</f>
        <v/>
      </c>
      <c r="AM192" s="267"/>
      <c r="AN192" s="267"/>
      <c r="AO192" s="267"/>
      <c r="AP192" s="267" t="str">
        <f>IF(OR($B192="", AP$173=""), "", IFERROR(ROUND(SUMIF('Post Data'!$AD$11:$AD$2510, CONCATENATE($B192, " - ", AP$173), 'Post Data'!$H$11:$H$2510)/AP291, 0), ""))</f>
        <v/>
      </c>
      <c r="AQ192" s="267"/>
      <c r="AR192" s="267"/>
      <c r="AS192" s="268"/>
      <c r="AT192" s="5"/>
    </row>
    <row r="193" spans="1:46" x14ac:dyDescent="0.25">
      <c r="A193" s="5"/>
      <c r="B193" s="153" t="str">
        <f t="shared" si="17"/>
        <v>19:00</v>
      </c>
      <c r="C193" s="275"/>
      <c r="D193" s="155"/>
      <c r="E193" s="5"/>
      <c r="F193" s="276" t="str">
        <f>IF(OR($B193="", F$173=""), "", IFERROR(ROUND(SUMIF('Post Data'!$AD$11:$AD$2510, CONCATENATE($B193, " - ", F$173), 'Post Data'!$H$11:$H$2510)/F292, 0), ""))</f>
        <v/>
      </c>
      <c r="G193" s="267"/>
      <c r="H193" s="267"/>
      <c r="I193" s="267"/>
      <c r="J193" s="267" t="str">
        <f>IF(OR($B193="", J$173=""), "", IFERROR(ROUND(SUMIF('Post Data'!$AD$11:$AD$2510, CONCATENATE($B193, " - ", J$173), 'Post Data'!$H$11:$H$2510)/J292, 0), ""))</f>
        <v/>
      </c>
      <c r="K193" s="267"/>
      <c r="L193" s="267"/>
      <c r="M193" s="267"/>
      <c r="N193" s="267" t="str">
        <f>IF(OR($B193="", N$173=""), "", IFERROR(ROUND(SUMIF('Post Data'!$AD$11:$AD$2510, CONCATENATE($B193, " - ", N$173), 'Post Data'!$H$11:$H$2510)/N292, 0), ""))</f>
        <v/>
      </c>
      <c r="O193" s="267"/>
      <c r="P193" s="267"/>
      <c r="Q193" s="267"/>
      <c r="R193" s="267" t="str">
        <f>IF(OR($B193="", R$173=""), "", IFERROR(ROUND(SUMIF('Post Data'!$AD$11:$AD$2510, CONCATENATE($B193, " - ", R$173), 'Post Data'!$H$11:$H$2510)/R292, 0), ""))</f>
        <v/>
      </c>
      <c r="S193" s="267"/>
      <c r="T193" s="267"/>
      <c r="U193" s="267"/>
      <c r="V193" s="267" t="str">
        <f>IF(OR($B193="", V$173=""), "", IFERROR(ROUND(SUMIF('Post Data'!$AD$11:$AD$2510, CONCATENATE($B193, " - ", V$173), 'Post Data'!$H$11:$H$2510)/V292, 0), ""))</f>
        <v/>
      </c>
      <c r="W193" s="267"/>
      <c r="X193" s="267"/>
      <c r="Y193" s="267"/>
      <c r="Z193" s="267" t="str">
        <f>IF(OR($B193="", Z$173=""), "", IFERROR(ROUND(SUMIF('Post Data'!$AD$11:$AD$2510, CONCATENATE($B193, " - ", Z$173), 'Post Data'!$H$11:$H$2510)/Z292, 0), ""))</f>
        <v/>
      </c>
      <c r="AA193" s="267"/>
      <c r="AB193" s="267"/>
      <c r="AC193" s="267"/>
      <c r="AD193" s="267" t="str">
        <f>IF(OR($B193="", AD$173=""), "", IFERROR(ROUND(SUMIF('Post Data'!$AD$11:$AD$2510, CONCATENATE($B193, " - ", AD$173), 'Post Data'!$H$11:$H$2510)/AD292, 0), ""))</f>
        <v/>
      </c>
      <c r="AE193" s="267"/>
      <c r="AF193" s="267"/>
      <c r="AG193" s="267"/>
      <c r="AH193" s="267" t="str">
        <f>IF(OR($B193="", AH$173=""), "", IFERROR(ROUND(SUMIF('Post Data'!$AD$11:$AD$2510, CONCATENATE($B193, " - ", AH$173), 'Post Data'!$H$11:$H$2510)/AH292, 0), ""))</f>
        <v/>
      </c>
      <c r="AI193" s="267"/>
      <c r="AJ193" s="267"/>
      <c r="AK193" s="267"/>
      <c r="AL193" s="267" t="str">
        <f>IF(OR($B193="", AL$173=""), "", IFERROR(ROUND(SUMIF('Post Data'!$AD$11:$AD$2510, CONCATENATE($B193, " - ", AL$173), 'Post Data'!$H$11:$H$2510)/AL292, 0), ""))</f>
        <v/>
      </c>
      <c r="AM193" s="267"/>
      <c r="AN193" s="267"/>
      <c r="AO193" s="267"/>
      <c r="AP193" s="267" t="str">
        <f>IF(OR($B193="", AP$173=""), "", IFERROR(ROUND(SUMIF('Post Data'!$AD$11:$AD$2510, CONCATENATE($B193, " - ", AP$173), 'Post Data'!$H$11:$H$2510)/AP292, 0), ""))</f>
        <v/>
      </c>
      <c r="AQ193" s="267"/>
      <c r="AR193" s="267"/>
      <c r="AS193" s="268"/>
      <c r="AT193" s="5"/>
    </row>
    <row r="194" spans="1:46" x14ac:dyDescent="0.25">
      <c r="A194" s="5"/>
      <c r="B194" s="153" t="str">
        <f t="shared" si="17"/>
        <v>20:00</v>
      </c>
      <c r="C194" s="275"/>
      <c r="D194" s="155"/>
      <c r="E194" s="5"/>
      <c r="F194" s="276" t="str">
        <f>IF(OR($B194="", F$173=""), "", IFERROR(ROUND(SUMIF('Post Data'!$AD$11:$AD$2510, CONCATENATE($B194, " - ", F$173), 'Post Data'!$H$11:$H$2510)/F293, 0), ""))</f>
        <v/>
      </c>
      <c r="G194" s="267"/>
      <c r="H194" s="267"/>
      <c r="I194" s="267"/>
      <c r="J194" s="267" t="str">
        <f>IF(OR($B194="", J$173=""), "", IFERROR(ROUND(SUMIF('Post Data'!$AD$11:$AD$2510, CONCATENATE($B194, " - ", J$173), 'Post Data'!$H$11:$H$2510)/J293, 0), ""))</f>
        <v/>
      </c>
      <c r="K194" s="267"/>
      <c r="L194" s="267"/>
      <c r="M194" s="267"/>
      <c r="N194" s="267" t="str">
        <f>IF(OR($B194="", N$173=""), "", IFERROR(ROUND(SUMIF('Post Data'!$AD$11:$AD$2510, CONCATENATE($B194, " - ", N$173), 'Post Data'!$H$11:$H$2510)/N293, 0), ""))</f>
        <v/>
      </c>
      <c r="O194" s="267"/>
      <c r="P194" s="267"/>
      <c r="Q194" s="267"/>
      <c r="R194" s="267" t="str">
        <f>IF(OR($B194="", R$173=""), "", IFERROR(ROUND(SUMIF('Post Data'!$AD$11:$AD$2510, CONCATENATE($B194, " - ", R$173), 'Post Data'!$H$11:$H$2510)/R293, 0), ""))</f>
        <v/>
      </c>
      <c r="S194" s="267"/>
      <c r="T194" s="267"/>
      <c r="U194" s="267"/>
      <c r="V194" s="267" t="str">
        <f>IF(OR($B194="", V$173=""), "", IFERROR(ROUND(SUMIF('Post Data'!$AD$11:$AD$2510, CONCATENATE($B194, " - ", V$173), 'Post Data'!$H$11:$H$2510)/V293, 0), ""))</f>
        <v/>
      </c>
      <c r="W194" s="267"/>
      <c r="X194" s="267"/>
      <c r="Y194" s="267"/>
      <c r="Z194" s="267" t="str">
        <f>IF(OR($B194="", Z$173=""), "", IFERROR(ROUND(SUMIF('Post Data'!$AD$11:$AD$2510, CONCATENATE($B194, " - ", Z$173), 'Post Data'!$H$11:$H$2510)/Z293, 0), ""))</f>
        <v/>
      </c>
      <c r="AA194" s="267"/>
      <c r="AB194" s="267"/>
      <c r="AC194" s="267"/>
      <c r="AD194" s="267">
        <f>IF(OR($B194="", AD$173=""), "", IFERROR(ROUND(SUMIF('Post Data'!$AD$11:$AD$2510, CONCATENATE($B194, " - ", AD$173), 'Post Data'!$H$11:$H$2510)/AD293, 0), ""))</f>
        <v>63482</v>
      </c>
      <c r="AE194" s="267"/>
      <c r="AF194" s="267"/>
      <c r="AG194" s="267"/>
      <c r="AH194" s="267" t="str">
        <f>IF(OR($B194="", AH$173=""), "", IFERROR(ROUND(SUMIF('Post Data'!$AD$11:$AD$2510, CONCATENATE($B194, " - ", AH$173), 'Post Data'!$H$11:$H$2510)/AH293, 0), ""))</f>
        <v/>
      </c>
      <c r="AI194" s="267"/>
      <c r="AJ194" s="267"/>
      <c r="AK194" s="267"/>
      <c r="AL194" s="267" t="str">
        <f>IF(OR($B194="", AL$173=""), "", IFERROR(ROUND(SUMIF('Post Data'!$AD$11:$AD$2510, CONCATENATE($B194, " - ", AL$173), 'Post Data'!$H$11:$H$2510)/AL293, 0), ""))</f>
        <v/>
      </c>
      <c r="AM194" s="267"/>
      <c r="AN194" s="267"/>
      <c r="AO194" s="267"/>
      <c r="AP194" s="267" t="str">
        <f>IF(OR($B194="", AP$173=""), "", IFERROR(ROUND(SUMIF('Post Data'!$AD$11:$AD$2510, CONCATENATE($B194, " - ", AP$173), 'Post Data'!$H$11:$H$2510)/AP293, 0), ""))</f>
        <v/>
      </c>
      <c r="AQ194" s="267"/>
      <c r="AR194" s="267"/>
      <c r="AS194" s="268"/>
      <c r="AT194" s="5"/>
    </row>
    <row r="195" spans="1:46" x14ac:dyDescent="0.25">
      <c r="A195" s="5"/>
      <c r="B195" s="153" t="str">
        <f t="shared" si="17"/>
        <v>21:00</v>
      </c>
      <c r="C195" s="275"/>
      <c r="D195" s="155"/>
      <c r="E195" s="5"/>
      <c r="F195" s="276">
        <f>IF(OR($B195="", F$173=""), "", IFERROR(ROUND(SUMIF('Post Data'!$AD$11:$AD$2510, CONCATENATE($B195, " - ", F$173), 'Post Data'!$H$11:$H$2510)/F294, 0), ""))</f>
        <v>66394</v>
      </c>
      <c r="G195" s="267"/>
      <c r="H195" s="267"/>
      <c r="I195" s="267"/>
      <c r="J195" s="267" t="str">
        <f>IF(OR($B195="", J$173=""), "", IFERROR(ROUND(SUMIF('Post Data'!$AD$11:$AD$2510, CONCATENATE($B195, " - ", J$173), 'Post Data'!$H$11:$H$2510)/J294, 0), ""))</f>
        <v/>
      </c>
      <c r="K195" s="267"/>
      <c r="L195" s="267"/>
      <c r="M195" s="267"/>
      <c r="N195" s="267" t="str">
        <f>IF(OR($B195="", N$173=""), "", IFERROR(ROUND(SUMIF('Post Data'!$AD$11:$AD$2510, CONCATENATE($B195, " - ", N$173), 'Post Data'!$H$11:$H$2510)/N294, 0), ""))</f>
        <v/>
      </c>
      <c r="O195" s="267"/>
      <c r="P195" s="267"/>
      <c r="Q195" s="267"/>
      <c r="R195" s="267" t="str">
        <f>IF(OR($B195="", R$173=""), "", IFERROR(ROUND(SUMIF('Post Data'!$AD$11:$AD$2510, CONCATENATE($B195, " - ", R$173), 'Post Data'!$H$11:$H$2510)/R294, 0), ""))</f>
        <v/>
      </c>
      <c r="S195" s="267"/>
      <c r="T195" s="267"/>
      <c r="U195" s="267"/>
      <c r="V195" s="267" t="str">
        <f>IF(OR($B195="", V$173=""), "", IFERROR(ROUND(SUMIF('Post Data'!$AD$11:$AD$2510, CONCATENATE($B195, " - ", V$173), 'Post Data'!$H$11:$H$2510)/V294, 0), ""))</f>
        <v/>
      </c>
      <c r="W195" s="267"/>
      <c r="X195" s="267"/>
      <c r="Y195" s="267"/>
      <c r="Z195" s="267" t="str">
        <f>IF(OR($B195="", Z$173=""), "", IFERROR(ROUND(SUMIF('Post Data'!$AD$11:$AD$2510, CONCATENATE($B195, " - ", Z$173), 'Post Data'!$H$11:$H$2510)/Z294, 0), ""))</f>
        <v/>
      </c>
      <c r="AA195" s="267"/>
      <c r="AB195" s="267"/>
      <c r="AC195" s="267"/>
      <c r="AD195" s="267" t="str">
        <f>IF(OR($B195="", AD$173=""), "", IFERROR(ROUND(SUMIF('Post Data'!$AD$11:$AD$2510, CONCATENATE($B195, " - ", AD$173), 'Post Data'!$H$11:$H$2510)/AD294, 0), ""))</f>
        <v/>
      </c>
      <c r="AE195" s="267"/>
      <c r="AF195" s="267"/>
      <c r="AG195" s="267"/>
      <c r="AH195" s="267" t="str">
        <f>IF(OR($B195="", AH$173=""), "", IFERROR(ROUND(SUMIF('Post Data'!$AD$11:$AD$2510, CONCATENATE($B195, " - ", AH$173), 'Post Data'!$H$11:$H$2510)/AH294, 0), ""))</f>
        <v/>
      </c>
      <c r="AI195" s="267"/>
      <c r="AJ195" s="267"/>
      <c r="AK195" s="267"/>
      <c r="AL195" s="267" t="str">
        <f>IF(OR($B195="", AL$173=""), "", IFERROR(ROUND(SUMIF('Post Data'!$AD$11:$AD$2510, CONCATENATE($B195, " - ", AL$173), 'Post Data'!$H$11:$H$2510)/AL294, 0), ""))</f>
        <v/>
      </c>
      <c r="AM195" s="267"/>
      <c r="AN195" s="267"/>
      <c r="AO195" s="267"/>
      <c r="AP195" s="267" t="str">
        <f>IF(OR($B195="", AP$173=""), "", IFERROR(ROUND(SUMIF('Post Data'!$AD$11:$AD$2510, CONCATENATE($B195, " - ", AP$173), 'Post Data'!$H$11:$H$2510)/AP294, 0), ""))</f>
        <v/>
      </c>
      <c r="AQ195" s="267"/>
      <c r="AR195" s="267"/>
      <c r="AS195" s="268"/>
      <c r="AT195" s="5"/>
    </row>
    <row r="196" spans="1:46" x14ac:dyDescent="0.25">
      <c r="A196" s="5"/>
      <c r="B196" s="153" t="str">
        <f t="shared" si="17"/>
        <v>22:00</v>
      </c>
      <c r="C196" s="275"/>
      <c r="D196" s="155"/>
      <c r="E196" s="5"/>
      <c r="F196" s="276" t="str">
        <f>IF(OR($B196="", F$173=""), "", IFERROR(ROUND(SUMIF('Post Data'!$AD$11:$AD$2510, CONCATENATE($B196, " - ", F$173), 'Post Data'!$H$11:$H$2510)/F295, 0), ""))</f>
        <v/>
      </c>
      <c r="G196" s="267"/>
      <c r="H196" s="267"/>
      <c r="I196" s="267"/>
      <c r="J196" s="267" t="str">
        <f>IF(OR($B196="", J$173=""), "", IFERROR(ROUND(SUMIF('Post Data'!$AD$11:$AD$2510, CONCATENATE($B196, " - ", J$173), 'Post Data'!$H$11:$H$2510)/J295, 0), ""))</f>
        <v/>
      </c>
      <c r="K196" s="267"/>
      <c r="L196" s="267"/>
      <c r="M196" s="267"/>
      <c r="N196" s="267" t="str">
        <f>IF(OR($B196="", N$173=""), "", IFERROR(ROUND(SUMIF('Post Data'!$AD$11:$AD$2510, CONCATENATE($B196, " - ", N$173), 'Post Data'!$H$11:$H$2510)/N295, 0), ""))</f>
        <v/>
      </c>
      <c r="O196" s="267"/>
      <c r="P196" s="267"/>
      <c r="Q196" s="267"/>
      <c r="R196" s="267" t="str">
        <f>IF(OR($B196="", R$173=""), "", IFERROR(ROUND(SUMIF('Post Data'!$AD$11:$AD$2510, CONCATENATE($B196, " - ", R$173), 'Post Data'!$H$11:$H$2510)/R295, 0), ""))</f>
        <v/>
      </c>
      <c r="S196" s="267"/>
      <c r="T196" s="267"/>
      <c r="U196" s="267"/>
      <c r="V196" s="267" t="str">
        <f>IF(OR($B196="", V$173=""), "", IFERROR(ROUND(SUMIF('Post Data'!$AD$11:$AD$2510, CONCATENATE($B196, " - ", V$173), 'Post Data'!$H$11:$H$2510)/V295, 0), ""))</f>
        <v/>
      </c>
      <c r="W196" s="267"/>
      <c r="X196" s="267"/>
      <c r="Y196" s="267"/>
      <c r="Z196" s="267" t="str">
        <f>IF(OR($B196="", Z$173=""), "", IFERROR(ROUND(SUMIF('Post Data'!$AD$11:$AD$2510, CONCATENATE($B196, " - ", Z$173), 'Post Data'!$H$11:$H$2510)/Z295, 0), ""))</f>
        <v/>
      </c>
      <c r="AA196" s="267"/>
      <c r="AB196" s="267"/>
      <c r="AC196" s="267"/>
      <c r="AD196" s="267" t="str">
        <f>IF(OR($B196="", AD$173=""), "", IFERROR(ROUND(SUMIF('Post Data'!$AD$11:$AD$2510, CONCATENATE($B196, " - ", AD$173), 'Post Data'!$H$11:$H$2510)/AD295, 0), ""))</f>
        <v/>
      </c>
      <c r="AE196" s="267"/>
      <c r="AF196" s="267"/>
      <c r="AG196" s="267"/>
      <c r="AH196" s="267" t="str">
        <f>IF(OR($B196="", AH$173=""), "", IFERROR(ROUND(SUMIF('Post Data'!$AD$11:$AD$2510, CONCATENATE($B196, " - ", AH$173), 'Post Data'!$H$11:$H$2510)/AH295, 0), ""))</f>
        <v/>
      </c>
      <c r="AI196" s="267"/>
      <c r="AJ196" s="267"/>
      <c r="AK196" s="267"/>
      <c r="AL196" s="267" t="str">
        <f>IF(OR($B196="", AL$173=""), "", IFERROR(ROUND(SUMIF('Post Data'!$AD$11:$AD$2510, CONCATENATE($B196, " - ", AL$173), 'Post Data'!$H$11:$H$2510)/AL295, 0), ""))</f>
        <v/>
      </c>
      <c r="AM196" s="267"/>
      <c r="AN196" s="267"/>
      <c r="AO196" s="267"/>
      <c r="AP196" s="267" t="str">
        <f>IF(OR($B196="", AP$173=""), "", IFERROR(ROUND(SUMIF('Post Data'!$AD$11:$AD$2510, CONCATENATE($B196, " - ", AP$173), 'Post Data'!$H$11:$H$2510)/AP295, 0), ""))</f>
        <v/>
      </c>
      <c r="AQ196" s="267"/>
      <c r="AR196" s="267"/>
      <c r="AS196" s="268"/>
      <c r="AT196" s="5"/>
    </row>
    <row r="197" spans="1:46" x14ac:dyDescent="0.25">
      <c r="A197" s="5"/>
      <c r="B197" s="156" t="str">
        <f t="shared" si="17"/>
        <v>23:00</v>
      </c>
      <c r="C197" s="157"/>
      <c r="D197" s="158"/>
      <c r="E197" s="5"/>
      <c r="F197" s="283" t="str">
        <f>IF(OR($B197="", F$173=""), "", IFERROR(ROUND(SUMIF('Post Data'!$AD$11:$AD$2510, CONCATENATE($B197, " - ", F$173), 'Post Data'!$H$11:$H$2510)/F296, 0), ""))</f>
        <v/>
      </c>
      <c r="G197" s="280"/>
      <c r="H197" s="280"/>
      <c r="I197" s="280"/>
      <c r="J197" s="280" t="str">
        <f>IF(OR($B197="", J$173=""), "", IFERROR(ROUND(SUMIF('Post Data'!$AD$11:$AD$2510, CONCATENATE($B197, " - ", J$173), 'Post Data'!$H$11:$H$2510)/J296, 0), ""))</f>
        <v/>
      </c>
      <c r="K197" s="280"/>
      <c r="L197" s="280"/>
      <c r="M197" s="280"/>
      <c r="N197" s="280" t="str">
        <f>IF(OR($B197="", N$173=""), "", IFERROR(ROUND(SUMIF('Post Data'!$AD$11:$AD$2510, CONCATENATE($B197, " - ", N$173), 'Post Data'!$H$11:$H$2510)/N296, 0), ""))</f>
        <v/>
      </c>
      <c r="O197" s="280"/>
      <c r="P197" s="280"/>
      <c r="Q197" s="280"/>
      <c r="R197" s="280" t="str">
        <f>IF(OR($B197="", R$173=""), "", IFERROR(ROUND(SUMIF('Post Data'!$AD$11:$AD$2510, CONCATENATE($B197, " - ", R$173), 'Post Data'!$H$11:$H$2510)/R296, 0), ""))</f>
        <v/>
      </c>
      <c r="S197" s="280"/>
      <c r="T197" s="280"/>
      <c r="U197" s="280"/>
      <c r="V197" s="280" t="str">
        <f>IF(OR($B197="", V$173=""), "", IFERROR(ROUND(SUMIF('Post Data'!$AD$11:$AD$2510, CONCATENATE($B197, " - ", V$173), 'Post Data'!$H$11:$H$2510)/V296, 0), ""))</f>
        <v/>
      </c>
      <c r="W197" s="280"/>
      <c r="X197" s="280"/>
      <c r="Y197" s="280"/>
      <c r="Z197" s="280" t="str">
        <f>IF(OR($B197="", Z$173=""), "", IFERROR(ROUND(SUMIF('Post Data'!$AD$11:$AD$2510, CONCATENATE($B197, " - ", Z$173), 'Post Data'!$H$11:$H$2510)/Z296, 0), ""))</f>
        <v/>
      </c>
      <c r="AA197" s="280"/>
      <c r="AB197" s="280"/>
      <c r="AC197" s="280"/>
      <c r="AD197" s="280" t="str">
        <f>IF(OR($B197="", AD$173=""), "", IFERROR(ROUND(SUMIF('Post Data'!$AD$11:$AD$2510, CONCATENATE($B197, " - ", AD$173), 'Post Data'!$H$11:$H$2510)/AD296, 0), ""))</f>
        <v/>
      </c>
      <c r="AE197" s="280"/>
      <c r="AF197" s="280"/>
      <c r="AG197" s="280"/>
      <c r="AH197" s="280" t="str">
        <f>IF(OR($B197="", AH$173=""), "", IFERROR(ROUND(SUMIF('Post Data'!$AD$11:$AD$2510, CONCATENATE($B197, " - ", AH$173), 'Post Data'!$H$11:$H$2510)/AH296, 0), ""))</f>
        <v/>
      </c>
      <c r="AI197" s="280"/>
      <c r="AJ197" s="280"/>
      <c r="AK197" s="280"/>
      <c r="AL197" s="280" t="str">
        <f>IF(OR($B197="", AL$173=""), "", IFERROR(ROUND(SUMIF('Post Data'!$AD$11:$AD$2510, CONCATENATE($B197, " - ", AL$173), 'Post Data'!$H$11:$H$2510)/AL296, 0), ""))</f>
        <v/>
      </c>
      <c r="AM197" s="280"/>
      <c r="AN197" s="280"/>
      <c r="AO197" s="280"/>
      <c r="AP197" s="280" t="str">
        <f>IF(OR($B197="", AP$173=""), "", IFERROR(ROUND(SUMIF('Post Data'!$AD$11:$AD$2510, CONCATENATE($B197, " - ", AP$173), 'Post Data'!$H$11:$H$2510)/AP296, 0), ""))</f>
        <v/>
      </c>
      <c r="AQ197" s="280"/>
      <c r="AR197" s="280"/>
      <c r="AS197" s="281"/>
      <c r="AT197" s="5"/>
    </row>
    <row r="198" spans="1:46"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1:46"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1:46" x14ac:dyDescent="0.25">
      <c r="A200" s="5"/>
      <c r="B200" s="221" t="s">
        <v>131</v>
      </c>
      <c r="C200" s="222"/>
      <c r="D200" s="222"/>
      <c r="E200" s="222"/>
      <c r="F200" s="222"/>
      <c r="G200" s="222"/>
      <c r="H200" s="222"/>
      <c r="I200" s="222"/>
      <c r="J200" s="222"/>
      <c r="K200" s="222"/>
      <c r="L200" s="222"/>
      <c r="M200" s="222"/>
      <c r="N200" s="222"/>
      <c r="O200" s="222"/>
      <c r="P200" s="222"/>
      <c r="Q200" s="222"/>
      <c r="R200" s="222"/>
      <c r="S200" s="222"/>
      <c r="T200" s="222"/>
      <c r="U200" s="222"/>
      <c r="V200" s="222"/>
      <c r="W200" s="222"/>
      <c r="X200" s="222"/>
      <c r="Y200" s="222"/>
      <c r="Z200" s="222"/>
      <c r="AA200" s="222"/>
      <c r="AB200" s="222"/>
      <c r="AC200" s="222"/>
      <c r="AD200" s="222"/>
      <c r="AE200" s="222"/>
      <c r="AF200" s="222"/>
      <c r="AG200" s="222"/>
      <c r="AH200" s="222"/>
      <c r="AI200" s="222"/>
      <c r="AJ200" s="222"/>
      <c r="AK200" s="222"/>
      <c r="AL200" s="222"/>
      <c r="AM200" s="222"/>
      <c r="AN200" s="222"/>
      <c r="AO200" s="222"/>
      <c r="AP200" s="222"/>
      <c r="AQ200" s="222"/>
      <c r="AR200" s="222"/>
      <c r="AS200" s="223"/>
      <c r="AT200" s="5"/>
    </row>
    <row r="201" spans="1:46" x14ac:dyDescent="0.25">
      <c r="A201" s="5"/>
      <c r="B201" s="224"/>
      <c r="C201" s="225"/>
      <c r="D201" s="225"/>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5"/>
      <c r="AR201" s="225"/>
      <c r="AS201" s="226"/>
      <c r="AT201" s="5"/>
    </row>
    <row r="202" spans="1:46"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1:46" x14ac:dyDescent="0.25">
      <c r="A203" s="5"/>
      <c r="B203" s="5"/>
      <c r="C203" s="5"/>
      <c r="D203" s="5"/>
      <c r="E203" s="5"/>
      <c r="F203" s="177" t="s">
        <v>129</v>
      </c>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c r="AQ203" s="178"/>
      <c r="AR203" s="178"/>
      <c r="AS203" s="179"/>
      <c r="AT203" s="5"/>
    </row>
    <row r="204" spans="1:46" x14ac:dyDescent="0.25">
      <c r="A204" s="5"/>
      <c r="B204" s="5"/>
      <c r="C204" s="5"/>
      <c r="D204" s="5"/>
      <c r="E204" s="5"/>
      <c r="F204" s="284">
        <f>IF(F206="", "", COUNTIF('Post Data'!$E$11:$E$2510, F206))</f>
        <v>2</v>
      </c>
      <c r="G204" s="284"/>
      <c r="H204" s="284"/>
      <c r="I204" s="284"/>
      <c r="J204" s="284">
        <f>IF(J206="", "", COUNTIF('Post Data'!$E$11:$E$2510, J206))</f>
        <v>2</v>
      </c>
      <c r="K204" s="284"/>
      <c r="L204" s="284"/>
      <c r="M204" s="284"/>
      <c r="N204" s="284">
        <f>IF(N206="", "", COUNTIF('Post Data'!$E$11:$E$2510, N206))</f>
        <v>0</v>
      </c>
      <c r="O204" s="284"/>
      <c r="P204" s="284"/>
      <c r="Q204" s="284"/>
      <c r="R204" s="284">
        <f>IF(R206="", "", COUNTIF('Post Data'!$E$11:$E$2510, R206))</f>
        <v>0</v>
      </c>
      <c r="S204" s="284"/>
      <c r="T204" s="284"/>
      <c r="U204" s="284"/>
      <c r="V204" s="284">
        <f>IF(V206="", "", COUNTIF('Post Data'!$E$11:$E$2510, V206))</f>
        <v>2</v>
      </c>
      <c r="W204" s="284"/>
      <c r="X204" s="284"/>
      <c r="Y204" s="284"/>
      <c r="Z204" s="284">
        <f>IF(Z206="", "", COUNTIF('Post Data'!$E$11:$E$2510, Z206))</f>
        <v>1</v>
      </c>
      <c r="AA204" s="284"/>
      <c r="AB204" s="284"/>
      <c r="AC204" s="284"/>
      <c r="AD204" s="284">
        <f>IF(AD206="", "", COUNTIF('Post Data'!$E$11:$E$2510, AD206))</f>
        <v>2</v>
      </c>
      <c r="AE204" s="284"/>
      <c r="AF204" s="284"/>
      <c r="AG204" s="284"/>
      <c r="AH204" s="284">
        <f>IF(AH206="", "", COUNTIF('Post Data'!$E$11:$E$2510, AH206))</f>
        <v>0</v>
      </c>
      <c r="AI204" s="284"/>
      <c r="AJ204" s="284"/>
      <c r="AK204" s="284"/>
      <c r="AL204" s="284">
        <f>IF(AL206="", "", COUNTIF('Post Data'!$E$11:$E$2510, AL206))</f>
        <v>0</v>
      </c>
      <c r="AM204" s="284"/>
      <c r="AN204" s="284"/>
      <c r="AO204" s="284"/>
      <c r="AP204" s="284">
        <f>IF(AP206="", "", COUNTIF('Post Data'!$E$11:$E$2510, AP206))</f>
        <v>1</v>
      </c>
      <c r="AQ204" s="284"/>
      <c r="AR204" s="284"/>
      <c r="AS204" s="284"/>
      <c r="AT204" s="5"/>
    </row>
    <row r="205" spans="1:46" x14ac:dyDescent="0.25">
      <c r="A205" s="5"/>
      <c r="B205" s="227" t="s">
        <v>127</v>
      </c>
      <c r="C205" s="227"/>
      <c r="D205" s="227"/>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1:46" x14ac:dyDescent="0.25">
      <c r="A206" s="5"/>
      <c r="B206" s="177" t="s">
        <v>94</v>
      </c>
      <c r="C206" s="178"/>
      <c r="D206" s="179"/>
      <c r="E206" s="5"/>
      <c r="F206" s="282" t="str">
        <f>'Post Data'!$V$11</f>
        <v>Advertising</v>
      </c>
      <c r="G206" s="282"/>
      <c r="H206" s="282"/>
      <c r="I206" s="282"/>
      <c r="J206" s="282" t="str">
        <f>'Post Data'!$V$12</f>
        <v>Blog Post</v>
      </c>
      <c r="K206" s="282"/>
      <c r="L206" s="282"/>
      <c r="M206" s="282"/>
      <c r="N206" s="282" t="str">
        <f>'Post Data'!$V$13</f>
        <v>Brand</v>
      </c>
      <c r="O206" s="282"/>
      <c r="P206" s="282"/>
      <c r="Q206" s="282"/>
      <c r="R206" s="282" t="str">
        <f>'Post Data'!$V$14</f>
        <v>Business Info</v>
      </c>
      <c r="S206" s="282"/>
      <c r="T206" s="282"/>
      <c r="U206" s="282"/>
      <c r="V206" s="282" t="str">
        <f>'Post Data'!$V$15</f>
        <v>Fun</v>
      </c>
      <c r="W206" s="282"/>
      <c r="X206" s="282"/>
      <c r="Y206" s="282"/>
      <c r="Z206" s="282" t="str">
        <f>'Post Data'!$V$16</f>
        <v>Funny</v>
      </c>
      <c r="AA206" s="282"/>
      <c r="AB206" s="282"/>
      <c r="AC206" s="282"/>
      <c r="AD206" s="282" t="str">
        <f>'Post Data'!$V$17</f>
        <v>New Product</v>
      </c>
      <c r="AE206" s="282"/>
      <c r="AF206" s="282"/>
      <c r="AG206" s="282"/>
      <c r="AH206" s="282" t="str">
        <f>'Post Data'!$V$18</f>
        <v>Personal</v>
      </c>
      <c r="AI206" s="282"/>
      <c r="AJ206" s="282"/>
      <c r="AK206" s="282"/>
      <c r="AL206" s="282" t="str">
        <f>'Post Data'!$V$19</f>
        <v>Provocative</v>
      </c>
      <c r="AM206" s="282"/>
      <c r="AN206" s="282"/>
      <c r="AO206" s="282"/>
      <c r="AP206" s="282" t="str">
        <f>'Post Data'!$V$20</f>
        <v>Trending</v>
      </c>
      <c r="AQ206" s="282"/>
      <c r="AR206" s="282"/>
      <c r="AS206" s="282"/>
      <c r="AT206" s="5"/>
    </row>
    <row r="207" spans="1:46" x14ac:dyDescent="0.25">
      <c r="A207" s="5"/>
      <c r="B207" s="150" t="str">
        <f>$AY99</f>
        <v>00:00</v>
      </c>
      <c r="C207" s="151"/>
      <c r="D207" s="152"/>
      <c r="E207" s="5"/>
      <c r="F207" s="279" t="str">
        <f>IF(OR($B207="", F$206=""), "", IFERROR(ROUND(SUMIF('Post Data'!$AD$11:$AD$2510, CONCATENATE($B207, " - ", F$206), 'Post Data'!$I$11:$I$2510)/F273, 0), ""))</f>
        <v/>
      </c>
      <c r="G207" s="277"/>
      <c r="H207" s="277"/>
      <c r="I207" s="277"/>
      <c r="J207" s="277" t="str">
        <f>IF(OR($B207="", J$206=""), "", IFERROR(ROUND(SUMIF('Post Data'!$AD$11:$AD$2510, CONCATENATE($B207, " - ", J$206), 'Post Data'!$I$11:$I$2510)/J273, 0), ""))</f>
        <v/>
      </c>
      <c r="K207" s="277"/>
      <c r="L207" s="277"/>
      <c r="M207" s="277"/>
      <c r="N207" s="277" t="str">
        <f>IF(OR($B207="", N$206=""), "", IFERROR(ROUND(SUMIF('Post Data'!$AD$11:$AD$2510, CONCATENATE($B207, " - ", N$206), 'Post Data'!$I$11:$I$2510)/N273, 0), ""))</f>
        <v/>
      </c>
      <c r="O207" s="277"/>
      <c r="P207" s="277"/>
      <c r="Q207" s="277"/>
      <c r="R207" s="277" t="str">
        <f>IF(OR($B207="", R$206=""), "", IFERROR(ROUND(SUMIF('Post Data'!$AD$11:$AD$2510, CONCATENATE($B207, " - ", R$206), 'Post Data'!$I$11:$I$2510)/R273, 0), ""))</f>
        <v/>
      </c>
      <c r="S207" s="277"/>
      <c r="T207" s="277"/>
      <c r="U207" s="277"/>
      <c r="V207" s="277" t="str">
        <f>IF(OR($B207="", V$206=""), "", IFERROR(ROUND(SUMIF('Post Data'!$AD$11:$AD$2510, CONCATENATE($B207, " - ", V$206), 'Post Data'!$I$11:$I$2510)/V273, 0), ""))</f>
        <v/>
      </c>
      <c r="W207" s="277"/>
      <c r="X207" s="277"/>
      <c r="Y207" s="277"/>
      <c r="Z207" s="277">
        <f>IF(OR($B207="", Z$206=""), "", IFERROR(ROUND(SUMIF('Post Data'!$AD$11:$AD$2510, CONCATENATE($B207, " - ", Z$206), 'Post Data'!$I$11:$I$2510)/Z273, 0), ""))</f>
        <v>57</v>
      </c>
      <c r="AA207" s="277"/>
      <c r="AB207" s="277"/>
      <c r="AC207" s="277"/>
      <c r="AD207" s="277" t="str">
        <f>IF(OR($B207="", AD$206=""), "", IFERROR(ROUND(SUMIF('Post Data'!$AD$11:$AD$2510, CONCATENATE($B207, " - ", AD$206), 'Post Data'!$I$11:$I$2510)/AD273, 0), ""))</f>
        <v/>
      </c>
      <c r="AE207" s="277"/>
      <c r="AF207" s="277"/>
      <c r="AG207" s="277"/>
      <c r="AH207" s="277" t="str">
        <f>IF(OR($B207="", AH$206=""), "", IFERROR(ROUND(SUMIF('Post Data'!$AD$11:$AD$2510, CONCATENATE($B207, " - ", AH$206), 'Post Data'!$I$11:$I$2510)/AH273, 0), ""))</f>
        <v/>
      </c>
      <c r="AI207" s="277"/>
      <c r="AJ207" s="277"/>
      <c r="AK207" s="277"/>
      <c r="AL207" s="277" t="str">
        <f>IF(OR($B207="", AL$206=""), "", IFERROR(ROUND(SUMIF('Post Data'!$AD$11:$AD$2510, CONCATENATE($B207, " - ", AL$206), 'Post Data'!$I$11:$I$2510)/AL273, 0), ""))</f>
        <v/>
      </c>
      <c r="AM207" s="277"/>
      <c r="AN207" s="277"/>
      <c r="AO207" s="277"/>
      <c r="AP207" s="277" t="str">
        <f>IF(OR($B207="", AP$206=""), "", IFERROR(ROUND(SUMIF('Post Data'!$AD$11:$AD$2510, CONCATENATE($B207, " - ", AP$206), 'Post Data'!$I$11:$I$2510)/AP273, 0), ""))</f>
        <v/>
      </c>
      <c r="AQ207" s="277"/>
      <c r="AR207" s="277"/>
      <c r="AS207" s="278"/>
      <c r="AT207" s="5"/>
    </row>
    <row r="208" spans="1:46" x14ac:dyDescent="0.25">
      <c r="A208" s="5"/>
      <c r="B208" s="153" t="str">
        <f t="shared" ref="B208:B230" si="18">$AY100</f>
        <v>01:00</v>
      </c>
      <c r="C208" s="275"/>
      <c r="D208" s="155"/>
      <c r="E208" s="5"/>
      <c r="F208" s="276" t="str">
        <f>IF(OR($B208="", F$206=""), "", IFERROR(ROUND(SUMIF('Post Data'!$AD$11:$AD$2510, CONCATENATE($B208, " - ", F$206), 'Post Data'!$I$11:$I$2510)/F274, 0), ""))</f>
        <v/>
      </c>
      <c r="G208" s="267"/>
      <c r="H208" s="267"/>
      <c r="I208" s="267"/>
      <c r="J208" s="267" t="str">
        <f>IF(OR($B208="", J$206=""), "", IFERROR(ROUND(SUMIF('Post Data'!$AD$11:$AD$2510, CONCATENATE($B208, " - ", J$206), 'Post Data'!$I$11:$I$2510)/J274, 0), ""))</f>
        <v/>
      </c>
      <c r="K208" s="267"/>
      <c r="L208" s="267"/>
      <c r="M208" s="267"/>
      <c r="N208" s="267" t="str">
        <f>IF(OR($B208="", N$206=""), "", IFERROR(ROUND(SUMIF('Post Data'!$AD$11:$AD$2510, CONCATENATE($B208, " - ", N$206), 'Post Data'!$I$11:$I$2510)/N274, 0), ""))</f>
        <v/>
      </c>
      <c r="O208" s="267"/>
      <c r="P208" s="267"/>
      <c r="Q208" s="267"/>
      <c r="R208" s="267" t="str">
        <f>IF(OR($B208="", R$206=""), "", IFERROR(ROUND(SUMIF('Post Data'!$AD$11:$AD$2510, CONCATENATE($B208, " - ", R$206), 'Post Data'!$I$11:$I$2510)/R274, 0), ""))</f>
        <v/>
      </c>
      <c r="S208" s="267"/>
      <c r="T208" s="267"/>
      <c r="U208" s="267"/>
      <c r="V208" s="267" t="str">
        <f>IF(OR($B208="", V$206=""), "", IFERROR(ROUND(SUMIF('Post Data'!$AD$11:$AD$2510, CONCATENATE($B208, " - ", V$206), 'Post Data'!$I$11:$I$2510)/V274, 0), ""))</f>
        <v/>
      </c>
      <c r="W208" s="267"/>
      <c r="X208" s="267"/>
      <c r="Y208" s="267"/>
      <c r="Z208" s="267" t="str">
        <f>IF(OR($B208="", Z$206=""), "", IFERROR(ROUND(SUMIF('Post Data'!$AD$11:$AD$2510, CONCATENATE($B208, " - ", Z$206), 'Post Data'!$I$11:$I$2510)/Z274, 0), ""))</f>
        <v/>
      </c>
      <c r="AA208" s="267"/>
      <c r="AB208" s="267"/>
      <c r="AC208" s="267"/>
      <c r="AD208" s="267" t="str">
        <f>IF(OR($B208="", AD$206=""), "", IFERROR(ROUND(SUMIF('Post Data'!$AD$11:$AD$2510, CONCATENATE($B208, " - ", AD$206), 'Post Data'!$I$11:$I$2510)/AD274, 0), ""))</f>
        <v/>
      </c>
      <c r="AE208" s="267"/>
      <c r="AF208" s="267"/>
      <c r="AG208" s="267"/>
      <c r="AH208" s="267" t="str">
        <f>IF(OR($B208="", AH$206=""), "", IFERROR(ROUND(SUMIF('Post Data'!$AD$11:$AD$2510, CONCATENATE($B208, " - ", AH$206), 'Post Data'!$I$11:$I$2510)/AH274, 0), ""))</f>
        <v/>
      </c>
      <c r="AI208" s="267"/>
      <c r="AJ208" s="267"/>
      <c r="AK208" s="267"/>
      <c r="AL208" s="267" t="str">
        <f>IF(OR($B208="", AL$206=""), "", IFERROR(ROUND(SUMIF('Post Data'!$AD$11:$AD$2510, CONCATENATE($B208, " - ", AL$206), 'Post Data'!$I$11:$I$2510)/AL274, 0), ""))</f>
        <v/>
      </c>
      <c r="AM208" s="267"/>
      <c r="AN208" s="267"/>
      <c r="AO208" s="267"/>
      <c r="AP208" s="267" t="str">
        <f>IF(OR($B208="", AP$206=""), "", IFERROR(ROUND(SUMIF('Post Data'!$AD$11:$AD$2510, CONCATENATE($B208, " - ", AP$206), 'Post Data'!$I$11:$I$2510)/AP274, 0), ""))</f>
        <v/>
      </c>
      <c r="AQ208" s="267"/>
      <c r="AR208" s="267"/>
      <c r="AS208" s="268"/>
      <c r="AT208" s="5"/>
    </row>
    <row r="209" spans="1:46" x14ac:dyDescent="0.25">
      <c r="A209" s="5"/>
      <c r="B209" s="153" t="str">
        <f t="shared" si="18"/>
        <v>02:00</v>
      </c>
      <c r="C209" s="275"/>
      <c r="D209" s="155"/>
      <c r="E209" s="5"/>
      <c r="F209" s="276" t="str">
        <f>IF(OR($B209="", F$206=""), "", IFERROR(ROUND(SUMIF('Post Data'!$AD$11:$AD$2510, CONCATENATE($B209, " - ", F$206), 'Post Data'!$I$11:$I$2510)/F275, 0), ""))</f>
        <v/>
      </c>
      <c r="G209" s="267"/>
      <c r="H209" s="267"/>
      <c r="I209" s="267"/>
      <c r="J209" s="267" t="str">
        <f>IF(OR($B209="", J$206=""), "", IFERROR(ROUND(SUMIF('Post Data'!$AD$11:$AD$2510, CONCATENATE($B209, " - ", J$206), 'Post Data'!$I$11:$I$2510)/J275, 0), ""))</f>
        <v/>
      </c>
      <c r="K209" s="267"/>
      <c r="L209" s="267"/>
      <c r="M209" s="267"/>
      <c r="N209" s="267" t="str">
        <f>IF(OR($B209="", N$206=""), "", IFERROR(ROUND(SUMIF('Post Data'!$AD$11:$AD$2510, CONCATENATE($B209, " - ", N$206), 'Post Data'!$I$11:$I$2510)/N275, 0), ""))</f>
        <v/>
      </c>
      <c r="O209" s="267"/>
      <c r="P209" s="267"/>
      <c r="Q209" s="267"/>
      <c r="R209" s="267" t="str">
        <f>IF(OR($B209="", R$206=""), "", IFERROR(ROUND(SUMIF('Post Data'!$AD$11:$AD$2510, CONCATENATE($B209, " - ", R$206), 'Post Data'!$I$11:$I$2510)/R275, 0), ""))</f>
        <v/>
      </c>
      <c r="S209" s="267"/>
      <c r="T209" s="267"/>
      <c r="U209" s="267"/>
      <c r="V209" s="267" t="str">
        <f>IF(OR($B209="", V$206=""), "", IFERROR(ROUND(SUMIF('Post Data'!$AD$11:$AD$2510, CONCATENATE($B209, " - ", V$206), 'Post Data'!$I$11:$I$2510)/V275, 0), ""))</f>
        <v/>
      </c>
      <c r="W209" s="267"/>
      <c r="X209" s="267"/>
      <c r="Y209" s="267"/>
      <c r="Z209" s="267" t="str">
        <f>IF(OR($B209="", Z$206=""), "", IFERROR(ROUND(SUMIF('Post Data'!$AD$11:$AD$2510, CONCATENATE($B209, " - ", Z$206), 'Post Data'!$I$11:$I$2510)/Z275, 0), ""))</f>
        <v/>
      </c>
      <c r="AA209" s="267"/>
      <c r="AB209" s="267"/>
      <c r="AC209" s="267"/>
      <c r="AD209" s="267" t="str">
        <f>IF(OR($B209="", AD$206=""), "", IFERROR(ROUND(SUMIF('Post Data'!$AD$11:$AD$2510, CONCATENATE($B209, " - ", AD$206), 'Post Data'!$I$11:$I$2510)/AD275, 0), ""))</f>
        <v/>
      </c>
      <c r="AE209" s="267"/>
      <c r="AF209" s="267"/>
      <c r="AG209" s="267"/>
      <c r="AH209" s="267" t="str">
        <f>IF(OR($B209="", AH$206=""), "", IFERROR(ROUND(SUMIF('Post Data'!$AD$11:$AD$2510, CONCATENATE($B209, " - ", AH$206), 'Post Data'!$I$11:$I$2510)/AH275, 0), ""))</f>
        <v/>
      </c>
      <c r="AI209" s="267"/>
      <c r="AJ209" s="267"/>
      <c r="AK209" s="267"/>
      <c r="AL209" s="267" t="str">
        <f>IF(OR($B209="", AL$206=""), "", IFERROR(ROUND(SUMIF('Post Data'!$AD$11:$AD$2510, CONCATENATE($B209, " - ", AL$206), 'Post Data'!$I$11:$I$2510)/AL275, 0), ""))</f>
        <v/>
      </c>
      <c r="AM209" s="267"/>
      <c r="AN209" s="267"/>
      <c r="AO209" s="267"/>
      <c r="AP209" s="267" t="str">
        <f>IF(OR($B209="", AP$206=""), "", IFERROR(ROUND(SUMIF('Post Data'!$AD$11:$AD$2510, CONCATENATE($B209, " - ", AP$206), 'Post Data'!$I$11:$I$2510)/AP275, 0), ""))</f>
        <v/>
      </c>
      <c r="AQ209" s="267"/>
      <c r="AR209" s="267"/>
      <c r="AS209" s="268"/>
      <c r="AT209" s="5"/>
    </row>
    <row r="210" spans="1:46" x14ac:dyDescent="0.25">
      <c r="A210" s="5"/>
      <c r="B210" s="153" t="str">
        <f t="shared" si="18"/>
        <v>03:00</v>
      </c>
      <c r="C210" s="275"/>
      <c r="D210" s="155"/>
      <c r="E210" s="5"/>
      <c r="F210" s="276" t="str">
        <f>IF(OR($B210="", F$206=""), "", IFERROR(ROUND(SUMIF('Post Data'!$AD$11:$AD$2510, CONCATENATE($B210, " - ", F$206), 'Post Data'!$I$11:$I$2510)/F276, 0), ""))</f>
        <v/>
      </c>
      <c r="G210" s="267"/>
      <c r="H210" s="267"/>
      <c r="I210" s="267"/>
      <c r="J210" s="267" t="str">
        <f>IF(OR($B210="", J$206=""), "", IFERROR(ROUND(SUMIF('Post Data'!$AD$11:$AD$2510, CONCATENATE($B210, " - ", J$206), 'Post Data'!$I$11:$I$2510)/J276, 0), ""))</f>
        <v/>
      </c>
      <c r="K210" s="267"/>
      <c r="L210" s="267"/>
      <c r="M210" s="267"/>
      <c r="N210" s="267" t="str">
        <f>IF(OR($B210="", N$206=""), "", IFERROR(ROUND(SUMIF('Post Data'!$AD$11:$AD$2510, CONCATENATE($B210, " - ", N$206), 'Post Data'!$I$11:$I$2510)/N276, 0), ""))</f>
        <v/>
      </c>
      <c r="O210" s="267"/>
      <c r="P210" s="267"/>
      <c r="Q210" s="267"/>
      <c r="R210" s="267" t="str">
        <f>IF(OR($B210="", R$206=""), "", IFERROR(ROUND(SUMIF('Post Data'!$AD$11:$AD$2510, CONCATENATE($B210, " - ", R$206), 'Post Data'!$I$11:$I$2510)/R276, 0), ""))</f>
        <v/>
      </c>
      <c r="S210" s="267"/>
      <c r="T210" s="267"/>
      <c r="U210" s="267"/>
      <c r="V210" s="267" t="str">
        <f>IF(OR($B210="", V$206=""), "", IFERROR(ROUND(SUMIF('Post Data'!$AD$11:$AD$2510, CONCATENATE($B210, " - ", V$206), 'Post Data'!$I$11:$I$2510)/V276, 0), ""))</f>
        <v/>
      </c>
      <c r="W210" s="267"/>
      <c r="X210" s="267"/>
      <c r="Y210" s="267"/>
      <c r="Z210" s="267" t="str">
        <f>IF(OR($B210="", Z$206=""), "", IFERROR(ROUND(SUMIF('Post Data'!$AD$11:$AD$2510, CONCATENATE($B210, " - ", Z$206), 'Post Data'!$I$11:$I$2510)/Z276, 0), ""))</f>
        <v/>
      </c>
      <c r="AA210" s="267"/>
      <c r="AB210" s="267"/>
      <c r="AC210" s="267"/>
      <c r="AD210" s="267" t="str">
        <f>IF(OR($B210="", AD$206=""), "", IFERROR(ROUND(SUMIF('Post Data'!$AD$11:$AD$2510, CONCATENATE($B210, " - ", AD$206), 'Post Data'!$I$11:$I$2510)/AD276, 0), ""))</f>
        <v/>
      </c>
      <c r="AE210" s="267"/>
      <c r="AF210" s="267"/>
      <c r="AG210" s="267"/>
      <c r="AH210" s="267" t="str">
        <f>IF(OR($B210="", AH$206=""), "", IFERROR(ROUND(SUMIF('Post Data'!$AD$11:$AD$2510, CONCATENATE($B210, " - ", AH$206), 'Post Data'!$I$11:$I$2510)/AH276, 0), ""))</f>
        <v/>
      </c>
      <c r="AI210" s="267"/>
      <c r="AJ210" s="267"/>
      <c r="AK210" s="267"/>
      <c r="AL210" s="267" t="str">
        <f>IF(OR($B210="", AL$206=""), "", IFERROR(ROUND(SUMIF('Post Data'!$AD$11:$AD$2510, CONCATENATE($B210, " - ", AL$206), 'Post Data'!$I$11:$I$2510)/AL276, 0), ""))</f>
        <v/>
      </c>
      <c r="AM210" s="267"/>
      <c r="AN210" s="267"/>
      <c r="AO210" s="267"/>
      <c r="AP210" s="267" t="str">
        <f>IF(OR($B210="", AP$206=""), "", IFERROR(ROUND(SUMIF('Post Data'!$AD$11:$AD$2510, CONCATENATE($B210, " - ", AP$206), 'Post Data'!$I$11:$I$2510)/AP276, 0), ""))</f>
        <v/>
      </c>
      <c r="AQ210" s="267"/>
      <c r="AR210" s="267"/>
      <c r="AS210" s="268"/>
      <c r="AT210" s="5"/>
    </row>
    <row r="211" spans="1:46" x14ac:dyDescent="0.25">
      <c r="A211" s="5"/>
      <c r="B211" s="153" t="str">
        <f t="shared" si="18"/>
        <v>04:00</v>
      </c>
      <c r="C211" s="275"/>
      <c r="D211" s="155"/>
      <c r="E211" s="5"/>
      <c r="F211" s="276" t="str">
        <f>IF(OR($B211="", F$206=""), "", IFERROR(ROUND(SUMIF('Post Data'!$AD$11:$AD$2510, CONCATENATE($B211, " - ", F$206), 'Post Data'!$I$11:$I$2510)/F277, 0), ""))</f>
        <v/>
      </c>
      <c r="G211" s="267"/>
      <c r="H211" s="267"/>
      <c r="I211" s="267"/>
      <c r="J211" s="267" t="str">
        <f>IF(OR($B211="", J$206=""), "", IFERROR(ROUND(SUMIF('Post Data'!$AD$11:$AD$2510, CONCATENATE($B211, " - ", J$206), 'Post Data'!$I$11:$I$2510)/J277, 0), ""))</f>
        <v/>
      </c>
      <c r="K211" s="267"/>
      <c r="L211" s="267"/>
      <c r="M211" s="267"/>
      <c r="N211" s="267" t="str">
        <f>IF(OR($B211="", N$206=""), "", IFERROR(ROUND(SUMIF('Post Data'!$AD$11:$AD$2510, CONCATENATE($B211, " - ", N$206), 'Post Data'!$I$11:$I$2510)/N277, 0), ""))</f>
        <v/>
      </c>
      <c r="O211" s="267"/>
      <c r="P211" s="267"/>
      <c r="Q211" s="267"/>
      <c r="R211" s="267" t="str">
        <f>IF(OR($B211="", R$206=""), "", IFERROR(ROUND(SUMIF('Post Data'!$AD$11:$AD$2510, CONCATENATE($B211, " - ", R$206), 'Post Data'!$I$11:$I$2510)/R277, 0), ""))</f>
        <v/>
      </c>
      <c r="S211" s="267"/>
      <c r="T211" s="267"/>
      <c r="U211" s="267"/>
      <c r="V211" s="267" t="str">
        <f>IF(OR($B211="", V$206=""), "", IFERROR(ROUND(SUMIF('Post Data'!$AD$11:$AD$2510, CONCATENATE($B211, " - ", V$206), 'Post Data'!$I$11:$I$2510)/V277, 0), ""))</f>
        <v/>
      </c>
      <c r="W211" s="267"/>
      <c r="X211" s="267"/>
      <c r="Y211" s="267"/>
      <c r="Z211" s="267" t="str">
        <f>IF(OR($B211="", Z$206=""), "", IFERROR(ROUND(SUMIF('Post Data'!$AD$11:$AD$2510, CONCATENATE($B211, " - ", Z$206), 'Post Data'!$I$11:$I$2510)/Z277, 0), ""))</f>
        <v/>
      </c>
      <c r="AA211" s="267"/>
      <c r="AB211" s="267"/>
      <c r="AC211" s="267"/>
      <c r="AD211" s="267" t="str">
        <f>IF(OR($B211="", AD$206=""), "", IFERROR(ROUND(SUMIF('Post Data'!$AD$11:$AD$2510, CONCATENATE($B211, " - ", AD$206), 'Post Data'!$I$11:$I$2510)/AD277, 0), ""))</f>
        <v/>
      </c>
      <c r="AE211" s="267"/>
      <c r="AF211" s="267"/>
      <c r="AG211" s="267"/>
      <c r="AH211" s="267" t="str">
        <f>IF(OR($B211="", AH$206=""), "", IFERROR(ROUND(SUMIF('Post Data'!$AD$11:$AD$2510, CONCATENATE($B211, " - ", AH$206), 'Post Data'!$I$11:$I$2510)/AH277, 0), ""))</f>
        <v/>
      </c>
      <c r="AI211" s="267"/>
      <c r="AJ211" s="267"/>
      <c r="AK211" s="267"/>
      <c r="AL211" s="267" t="str">
        <f>IF(OR($B211="", AL$206=""), "", IFERROR(ROUND(SUMIF('Post Data'!$AD$11:$AD$2510, CONCATENATE($B211, " - ", AL$206), 'Post Data'!$I$11:$I$2510)/AL277, 0), ""))</f>
        <v/>
      </c>
      <c r="AM211" s="267"/>
      <c r="AN211" s="267"/>
      <c r="AO211" s="267"/>
      <c r="AP211" s="267" t="str">
        <f>IF(OR($B211="", AP$206=""), "", IFERROR(ROUND(SUMIF('Post Data'!$AD$11:$AD$2510, CONCATENATE($B211, " - ", AP$206), 'Post Data'!$I$11:$I$2510)/AP277, 0), ""))</f>
        <v/>
      </c>
      <c r="AQ211" s="267"/>
      <c r="AR211" s="267"/>
      <c r="AS211" s="268"/>
      <c r="AT211" s="5"/>
    </row>
    <row r="212" spans="1:46" x14ac:dyDescent="0.25">
      <c r="A212" s="5"/>
      <c r="B212" s="153" t="str">
        <f t="shared" si="18"/>
        <v>05:00</v>
      </c>
      <c r="C212" s="275"/>
      <c r="D212" s="155"/>
      <c r="E212" s="5"/>
      <c r="F212" s="276">
        <f>IF(OR($B212="", F$206=""), "", IFERROR(ROUND(SUMIF('Post Data'!$AD$11:$AD$2510, CONCATENATE($B212, " - ", F$206), 'Post Data'!$I$11:$I$2510)/F278, 0), ""))</f>
        <v>1</v>
      </c>
      <c r="G212" s="267"/>
      <c r="H212" s="267"/>
      <c r="I212" s="267"/>
      <c r="J212" s="267" t="str">
        <f>IF(OR($B212="", J$206=""), "", IFERROR(ROUND(SUMIF('Post Data'!$AD$11:$AD$2510, CONCATENATE($B212, " - ", J$206), 'Post Data'!$I$11:$I$2510)/J278, 0), ""))</f>
        <v/>
      </c>
      <c r="K212" s="267"/>
      <c r="L212" s="267"/>
      <c r="M212" s="267"/>
      <c r="N212" s="267" t="str">
        <f>IF(OR($B212="", N$206=""), "", IFERROR(ROUND(SUMIF('Post Data'!$AD$11:$AD$2510, CONCATENATE($B212, " - ", N$206), 'Post Data'!$I$11:$I$2510)/N278, 0), ""))</f>
        <v/>
      </c>
      <c r="O212" s="267"/>
      <c r="P212" s="267"/>
      <c r="Q212" s="267"/>
      <c r="R212" s="267" t="str">
        <f>IF(OR($B212="", R$206=""), "", IFERROR(ROUND(SUMIF('Post Data'!$AD$11:$AD$2510, CONCATENATE($B212, " - ", R$206), 'Post Data'!$I$11:$I$2510)/R278, 0), ""))</f>
        <v/>
      </c>
      <c r="S212" s="267"/>
      <c r="T212" s="267"/>
      <c r="U212" s="267"/>
      <c r="V212" s="267" t="str">
        <f>IF(OR($B212="", V$206=""), "", IFERROR(ROUND(SUMIF('Post Data'!$AD$11:$AD$2510, CONCATENATE($B212, " - ", V$206), 'Post Data'!$I$11:$I$2510)/V278, 0), ""))</f>
        <v/>
      </c>
      <c r="W212" s="267"/>
      <c r="X212" s="267"/>
      <c r="Y212" s="267"/>
      <c r="Z212" s="267" t="str">
        <f>IF(OR($B212="", Z$206=""), "", IFERROR(ROUND(SUMIF('Post Data'!$AD$11:$AD$2510, CONCATENATE($B212, " - ", Z$206), 'Post Data'!$I$11:$I$2510)/Z278, 0), ""))</f>
        <v/>
      </c>
      <c r="AA212" s="267"/>
      <c r="AB212" s="267"/>
      <c r="AC212" s="267"/>
      <c r="AD212" s="267" t="str">
        <f>IF(OR($B212="", AD$206=""), "", IFERROR(ROUND(SUMIF('Post Data'!$AD$11:$AD$2510, CONCATENATE($B212, " - ", AD$206), 'Post Data'!$I$11:$I$2510)/AD278, 0), ""))</f>
        <v/>
      </c>
      <c r="AE212" s="267"/>
      <c r="AF212" s="267"/>
      <c r="AG212" s="267"/>
      <c r="AH212" s="267" t="str">
        <f>IF(OR($B212="", AH$206=""), "", IFERROR(ROUND(SUMIF('Post Data'!$AD$11:$AD$2510, CONCATENATE($B212, " - ", AH$206), 'Post Data'!$I$11:$I$2510)/AH278, 0), ""))</f>
        <v/>
      </c>
      <c r="AI212" s="267"/>
      <c r="AJ212" s="267"/>
      <c r="AK212" s="267"/>
      <c r="AL212" s="267" t="str">
        <f>IF(OR($B212="", AL$206=""), "", IFERROR(ROUND(SUMIF('Post Data'!$AD$11:$AD$2510, CONCATENATE($B212, " - ", AL$206), 'Post Data'!$I$11:$I$2510)/AL278, 0), ""))</f>
        <v/>
      </c>
      <c r="AM212" s="267"/>
      <c r="AN212" s="267"/>
      <c r="AO212" s="267"/>
      <c r="AP212" s="267" t="str">
        <f>IF(OR($B212="", AP$206=""), "", IFERROR(ROUND(SUMIF('Post Data'!$AD$11:$AD$2510, CONCATENATE($B212, " - ", AP$206), 'Post Data'!$I$11:$I$2510)/AP278, 0), ""))</f>
        <v/>
      </c>
      <c r="AQ212" s="267"/>
      <c r="AR212" s="267"/>
      <c r="AS212" s="268"/>
      <c r="AT212" s="5"/>
    </row>
    <row r="213" spans="1:46" x14ac:dyDescent="0.25">
      <c r="A213" s="5"/>
      <c r="B213" s="153" t="str">
        <f t="shared" si="18"/>
        <v>06:00</v>
      </c>
      <c r="C213" s="275"/>
      <c r="D213" s="155"/>
      <c r="E213" s="5"/>
      <c r="F213" s="276" t="str">
        <f>IF(OR($B213="", F$206=""), "", IFERROR(ROUND(SUMIF('Post Data'!$AD$11:$AD$2510, CONCATENATE($B213, " - ", F$206), 'Post Data'!$I$11:$I$2510)/F279, 0), ""))</f>
        <v/>
      </c>
      <c r="G213" s="267"/>
      <c r="H213" s="267"/>
      <c r="I213" s="267"/>
      <c r="J213" s="267">
        <f>IF(OR($B213="", J$206=""), "", IFERROR(ROUND(SUMIF('Post Data'!$AD$11:$AD$2510, CONCATENATE($B213, " - ", J$206), 'Post Data'!$I$11:$I$2510)/J279, 0), ""))</f>
        <v>89</v>
      </c>
      <c r="K213" s="267"/>
      <c r="L213" s="267"/>
      <c r="M213" s="267"/>
      <c r="N213" s="267" t="str">
        <f>IF(OR($B213="", N$206=""), "", IFERROR(ROUND(SUMIF('Post Data'!$AD$11:$AD$2510, CONCATENATE($B213, " - ", N$206), 'Post Data'!$I$11:$I$2510)/N279, 0), ""))</f>
        <v/>
      </c>
      <c r="O213" s="267"/>
      <c r="P213" s="267"/>
      <c r="Q213" s="267"/>
      <c r="R213" s="267" t="str">
        <f>IF(OR($B213="", R$206=""), "", IFERROR(ROUND(SUMIF('Post Data'!$AD$11:$AD$2510, CONCATENATE($B213, " - ", R$206), 'Post Data'!$I$11:$I$2510)/R279, 0), ""))</f>
        <v/>
      </c>
      <c r="S213" s="267"/>
      <c r="T213" s="267"/>
      <c r="U213" s="267"/>
      <c r="V213" s="267" t="str">
        <f>IF(OR($B213="", V$206=""), "", IFERROR(ROUND(SUMIF('Post Data'!$AD$11:$AD$2510, CONCATENATE($B213, " - ", V$206), 'Post Data'!$I$11:$I$2510)/V279, 0), ""))</f>
        <v/>
      </c>
      <c r="W213" s="267"/>
      <c r="X213" s="267"/>
      <c r="Y213" s="267"/>
      <c r="Z213" s="267" t="str">
        <f>IF(OR($B213="", Z$206=""), "", IFERROR(ROUND(SUMIF('Post Data'!$AD$11:$AD$2510, CONCATENATE($B213, " - ", Z$206), 'Post Data'!$I$11:$I$2510)/Z279, 0), ""))</f>
        <v/>
      </c>
      <c r="AA213" s="267"/>
      <c r="AB213" s="267"/>
      <c r="AC213" s="267"/>
      <c r="AD213" s="267" t="str">
        <f>IF(OR($B213="", AD$206=""), "", IFERROR(ROUND(SUMIF('Post Data'!$AD$11:$AD$2510, CONCATENATE($B213, " - ", AD$206), 'Post Data'!$I$11:$I$2510)/AD279, 0), ""))</f>
        <v/>
      </c>
      <c r="AE213" s="267"/>
      <c r="AF213" s="267"/>
      <c r="AG213" s="267"/>
      <c r="AH213" s="267" t="str">
        <f>IF(OR($B213="", AH$206=""), "", IFERROR(ROUND(SUMIF('Post Data'!$AD$11:$AD$2510, CONCATENATE($B213, " - ", AH$206), 'Post Data'!$I$11:$I$2510)/AH279, 0), ""))</f>
        <v/>
      </c>
      <c r="AI213" s="267"/>
      <c r="AJ213" s="267"/>
      <c r="AK213" s="267"/>
      <c r="AL213" s="267" t="str">
        <f>IF(OR($B213="", AL$206=""), "", IFERROR(ROUND(SUMIF('Post Data'!$AD$11:$AD$2510, CONCATENATE($B213, " - ", AL$206), 'Post Data'!$I$11:$I$2510)/AL279, 0), ""))</f>
        <v/>
      </c>
      <c r="AM213" s="267"/>
      <c r="AN213" s="267"/>
      <c r="AO213" s="267"/>
      <c r="AP213" s="267" t="str">
        <f>IF(OR($B213="", AP$206=""), "", IFERROR(ROUND(SUMIF('Post Data'!$AD$11:$AD$2510, CONCATENATE($B213, " - ", AP$206), 'Post Data'!$I$11:$I$2510)/AP279, 0), ""))</f>
        <v/>
      </c>
      <c r="AQ213" s="267"/>
      <c r="AR213" s="267"/>
      <c r="AS213" s="268"/>
      <c r="AT213" s="5"/>
    </row>
    <row r="214" spans="1:46" x14ac:dyDescent="0.25">
      <c r="A214" s="5"/>
      <c r="B214" s="153" t="str">
        <f t="shared" si="18"/>
        <v>07:00</v>
      </c>
      <c r="C214" s="275"/>
      <c r="D214" s="155"/>
      <c r="E214" s="5"/>
      <c r="F214" s="276" t="str">
        <f>IF(OR($B214="", F$206=""), "", IFERROR(ROUND(SUMIF('Post Data'!$AD$11:$AD$2510, CONCATENATE($B214, " - ", F$206), 'Post Data'!$I$11:$I$2510)/F280, 0), ""))</f>
        <v/>
      </c>
      <c r="G214" s="267"/>
      <c r="H214" s="267"/>
      <c r="I214" s="267"/>
      <c r="J214" s="267" t="str">
        <f>IF(OR($B214="", J$206=""), "", IFERROR(ROUND(SUMIF('Post Data'!$AD$11:$AD$2510, CONCATENATE($B214, " - ", J$206), 'Post Data'!$I$11:$I$2510)/J280, 0), ""))</f>
        <v/>
      </c>
      <c r="K214" s="267"/>
      <c r="L214" s="267"/>
      <c r="M214" s="267"/>
      <c r="N214" s="267" t="str">
        <f>IF(OR($B214="", N$206=""), "", IFERROR(ROUND(SUMIF('Post Data'!$AD$11:$AD$2510, CONCATENATE($B214, " - ", N$206), 'Post Data'!$I$11:$I$2510)/N280, 0), ""))</f>
        <v/>
      </c>
      <c r="O214" s="267"/>
      <c r="P214" s="267"/>
      <c r="Q214" s="267"/>
      <c r="R214" s="267" t="str">
        <f>IF(OR($B214="", R$206=""), "", IFERROR(ROUND(SUMIF('Post Data'!$AD$11:$AD$2510, CONCATENATE($B214, " - ", R$206), 'Post Data'!$I$11:$I$2510)/R280, 0), ""))</f>
        <v/>
      </c>
      <c r="S214" s="267"/>
      <c r="T214" s="267"/>
      <c r="U214" s="267"/>
      <c r="V214" s="267" t="str">
        <f>IF(OR($B214="", V$206=""), "", IFERROR(ROUND(SUMIF('Post Data'!$AD$11:$AD$2510, CONCATENATE($B214, " - ", V$206), 'Post Data'!$I$11:$I$2510)/V280, 0), ""))</f>
        <v/>
      </c>
      <c r="W214" s="267"/>
      <c r="X214" s="267"/>
      <c r="Y214" s="267"/>
      <c r="Z214" s="267" t="str">
        <f>IF(OR($B214="", Z$206=""), "", IFERROR(ROUND(SUMIF('Post Data'!$AD$11:$AD$2510, CONCATENATE($B214, " - ", Z$206), 'Post Data'!$I$11:$I$2510)/Z280, 0), ""))</f>
        <v/>
      </c>
      <c r="AA214" s="267"/>
      <c r="AB214" s="267"/>
      <c r="AC214" s="267"/>
      <c r="AD214" s="267" t="str">
        <f>IF(OR($B214="", AD$206=""), "", IFERROR(ROUND(SUMIF('Post Data'!$AD$11:$AD$2510, CONCATENATE($B214, " - ", AD$206), 'Post Data'!$I$11:$I$2510)/AD280, 0), ""))</f>
        <v/>
      </c>
      <c r="AE214" s="267"/>
      <c r="AF214" s="267"/>
      <c r="AG214" s="267"/>
      <c r="AH214" s="267" t="str">
        <f>IF(OR($B214="", AH$206=""), "", IFERROR(ROUND(SUMIF('Post Data'!$AD$11:$AD$2510, CONCATENATE($B214, " - ", AH$206), 'Post Data'!$I$11:$I$2510)/AH280, 0), ""))</f>
        <v/>
      </c>
      <c r="AI214" s="267"/>
      <c r="AJ214" s="267"/>
      <c r="AK214" s="267"/>
      <c r="AL214" s="267" t="str">
        <f>IF(OR($B214="", AL$206=""), "", IFERROR(ROUND(SUMIF('Post Data'!$AD$11:$AD$2510, CONCATENATE($B214, " - ", AL$206), 'Post Data'!$I$11:$I$2510)/AL280, 0), ""))</f>
        <v/>
      </c>
      <c r="AM214" s="267"/>
      <c r="AN214" s="267"/>
      <c r="AO214" s="267"/>
      <c r="AP214" s="267">
        <f>IF(OR($B214="", AP$206=""), "", IFERROR(ROUND(SUMIF('Post Data'!$AD$11:$AD$2510, CONCATENATE($B214, " - ", AP$206), 'Post Data'!$I$11:$I$2510)/AP280, 0), ""))</f>
        <v>67</v>
      </c>
      <c r="AQ214" s="267"/>
      <c r="AR214" s="267"/>
      <c r="AS214" s="268"/>
      <c r="AT214" s="5"/>
    </row>
    <row r="215" spans="1:46" x14ac:dyDescent="0.25">
      <c r="A215" s="5"/>
      <c r="B215" s="153" t="str">
        <f t="shared" si="18"/>
        <v>08:00</v>
      </c>
      <c r="C215" s="275"/>
      <c r="D215" s="155"/>
      <c r="E215" s="5"/>
      <c r="F215" s="276" t="str">
        <f>IF(OR($B215="", F$206=""), "", IFERROR(ROUND(SUMIF('Post Data'!$AD$11:$AD$2510, CONCATENATE($B215, " - ", F$206), 'Post Data'!$I$11:$I$2510)/F281, 0), ""))</f>
        <v/>
      </c>
      <c r="G215" s="267"/>
      <c r="H215" s="267"/>
      <c r="I215" s="267"/>
      <c r="J215" s="267" t="str">
        <f>IF(OR($B215="", J$206=""), "", IFERROR(ROUND(SUMIF('Post Data'!$AD$11:$AD$2510, CONCATENATE($B215, " - ", J$206), 'Post Data'!$I$11:$I$2510)/J281, 0), ""))</f>
        <v/>
      </c>
      <c r="K215" s="267"/>
      <c r="L215" s="267"/>
      <c r="M215" s="267"/>
      <c r="N215" s="267" t="str">
        <f>IF(OR($B215="", N$206=""), "", IFERROR(ROUND(SUMIF('Post Data'!$AD$11:$AD$2510, CONCATENATE($B215, " - ", N$206), 'Post Data'!$I$11:$I$2510)/N281, 0), ""))</f>
        <v/>
      </c>
      <c r="O215" s="267"/>
      <c r="P215" s="267"/>
      <c r="Q215" s="267"/>
      <c r="R215" s="267" t="str">
        <f>IF(OR($B215="", R$206=""), "", IFERROR(ROUND(SUMIF('Post Data'!$AD$11:$AD$2510, CONCATENATE($B215, " - ", R$206), 'Post Data'!$I$11:$I$2510)/R281, 0), ""))</f>
        <v/>
      </c>
      <c r="S215" s="267"/>
      <c r="T215" s="267"/>
      <c r="U215" s="267"/>
      <c r="V215" s="267" t="str">
        <f>IF(OR($B215="", V$206=""), "", IFERROR(ROUND(SUMIF('Post Data'!$AD$11:$AD$2510, CONCATENATE($B215, " - ", V$206), 'Post Data'!$I$11:$I$2510)/V281, 0), ""))</f>
        <v/>
      </c>
      <c r="W215" s="267"/>
      <c r="X215" s="267"/>
      <c r="Y215" s="267"/>
      <c r="Z215" s="267" t="str">
        <f>IF(OR($B215="", Z$206=""), "", IFERROR(ROUND(SUMIF('Post Data'!$AD$11:$AD$2510, CONCATENATE($B215, " - ", Z$206), 'Post Data'!$I$11:$I$2510)/Z281, 0), ""))</f>
        <v/>
      </c>
      <c r="AA215" s="267"/>
      <c r="AB215" s="267"/>
      <c r="AC215" s="267"/>
      <c r="AD215" s="267" t="str">
        <f>IF(OR($B215="", AD$206=""), "", IFERROR(ROUND(SUMIF('Post Data'!$AD$11:$AD$2510, CONCATENATE($B215, " - ", AD$206), 'Post Data'!$I$11:$I$2510)/AD281, 0), ""))</f>
        <v/>
      </c>
      <c r="AE215" s="267"/>
      <c r="AF215" s="267"/>
      <c r="AG215" s="267"/>
      <c r="AH215" s="267" t="str">
        <f>IF(OR($B215="", AH$206=""), "", IFERROR(ROUND(SUMIF('Post Data'!$AD$11:$AD$2510, CONCATENATE($B215, " - ", AH$206), 'Post Data'!$I$11:$I$2510)/AH281, 0), ""))</f>
        <v/>
      </c>
      <c r="AI215" s="267"/>
      <c r="AJ215" s="267"/>
      <c r="AK215" s="267"/>
      <c r="AL215" s="267" t="str">
        <f>IF(OR($B215="", AL$206=""), "", IFERROR(ROUND(SUMIF('Post Data'!$AD$11:$AD$2510, CONCATENATE($B215, " - ", AL$206), 'Post Data'!$I$11:$I$2510)/AL281, 0), ""))</f>
        <v/>
      </c>
      <c r="AM215" s="267"/>
      <c r="AN215" s="267"/>
      <c r="AO215" s="267"/>
      <c r="AP215" s="267" t="str">
        <f>IF(OR($B215="", AP$206=""), "", IFERROR(ROUND(SUMIF('Post Data'!$AD$11:$AD$2510, CONCATENATE($B215, " - ", AP$206), 'Post Data'!$I$11:$I$2510)/AP281, 0), ""))</f>
        <v/>
      </c>
      <c r="AQ215" s="267"/>
      <c r="AR215" s="267"/>
      <c r="AS215" s="268"/>
      <c r="AT215" s="5"/>
    </row>
    <row r="216" spans="1:46" x14ac:dyDescent="0.25">
      <c r="A216" s="5"/>
      <c r="B216" s="153" t="str">
        <f t="shared" si="18"/>
        <v>09:00</v>
      </c>
      <c r="C216" s="275"/>
      <c r="D216" s="155"/>
      <c r="E216" s="5"/>
      <c r="F216" s="276" t="str">
        <f>IF(OR($B216="", F$206=""), "", IFERROR(ROUND(SUMIF('Post Data'!$AD$11:$AD$2510, CONCATENATE($B216, " - ", F$206), 'Post Data'!$I$11:$I$2510)/F282, 0), ""))</f>
        <v/>
      </c>
      <c r="G216" s="267"/>
      <c r="H216" s="267"/>
      <c r="I216" s="267"/>
      <c r="J216" s="267" t="str">
        <f>IF(OR($B216="", J$206=""), "", IFERROR(ROUND(SUMIF('Post Data'!$AD$11:$AD$2510, CONCATENATE($B216, " - ", J$206), 'Post Data'!$I$11:$I$2510)/J282, 0), ""))</f>
        <v/>
      </c>
      <c r="K216" s="267"/>
      <c r="L216" s="267"/>
      <c r="M216" s="267"/>
      <c r="N216" s="267" t="str">
        <f>IF(OR($B216="", N$206=""), "", IFERROR(ROUND(SUMIF('Post Data'!$AD$11:$AD$2510, CONCATENATE($B216, " - ", N$206), 'Post Data'!$I$11:$I$2510)/N282, 0), ""))</f>
        <v/>
      </c>
      <c r="O216" s="267"/>
      <c r="P216" s="267"/>
      <c r="Q216" s="267"/>
      <c r="R216" s="267" t="str">
        <f>IF(OR($B216="", R$206=""), "", IFERROR(ROUND(SUMIF('Post Data'!$AD$11:$AD$2510, CONCATENATE($B216, " - ", R$206), 'Post Data'!$I$11:$I$2510)/R282, 0), ""))</f>
        <v/>
      </c>
      <c r="S216" s="267"/>
      <c r="T216" s="267"/>
      <c r="U216" s="267"/>
      <c r="V216" s="267">
        <f>IF(OR($B216="", V$206=""), "", IFERROR(ROUND(SUMIF('Post Data'!$AD$11:$AD$2510, CONCATENATE($B216, " - ", V$206), 'Post Data'!$I$11:$I$2510)/V282, 0), ""))</f>
        <v>34</v>
      </c>
      <c r="W216" s="267"/>
      <c r="X216" s="267"/>
      <c r="Y216" s="267"/>
      <c r="Z216" s="267" t="str">
        <f>IF(OR($B216="", Z$206=""), "", IFERROR(ROUND(SUMIF('Post Data'!$AD$11:$AD$2510, CONCATENATE($B216, " - ", Z$206), 'Post Data'!$I$11:$I$2510)/Z282, 0), ""))</f>
        <v/>
      </c>
      <c r="AA216" s="267"/>
      <c r="AB216" s="267"/>
      <c r="AC216" s="267"/>
      <c r="AD216" s="267" t="str">
        <f>IF(OR($B216="", AD$206=""), "", IFERROR(ROUND(SUMIF('Post Data'!$AD$11:$AD$2510, CONCATENATE($B216, " - ", AD$206), 'Post Data'!$I$11:$I$2510)/AD282, 0), ""))</f>
        <v/>
      </c>
      <c r="AE216" s="267"/>
      <c r="AF216" s="267"/>
      <c r="AG216" s="267"/>
      <c r="AH216" s="267" t="str">
        <f>IF(OR($B216="", AH$206=""), "", IFERROR(ROUND(SUMIF('Post Data'!$AD$11:$AD$2510, CONCATENATE($B216, " - ", AH$206), 'Post Data'!$I$11:$I$2510)/AH282, 0), ""))</f>
        <v/>
      </c>
      <c r="AI216" s="267"/>
      <c r="AJ216" s="267"/>
      <c r="AK216" s="267"/>
      <c r="AL216" s="267" t="str">
        <f>IF(OR($B216="", AL$206=""), "", IFERROR(ROUND(SUMIF('Post Data'!$AD$11:$AD$2510, CONCATENATE($B216, " - ", AL$206), 'Post Data'!$I$11:$I$2510)/AL282, 0), ""))</f>
        <v/>
      </c>
      <c r="AM216" s="267"/>
      <c r="AN216" s="267"/>
      <c r="AO216" s="267"/>
      <c r="AP216" s="267" t="str">
        <f>IF(OR($B216="", AP$206=""), "", IFERROR(ROUND(SUMIF('Post Data'!$AD$11:$AD$2510, CONCATENATE($B216, " - ", AP$206), 'Post Data'!$I$11:$I$2510)/AP282, 0), ""))</f>
        <v/>
      </c>
      <c r="AQ216" s="267"/>
      <c r="AR216" s="267"/>
      <c r="AS216" s="268"/>
      <c r="AT216" s="5"/>
    </row>
    <row r="217" spans="1:46" x14ac:dyDescent="0.25">
      <c r="A217" s="5"/>
      <c r="B217" s="153" t="str">
        <f t="shared" si="18"/>
        <v>10:00</v>
      </c>
      <c r="C217" s="275"/>
      <c r="D217" s="155"/>
      <c r="E217" s="5"/>
      <c r="F217" s="276" t="str">
        <f>IF(OR($B217="", F$206=""), "", IFERROR(ROUND(SUMIF('Post Data'!$AD$11:$AD$2510, CONCATENATE($B217, " - ", F$206), 'Post Data'!$I$11:$I$2510)/F283, 0), ""))</f>
        <v/>
      </c>
      <c r="G217" s="267"/>
      <c r="H217" s="267"/>
      <c r="I217" s="267"/>
      <c r="J217" s="267">
        <f>IF(OR($B217="", J$206=""), "", IFERROR(ROUND(SUMIF('Post Data'!$AD$11:$AD$2510, CONCATENATE($B217, " - ", J$206), 'Post Data'!$I$11:$I$2510)/J283, 0), ""))</f>
        <v>10</v>
      </c>
      <c r="K217" s="267"/>
      <c r="L217" s="267"/>
      <c r="M217" s="267"/>
      <c r="N217" s="267" t="str">
        <f>IF(OR($B217="", N$206=""), "", IFERROR(ROUND(SUMIF('Post Data'!$AD$11:$AD$2510, CONCATENATE($B217, " - ", N$206), 'Post Data'!$I$11:$I$2510)/N283, 0), ""))</f>
        <v/>
      </c>
      <c r="O217" s="267"/>
      <c r="P217" s="267"/>
      <c r="Q217" s="267"/>
      <c r="R217" s="267" t="str">
        <f>IF(OR($B217="", R$206=""), "", IFERROR(ROUND(SUMIF('Post Data'!$AD$11:$AD$2510, CONCATENATE($B217, " - ", R$206), 'Post Data'!$I$11:$I$2510)/R283, 0), ""))</f>
        <v/>
      </c>
      <c r="S217" s="267"/>
      <c r="T217" s="267"/>
      <c r="U217" s="267"/>
      <c r="V217" s="267" t="str">
        <f>IF(OR($B217="", V$206=""), "", IFERROR(ROUND(SUMIF('Post Data'!$AD$11:$AD$2510, CONCATENATE($B217, " - ", V$206), 'Post Data'!$I$11:$I$2510)/V283, 0), ""))</f>
        <v/>
      </c>
      <c r="W217" s="267"/>
      <c r="X217" s="267"/>
      <c r="Y217" s="267"/>
      <c r="Z217" s="267" t="str">
        <f>IF(OR($B217="", Z$206=""), "", IFERROR(ROUND(SUMIF('Post Data'!$AD$11:$AD$2510, CONCATENATE($B217, " - ", Z$206), 'Post Data'!$I$11:$I$2510)/Z283, 0), ""))</f>
        <v/>
      </c>
      <c r="AA217" s="267"/>
      <c r="AB217" s="267"/>
      <c r="AC217" s="267"/>
      <c r="AD217" s="267">
        <f>IF(OR($B217="", AD$206=""), "", IFERROR(ROUND(SUMIF('Post Data'!$AD$11:$AD$2510, CONCATENATE($B217, " - ", AD$206), 'Post Data'!$I$11:$I$2510)/AD283, 0), ""))</f>
        <v>64</v>
      </c>
      <c r="AE217" s="267"/>
      <c r="AF217" s="267"/>
      <c r="AG217" s="267"/>
      <c r="AH217" s="267" t="str">
        <f>IF(OR($B217="", AH$206=""), "", IFERROR(ROUND(SUMIF('Post Data'!$AD$11:$AD$2510, CONCATENATE($B217, " - ", AH$206), 'Post Data'!$I$11:$I$2510)/AH283, 0), ""))</f>
        <v/>
      </c>
      <c r="AI217" s="267"/>
      <c r="AJ217" s="267"/>
      <c r="AK217" s="267"/>
      <c r="AL217" s="267" t="str">
        <f>IF(OR($B217="", AL$206=""), "", IFERROR(ROUND(SUMIF('Post Data'!$AD$11:$AD$2510, CONCATENATE($B217, " - ", AL$206), 'Post Data'!$I$11:$I$2510)/AL283, 0), ""))</f>
        <v/>
      </c>
      <c r="AM217" s="267"/>
      <c r="AN217" s="267"/>
      <c r="AO217" s="267"/>
      <c r="AP217" s="267" t="str">
        <f>IF(OR($B217="", AP$206=""), "", IFERROR(ROUND(SUMIF('Post Data'!$AD$11:$AD$2510, CONCATENATE($B217, " - ", AP$206), 'Post Data'!$I$11:$I$2510)/AP283, 0), ""))</f>
        <v/>
      </c>
      <c r="AQ217" s="267"/>
      <c r="AR217" s="267"/>
      <c r="AS217" s="268"/>
      <c r="AT217" s="5"/>
    </row>
    <row r="218" spans="1:46" x14ac:dyDescent="0.25">
      <c r="A218" s="5"/>
      <c r="B218" s="153" t="str">
        <f t="shared" si="18"/>
        <v>11:00</v>
      </c>
      <c r="C218" s="275"/>
      <c r="D218" s="155"/>
      <c r="E218" s="5"/>
      <c r="F218" s="276" t="str">
        <f>IF(OR($B218="", F$206=""), "", IFERROR(ROUND(SUMIF('Post Data'!$AD$11:$AD$2510, CONCATENATE($B218, " - ", F$206), 'Post Data'!$I$11:$I$2510)/F284, 0), ""))</f>
        <v/>
      </c>
      <c r="G218" s="267"/>
      <c r="H218" s="267"/>
      <c r="I218" s="267"/>
      <c r="J218" s="267" t="str">
        <f>IF(OR($B218="", J$206=""), "", IFERROR(ROUND(SUMIF('Post Data'!$AD$11:$AD$2510, CONCATENATE($B218, " - ", J$206), 'Post Data'!$I$11:$I$2510)/J284, 0), ""))</f>
        <v/>
      </c>
      <c r="K218" s="267"/>
      <c r="L218" s="267"/>
      <c r="M218" s="267"/>
      <c r="N218" s="267" t="str">
        <f>IF(OR($B218="", N$206=""), "", IFERROR(ROUND(SUMIF('Post Data'!$AD$11:$AD$2510, CONCATENATE($B218, " - ", N$206), 'Post Data'!$I$11:$I$2510)/N284, 0), ""))</f>
        <v/>
      </c>
      <c r="O218" s="267"/>
      <c r="P218" s="267"/>
      <c r="Q218" s="267"/>
      <c r="R218" s="267" t="str">
        <f>IF(OR($B218="", R$206=""), "", IFERROR(ROUND(SUMIF('Post Data'!$AD$11:$AD$2510, CONCATENATE($B218, " - ", R$206), 'Post Data'!$I$11:$I$2510)/R284, 0), ""))</f>
        <v/>
      </c>
      <c r="S218" s="267"/>
      <c r="T218" s="267"/>
      <c r="U218" s="267"/>
      <c r="V218" s="267" t="str">
        <f>IF(OR($B218="", V$206=""), "", IFERROR(ROUND(SUMIF('Post Data'!$AD$11:$AD$2510, CONCATENATE($B218, " - ", V$206), 'Post Data'!$I$11:$I$2510)/V284, 0), ""))</f>
        <v/>
      </c>
      <c r="W218" s="267"/>
      <c r="X218" s="267"/>
      <c r="Y218" s="267"/>
      <c r="Z218" s="267" t="str">
        <f>IF(OR($B218="", Z$206=""), "", IFERROR(ROUND(SUMIF('Post Data'!$AD$11:$AD$2510, CONCATENATE($B218, " - ", Z$206), 'Post Data'!$I$11:$I$2510)/Z284, 0), ""))</f>
        <v/>
      </c>
      <c r="AA218" s="267"/>
      <c r="AB218" s="267"/>
      <c r="AC218" s="267"/>
      <c r="AD218" s="267" t="str">
        <f>IF(OR($B218="", AD$206=""), "", IFERROR(ROUND(SUMIF('Post Data'!$AD$11:$AD$2510, CONCATENATE($B218, " - ", AD$206), 'Post Data'!$I$11:$I$2510)/AD284, 0), ""))</f>
        <v/>
      </c>
      <c r="AE218" s="267"/>
      <c r="AF218" s="267"/>
      <c r="AG218" s="267"/>
      <c r="AH218" s="267" t="str">
        <f>IF(OR($B218="", AH$206=""), "", IFERROR(ROUND(SUMIF('Post Data'!$AD$11:$AD$2510, CONCATENATE($B218, " - ", AH$206), 'Post Data'!$I$11:$I$2510)/AH284, 0), ""))</f>
        <v/>
      </c>
      <c r="AI218" s="267"/>
      <c r="AJ218" s="267"/>
      <c r="AK218" s="267"/>
      <c r="AL218" s="267" t="str">
        <f>IF(OR($B218="", AL$206=""), "", IFERROR(ROUND(SUMIF('Post Data'!$AD$11:$AD$2510, CONCATENATE($B218, " - ", AL$206), 'Post Data'!$I$11:$I$2510)/AL284, 0), ""))</f>
        <v/>
      </c>
      <c r="AM218" s="267"/>
      <c r="AN218" s="267"/>
      <c r="AO218" s="267"/>
      <c r="AP218" s="267" t="str">
        <f>IF(OR($B218="", AP$206=""), "", IFERROR(ROUND(SUMIF('Post Data'!$AD$11:$AD$2510, CONCATENATE($B218, " - ", AP$206), 'Post Data'!$I$11:$I$2510)/AP284, 0), ""))</f>
        <v/>
      </c>
      <c r="AQ218" s="267"/>
      <c r="AR218" s="267"/>
      <c r="AS218" s="268"/>
      <c r="AT218" s="5"/>
    </row>
    <row r="219" spans="1:46" x14ac:dyDescent="0.25">
      <c r="A219" s="5"/>
      <c r="B219" s="153" t="str">
        <f t="shared" si="18"/>
        <v>12:00</v>
      </c>
      <c r="C219" s="275"/>
      <c r="D219" s="155"/>
      <c r="E219" s="5"/>
      <c r="F219" s="276" t="str">
        <f>IF(OR($B219="", F$206=""), "", IFERROR(ROUND(SUMIF('Post Data'!$AD$11:$AD$2510, CONCATENATE($B219, " - ", F$206), 'Post Data'!$I$11:$I$2510)/F285, 0), ""))</f>
        <v/>
      </c>
      <c r="G219" s="267"/>
      <c r="H219" s="267"/>
      <c r="I219" s="267"/>
      <c r="J219" s="267" t="str">
        <f>IF(OR($B219="", J$206=""), "", IFERROR(ROUND(SUMIF('Post Data'!$AD$11:$AD$2510, CONCATENATE($B219, " - ", J$206), 'Post Data'!$I$11:$I$2510)/J285, 0), ""))</f>
        <v/>
      </c>
      <c r="K219" s="267"/>
      <c r="L219" s="267"/>
      <c r="M219" s="267"/>
      <c r="N219" s="267" t="str">
        <f>IF(OR($B219="", N$206=""), "", IFERROR(ROUND(SUMIF('Post Data'!$AD$11:$AD$2510, CONCATENATE($B219, " - ", N$206), 'Post Data'!$I$11:$I$2510)/N285, 0), ""))</f>
        <v/>
      </c>
      <c r="O219" s="267"/>
      <c r="P219" s="267"/>
      <c r="Q219" s="267"/>
      <c r="R219" s="267" t="str">
        <f>IF(OR($B219="", R$206=""), "", IFERROR(ROUND(SUMIF('Post Data'!$AD$11:$AD$2510, CONCATENATE($B219, " - ", R$206), 'Post Data'!$I$11:$I$2510)/R285, 0), ""))</f>
        <v/>
      </c>
      <c r="S219" s="267"/>
      <c r="T219" s="267"/>
      <c r="U219" s="267"/>
      <c r="V219" s="267" t="str">
        <f>IF(OR($B219="", V$206=""), "", IFERROR(ROUND(SUMIF('Post Data'!$AD$11:$AD$2510, CONCATENATE($B219, " - ", V$206), 'Post Data'!$I$11:$I$2510)/V285, 0), ""))</f>
        <v/>
      </c>
      <c r="W219" s="267"/>
      <c r="X219" s="267"/>
      <c r="Y219" s="267"/>
      <c r="Z219" s="267" t="str">
        <f>IF(OR($B219="", Z$206=""), "", IFERROR(ROUND(SUMIF('Post Data'!$AD$11:$AD$2510, CONCATENATE($B219, " - ", Z$206), 'Post Data'!$I$11:$I$2510)/Z285, 0), ""))</f>
        <v/>
      </c>
      <c r="AA219" s="267"/>
      <c r="AB219" s="267"/>
      <c r="AC219" s="267"/>
      <c r="AD219" s="267" t="str">
        <f>IF(OR($B219="", AD$206=""), "", IFERROR(ROUND(SUMIF('Post Data'!$AD$11:$AD$2510, CONCATENATE($B219, " - ", AD$206), 'Post Data'!$I$11:$I$2510)/AD285, 0), ""))</f>
        <v/>
      </c>
      <c r="AE219" s="267"/>
      <c r="AF219" s="267"/>
      <c r="AG219" s="267"/>
      <c r="AH219" s="267" t="str">
        <f>IF(OR($B219="", AH$206=""), "", IFERROR(ROUND(SUMIF('Post Data'!$AD$11:$AD$2510, CONCATENATE($B219, " - ", AH$206), 'Post Data'!$I$11:$I$2510)/AH285, 0), ""))</f>
        <v/>
      </c>
      <c r="AI219" s="267"/>
      <c r="AJ219" s="267"/>
      <c r="AK219" s="267"/>
      <c r="AL219" s="267" t="str">
        <f>IF(OR($B219="", AL$206=""), "", IFERROR(ROUND(SUMIF('Post Data'!$AD$11:$AD$2510, CONCATENATE($B219, " - ", AL$206), 'Post Data'!$I$11:$I$2510)/AL285, 0), ""))</f>
        <v/>
      </c>
      <c r="AM219" s="267"/>
      <c r="AN219" s="267"/>
      <c r="AO219" s="267"/>
      <c r="AP219" s="267" t="str">
        <f>IF(OR($B219="", AP$206=""), "", IFERROR(ROUND(SUMIF('Post Data'!$AD$11:$AD$2510, CONCATENATE($B219, " - ", AP$206), 'Post Data'!$I$11:$I$2510)/AP285, 0), ""))</f>
        <v/>
      </c>
      <c r="AQ219" s="267"/>
      <c r="AR219" s="267"/>
      <c r="AS219" s="268"/>
      <c r="AT219" s="5"/>
    </row>
    <row r="220" spans="1:46" x14ac:dyDescent="0.25">
      <c r="A220" s="5"/>
      <c r="B220" s="153" t="str">
        <f t="shared" si="18"/>
        <v>13:00</v>
      </c>
      <c r="C220" s="275"/>
      <c r="D220" s="155"/>
      <c r="E220" s="5"/>
      <c r="F220" s="276" t="str">
        <f>IF(OR($B220="", F$206=""), "", IFERROR(ROUND(SUMIF('Post Data'!$AD$11:$AD$2510, CONCATENATE($B220, " - ", F$206), 'Post Data'!$I$11:$I$2510)/F286, 0), ""))</f>
        <v/>
      </c>
      <c r="G220" s="267"/>
      <c r="H220" s="267"/>
      <c r="I220" s="267"/>
      <c r="J220" s="267" t="str">
        <f>IF(OR($B220="", J$206=""), "", IFERROR(ROUND(SUMIF('Post Data'!$AD$11:$AD$2510, CONCATENATE($B220, " - ", J$206), 'Post Data'!$I$11:$I$2510)/J286, 0), ""))</f>
        <v/>
      </c>
      <c r="K220" s="267"/>
      <c r="L220" s="267"/>
      <c r="M220" s="267"/>
      <c r="N220" s="267" t="str">
        <f>IF(OR($B220="", N$206=""), "", IFERROR(ROUND(SUMIF('Post Data'!$AD$11:$AD$2510, CONCATENATE($B220, " - ", N$206), 'Post Data'!$I$11:$I$2510)/N286, 0), ""))</f>
        <v/>
      </c>
      <c r="O220" s="267"/>
      <c r="P220" s="267"/>
      <c r="Q220" s="267"/>
      <c r="R220" s="267" t="str">
        <f>IF(OR($B220="", R$206=""), "", IFERROR(ROUND(SUMIF('Post Data'!$AD$11:$AD$2510, CONCATENATE($B220, " - ", R$206), 'Post Data'!$I$11:$I$2510)/R286, 0), ""))</f>
        <v/>
      </c>
      <c r="S220" s="267"/>
      <c r="T220" s="267"/>
      <c r="U220" s="267"/>
      <c r="V220" s="267" t="str">
        <f>IF(OR($B220="", V$206=""), "", IFERROR(ROUND(SUMIF('Post Data'!$AD$11:$AD$2510, CONCATENATE($B220, " - ", V$206), 'Post Data'!$I$11:$I$2510)/V286, 0), ""))</f>
        <v/>
      </c>
      <c r="W220" s="267"/>
      <c r="X220" s="267"/>
      <c r="Y220" s="267"/>
      <c r="Z220" s="267" t="str">
        <f>IF(OR($B220="", Z$206=""), "", IFERROR(ROUND(SUMIF('Post Data'!$AD$11:$AD$2510, CONCATENATE($B220, " - ", Z$206), 'Post Data'!$I$11:$I$2510)/Z286, 0), ""))</f>
        <v/>
      </c>
      <c r="AA220" s="267"/>
      <c r="AB220" s="267"/>
      <c r="AC220" s="267"/>
      <c r="AD220" s="267" t="str">
        <f>IF(OR($B220="", AD$206=""), "", IFERROR(ROUND(SUMIF('Post Data'!$AD$11:$AD$2510, CONCATENATE($B220, " - ", AD$206), 'Post Data'!$I$11:$I$2510)/AD286, 0), ""))</f>
        <v/>
      </c>
      <c r="AE220" s="267"/>
      <c r="AF220" s="267"/>
      <c r="AG220" s="267"/>
      <c r="AH220" s="267" t="str">
        <f>IF(OR($B220="", AH$206=""), "", IFERROR(ROUND(SUMIF('Post Data'!$AD$11:$AD$2510, CONCATENATE($B220, " - ", AH$206), 'Post Data'!$I$11:$I$2510)/AH286, 0), ""))</f>
        <v/>
      </c>
      <c r="AI220" s="267"/>
      <c r="AJ220" s="267"/>
      <c r="AK220" s="267"/>
      <c r="AL220" s="267" t="str">
        <f>IF(OR($B220="", AL$206=""), "", IFERROR(ROUND(SUMIF('Post Data'!$AD$11:$AD$2510, CONCATENATE($B220, " - ", AL$206), 'Post Data'!$I$11:$I$2510)/AL286, 0), ""))</f>
        <v/>
      </c>
      <c r="AM220" s="267"/>
      <c r="AN220" s="267"/>
      <c r="AO220" s="267"/>
      <c r="AP220" s="267" t="str">
        <f>IF(OR($B220="", AP$206=""), "", IFERROR(ROUND(SUMIF('Post Data'!$AD$11:$AD$2510, CONCATENATE($B220, " - ", AP$206), 'Post Data'!$I$11:$I$2510)/AP286, 0), ""))</f>
        <v/>
      </c>
      <c r="AQ220" s="267"/>
      <c r="AR220" s="267"/>
      <c r="AS220" s="268"/>
      <c r="AT220" s="5"/>
    </row>
    <row r="221" spans="1:46" x14ac:dyDescent="0.25">
      <c r="A221" s="5"/>
      <c r="B221" s="153" t="str">
        <f t="shared" si="18"/>
        <v>14:00</v>
      </c>
      <c r="C221" s="275"/>
      <c r="D221" s="155"/>
      <c r="E221" s="5"/>
      <c r="F221" s="276" t="str">
        <f>IF(OR($B221="", F$206=""), "", IFERROR(ROUND(SUMIF('Post Data'!$AD$11:$AD$2510, CONCATENATE($B221, " - ", F$206), 'Post Data'!$I$11:$I$2510)/F287, 0), ""))</f>
        <v/>
      </c>
      <c r="G221" s="267"/>
      <c r="H221" s="267"/>
      <c r="I221" s="267"/>
      <c r="J221" s="267" t="str">
        <f>IF(OR($B221="", J$206=""), "", IFERROR(ROUND(SUMIF('Post Data'!$AD$11:$AD$2510, CONCATENATE($B221, " - ", J$206), 'Post Data'!$I$11:$I$2510)/J287, 0), ""))</f>
        <v/>
      </c>
      <c r="K221" s="267"/>
      <c r="L221" s="267"/>
      <c r="M221" s="267"/>
      <c r="N221" s="267" t="str">
        <f>IF(OR($B221="", N$206=""), "", IFERROR(ROUND(SUMIF('Post Data'!$AD$11:$AD$2510, CONCATENATE($B221, " - ", N$206), 'Post Data'!$I$11:$I$2510)/N287, 0), ""))</f>
        <v/>
      </c>
      <c r="O221" s="267"/>
      <c r="P221" s="267"/>
      <c r="Q221" s="267"/>
      <c r="R221" s="267" t="str">
        <f>IF(OR($B221="", R$206=""), "", IFERROR(ROUND(SUMIF('Post Data'!$AD$11:$AD$2510, CONCATENATE($B221, " - ", R$206), 'Post Data'!$I$11:$I$2510)/R287, 0), ""))</f>
        <v/>
      </c>
      <c r="S221" s="267"/>
      <c r="T221" s="267"/>
      <c r="U221" s="267"/>
      <c r="V221" s="267" t="str">
        <f>IF(OR($B221="", V$206=""), "", IFERROR(ROUND(SUMIF('Post Data'!$AD$11:$AD$2510, CONCATENATE($B221, " - ", V$206), 'Post Data'!$I$11:$I$2510)/V287, 0), ""))</f>
        <v/>
      </c>
      <c r="W221" s="267"/>
      <c r="X221" s="267"/>
      <c r="Y221" s="267"/>
      <c r="Z221" s="267" t="str">
        <f>IF(OR($B221="", Z$206=""), "", IFERROR(ROUND(SUMIF('Post Data'!$AD$11:$AD$2510, CONCATENATE($B221, " - ", Z$206), 'Post Data'!$I$11:$I$2510)/Z287, 0), ""))</f>
        <v/>
      </c>
      <c r="AA221" s="267"/>
      <c r="AB221" s="267"/>
      <c r="AC221" s="267"/>
      <c r="AD221" s="267" t="str">
        <f>IF(OR($B221="", AD$206=""), "", IFERROR(ROUND(SUMIF('Post Data'!$AD$11:$AD$2510, CONCATENATE($B221, " - ", AD$206), 'Post Data'!$I$11:$I$2510)/AD287, 0), ""))</f>
        <v/>
      </c>
      <c r="AE221" s="267"/>
      <c r="AF221" s="267"/>
      <c r="AG221" s="267"/>
      <c r="AH221" s="267" t="str">
        <f>IF(OR($B221="", AH$206=""), "", IFERROR(ROUND(SUMIF('Post Data'!$AD$11:$AD$2510, CONCATENATE($B221, " - ", AH$206), 'Post Data'!$I$11:$I$2510)/AH287, 0), ""))</f>
        <v/>
      </c>
      <c r="AI221" s="267"/>
      <c r="AJ221" s="267"/>
      <c r="AK221" s="267"/>
      <c r="AL221" s="267" t="str">
        <f>IF(OR($B221="", AL$206=""), "", IFERROR(ROUND(SUMIF('Post Data'!$AD$11:$AD$2510, CONCATENATE($B221, " - ", AL$206), 'Post Data'!$I$11:$I$2510)/AL287, 0), ""))</f>
        <v/>
      </c>
      <c r="AM221" s="267"/>
      <c r="AN221" s="267"/>
      <c r="AO221" s="267"/>
      <c r="AP221" s="267" t="str">
        <f>IF(OR($B221="", AP$206=""), "", IFERROR(ROUND(SUMIF('Post Data'!$AD$11:$AD$2510, CONCATENATE($B221, " - ", AP$206), 'Post Data'!$I$11:$I$2510)/AP287, 0), ""))</f>
        <v/>
      </c>
      <c r="AQ221" s="267"/>
      <c r="AR221" s="267"/>
      <c r="AS221" s="268"/>
      <c r="AT221" s="5"/>
    </row>
    <row r="222" spans="1:46" x14ac:dyDescent="0.25">
      <c r="A222" s="5"/>
      <c r="B222" s="153" t="str">
        <f t="shared" si="18"/>
        <v>15:00</v>
      </c>
      <c r="C222" s="275"/>
      <c r="D222" s="155"/>
      <c r="E222" s="5"/>
      <c r="F222" s="276" t="str">
        <f>IF(OR($B222="", F$206=""), "", IFERROR(ROUND(SUMIF('Post Data'!$AD$11:$AD$2510, CONCATENATE($B222, " - ", F$206), 'Post Data'!$I$11:$I$2510)/F288, 0), ""))</f>
        <v/>
      </c>
      <c r="G222" s="267"/>
      <c r="H222" s="267"/>
      <c r="I222" s="267"/>
      <c r="J222" s="267" t="str">
        <f>IF(OR($B222="", J$206=""), "", IFERROR(ROUND(SUMIF('Post Data'!$AD$11:$AD$2510, CONCATENATE($B222, " - ", J$206), 'Post Data'!$I$11:$I$2510)/J288, 0), ""))</f>
        <v/>
      </c>
      <c r="K222" s="267"/>
      <c r="L222" s="267"/>
      <c r="M222" s="267"/>
      <c r="N222" s="267" t="str">
        <f>IF(OR($B222="", N$206=""), "", IFERROR(ROUND(SUMIF('Post Data'!$AD$11:$AD$2510, CONCATENATE($B222, " - ", N$206), 'Post Data'!$I$11:$I$2510)/N288, 0), ""))</f>
        <v/>
      </c>
      <c r="O222" s="267"/>
      <c r="P222" s="267"/>
      <c r="Q222" s="267"/>
      <c r="R222" s="267" t="str">
        <f>IF(OR($B222="", R$206=""), "", IFERROR(ROUND(SUMIF('Post Data'!$AD$11:$AD$2510, CONCATENATE($B222, " - ", R$206), 'Post Data'!$I$11:$I$2510)/R288, 0), ""))</f>
        <v/>
      </c>
      <c r="S222" s="267"/>
      <c r="T222" s="267"/>
      <c r="U222" s="267"/>
      <c r="V222" s="267" t="str">
        <f>IF(OR($B222="", V$206=""), "", IFERROR(ROUND(SUMIF('Post Data'!$AD$11:$AD$2510, CONCATENATE($B222, " - ", V$206), 'Post Data'!$I$11:$I$2510)/V288, 0), ""))</f>
        <v/>
      </c>
      <c r="W222" s="267"/>
      <c r="X222" s="267"/>
      <c r="Y222" s="267"/>
      <c r="Z222" s="267" t="str">
        <f>IF(OR($B222="", Z$206=""), "", IFERROR(ROUND(SUMIF('Post Data'!$AD$11:$AD$2510, CONCATENATE($B222, " - ", Z$206), 'Post Data'!$I$11:$I$2510)/Z288, 0), ""))</f>
        <v/>
      </c>
      <c r="AA222" s="267"/>
      <c r="AB222" s="267"/>
      <c r="AC222" s="267"/>
      <c r="AD222" s="267" t="str">
        <f>IF(OR($B222="", AD$206=""), "", IFERROR(ROUND(SUMIF('Post Data'!$AD$11:$AD$2510, CONCATENATE($B222, " - ", AD$206), 'Post Data'!$I$11:$I$2510)/AD288, 0), ""))</f>
        <v/>
      </c>
      <c r="AE222" s="267"/>
      <c r="AF222" s="267"/>
      <c r="AG222" s="267"/>
      <c r="AH222" s="267" t="str">
        <f>IF(OR($B222="", AH$206=""), "", IFERROR(ROUND(SUMIF('Post Data'!$AD$11:$AD$2510, CONCATENATE($B222, " - ", AH$206), 'Post Data'!$I$11:$I$2510)/AH288, 0), ""))</f>
        <v/>
      </c>
      <c r="AI222" s="267"/>
      <c r="AJ222" s="267"/>
      <c r="AK222" s="267"/>
      <c r="AL222" s="267" t="str">
        <f>IF(OR($B222="", AL$206=""), "", IFERROR(ROUND(SUMIF('Post Data'!$AD$11:$AD$2510, CONCATENATE($B222, " - ", AL$206), 'Post Data'!$I$11:$I$2510)/AL288, 0), ""))</f>
        <v/>
      </c>
      <c r="AM222" s="267"/>
      <c r="AN222" s="267"/>
      <c r="AO222" s="267"/>
      <c r="AP222" s="267" t="str">
        <f>IF(OR($B222="", AP$206=""), "", IFERROR(ROUND(SUMIF('Post Data'!$AD$11:$AD$2510, CONCATENATE($B222, " - ", AP$206), 'Post Data'!$I$11:$I$2510)/AP288, 0), ""))</f>
        <v/>
      </c>
      <c r="AQ222" s="267"/>
      <c r="AR222" s="267"/>
      <c r="AS222" s="268"/>
      <c r="AT222" s="5"/>
    </row>
    <row r="223" spans="1:46" x14ac:dyDescent="0.25">
      <c r="A223" s="5"/>
      <c r="B223" s="153" t="str">
        <f t="shared" si="18"/>
        <v>16:00</v>
      </c>
      <c r="C223" s="275"/>
      <c r="D223" s="155"/>
      <c r="E223" s="5"/>
      <c r="F223" s="276" t="str">
        <f>IF(OR($B223="", F$206=""), "", IFERROR(ROUND(SUMIF('Post Data'!$AD$11:$AD$2510, CONCATENATE($B223, " - ", F$206), 'Post Data'!$I$11:$I$2510)/F289, 0), ""))</f>
        <v/>
      </c>
      <c r="G223" s="267"/>
      <c r="H223" s="267"/>
      <c r="I223" s="267"/>
      <c r="J223" s="267" t="str">
        <f>IF(OR($B223="", J$206=""), "", IFERROR(ROUND(SUMIF('Post Data'!$AD$11:$AD$2510, CONCATENATE($B223, " - ", J$206), 'Post Data'!$I$11:$I$2510)/J289, 0), ""))</f>
        <v/>
      </c>
      <c r="K223" s="267"/>
      <c r="L223" s="267"/>
      <c r="M223" s="267"/>
      <c r="N223" s="267" t="str">
        <f>IF(OR($B223="", N$206=""), "", IFERROR(ROUND(SUMIF('Post Data'!$AD$11:$AD$2510, CONCATENATE($B223, " - ", N$206), 'Post Data'!$I$11:$I$2510)/N289, 0), ""))</f>
        <v/>
      </c>
      <c r="O223" s="267"/>
      <c r="P223" s="267"/>
      <c r="Q223" s="267"/>
      <c r="R223" s="267" t="str">
        <f>IF(OR($B223="", R$206=""), "", IFERROR(ROUND(SUMIF('Post Data'!$AD$11:$AD$2510, CONCATENATE($B223, " - ", R$206), 'Post Data'!$I$11:$I$2510)/R289, 0), ""))</f>
        <v/>
      </c>
      <c r="S223" s="267"/>
      <c r="T223" s="267"/>
      <c r="U223" s="267"/>
      <c r="V223" s="267" t="str">
        <f>IF(OR($B223="", V$206=""), "", IFERROR(ROUND(SUMIF('Post Data'!$AD$11:$AD$2510, CONCATENATE($B223, " - ", V$206), 'Post Data'!$I$11:$I$2510)/V289, 0), ""))</f>
        <v/>
      </c>
      <c r="W223" s="267"/>
      <c r="X223" s="267"/>
      <c r="Y223" s="267"/>
      <c r="Z223" s="267" t="str">
        <f>IF(OR($B223="", Z$206=""), "", IFERROR(ROUND(SUMIF('Post Data'!$AD$11:$AD$2510, CONCATENATE($B223, " - ", Z$206), 'Post Data'!$I$11:$I$2510)/Z289, 0), ""))</f>
        <v/>
      </c>
      <c r="AA223" s="267"/>
      <c r="AB223" s="267"/>
      <c r="AC223" s="267"/>
      <c r="AD223" s="267" t="str">
        <f>IF(OR($B223="", AD$206=""), "", IFERROR(ROUND(SUMIF('Post Data'!$AD$11:$AD$2510, CONCATENATE($B223, " - ", AD$206), 'Post Data'!$I$11:$I$2510)/AD289, 0), ""))</f>
        <v/>
      </c>
      <c r="AE223" s="267"/>
      <c r="AF223" s="267"/>
      <c r="AG223" s="267"/>
      <c r="AH223" s="267" t="str">
        <f>IF(OR($B223="", AH$206=""), "", IFERROR(ROUND(SUMIF('Post Data'!$AD$11:$AD$2510, CONCATENATE($B223, " - ", AH$206), 'Post Data'!$I$11:$I$2510)/AH289, 0), ""))</f>
        <v/>
      </c>
      <c r="AI223" s="267"/>
      <c r="AJ223" s="267"/>
      <c r="AK223" s="267"/>
      <c r="AL223" s="267" t="str">
        <f>IF(OR($B223="", AL$206=""), "", IFERROR(ROUND(SUMIF('Post Data'!$AD$11:$AD$2510, CONCATENATE($B223, " - ", AL$206), 'Post Data'!$I$11:$I$2510)/AL289, 0), ""))</f>
        <v/>
      </c>
      <c r="AM223" s="267"/>
      <c r="AN223" s="267"/>
      <c r="AO223" s="267"/>
      <c r="AP223" s="267" t="str">
        <f>IF(OR($B223="", AP$206=""), "", IFERROR(ROUND(SUMIF('Post Data'!$AD$11:$AD$2510, CONCATENATE($B223, " - ", AP$206), 'Post Data'!$I$11:$I$2510)/AP289, 0), ""))</f>
        <v/>
      </c>
      <c r="AQ223" s="267"/>
      <c r="AR223" s="267"/>
      <c r="AS223" s="268"/>
      <c r="AT223" s="5"/>
    </row>
    <row r="224" spans="1:46" x14ac:dyDescent="0.25">
      <c r="A224" s="5"/>
      <c r="B224" s="153" t="str">
        <f t="shared" si="18"/>
        <v>17:00</v>
      </c>
      <c r="C224" s="275"/>
      <c r="D224" s="155"/>
      <c r="E224" s="5"/>
      <c r="F224" s="276" t="str">
        <f>IF(OR($B224="", F$206=""), "", IFERROR(ROUND(SUMIF('Post Data'!$AD$11:$AD$2510, CONCATENATE($B224, " - ", F$206), 'Post Data'!$I$11:$I$2510)/F290, 0), ""))</f>
        <v/>
      </c>
      <c r="G224" s="267"/>
      <c r="H224" s="267"/>
      <c r="I224" s="267"/>
      <c r="J224" s="267" t="str">
        <f>IF(OR($B224="", J$206=""), "", IFERROR(ROUND(SUMIF('Post Data'!$AD$11:$AD$2510, CONCATENATE($B224, " - ", J$206), 'Post Data'!$I$11:$I$2510)/J290, 0), ""))</f>
        <v/>
      </c>
      <c r="K224" s="267"/>
      <c r="L224" s="267"/>
      <c r="M224" s="267"/>
      <c r="N224" s="267" t="str">
        <f>IF(OR($B224="", N$206=""), "", IFERROR(ROUND(SUMIF('Post Data'!$AD$11:$AD$2510, CONCATENATE($B224, " - ", N$206), 'Post Data'!$I$11:$I$2510)/N290, 0), ""))</f>
        <v/>
      </c>
      <c r="O224" s="267"/>
      <c r="P224" s="267"/>
      <c r="Q224" s="267"/>
      <c r="R224" s="267" t="str">
        <f>IF(OR($B224="", R$206=""), "", IFERROR(ROUND(SUMIF('Post Data'!$AD$11:$AD$2510, CONCATENATE($B224, " - ", R$206), 'Post Data'!$I$11:$I$2510)/R290, 0), ""))</f>
        <v/>
      </c>
      <c r="S224" s="267"/>
      <c r="T224" s="267"/>
      <c r="U224" s="267"/>
      <c r="V224" s="267">
        <f>IF(OR($B224="", V$206=""), "", IFERROR(ROUND(SUMIF('Post Data'!$AD$11:$AD$2510, CONCATENATE($B224, " - ", V$206), 'Post Data'!$I$11:$I$2510)/V290, 0), ""))</f>
        <v>84</v>
      </c>
      <c r="W224" s="267"/>
      <c r="X224" s="267"/>
      <c r="Y224" s="267"/>
      <c r="Z224" s="267" t="str">
        <f>IF(OR($B224="", Z$206=""), "", IFERROR(ROUND(SUMIF('Post Data'!$AD$11:$AD$2510, CONCATENATE($B224, " - ", Z$206), 'Post Data'!$I$11:$I$2510)/Z290, 0), ""))</f>
        <v/>
      </c>
      <c r="AA224" s="267"/>
      <c r="AB224" s="267"/>
      <c r="AC224" s="267"/>
      <c r="AD224" s="267" t="str">
        <f>IF(OR($B224="", AD$206=""), "", IFERROR(ROUND(SUMIF('Post Data'!$AD$11:$AD$2510, CONCATENATE($B224, " - ", AD$206), 'Post Data'!$I$11:$I$2510)/AD290, 0), ""))</f>
        <v/>
      </c>
      <c r="AE224" s="267"/>
      <c r="AF224" s="267"/>
      <c r="AG224" s="267"/>
      <c r="AH224" s="267" t="str">
        <f>IF(OR($B224="", AH$206=""), "", IFERROR(ROUND(SUMIF('Post Data'!$AD$11:$AD$2510, CONCATENATE($B224, " - ", AH$206), 'Post Data'!$I$11:$I$2510)/AH290, 0), ""))</f>
        <v/>
      </c>
      <c r="AI224" s="267"/>
      <c r="AJ224" s="267"/>
      <c r="AK224" s="267"/>
      <c r="AL224" s="267" t="str">
        <f>IF(OR($B224="", AL$206=""), "", IFERROR(ROUND(SUMIF('Post Data'!$AD$11:$AD$2510, CONCATENATE($B224, " - ", AL$206), 'Post Data'!$I$11:$I$2510)/AL290, 0), ""))</f>
        <v/>
      </c>
      <c r="AM224" s="267"/>
      <c r="AN224" s="267"/>
      <c r="AO224" s="267"/>
      <c r="AP224" s="267" t="str">
        <f>IF(OR($B224="", AP$206=""), "", IFERROR(ROUND(SUMIF('Post Data'!$AD$11:$AD$2510, CONCATENATE($B224, " - ", AP$206), 'Post Data'!$I$11:$I$2510)/AP290, 0), ""))</f>
        <v/>
      </c>
      <c r="AQ224" s="267"/>
      <c r="AR224" s="267"/>
      <c r="AS224" s="268"/>
      <c r="AT224" s="5"/>
    </row>
    <row r="225" spans="1:46" x14ac:dyDescent="0.25">
      <c r="A225" s="5"/>
      <c r="B225" s="153" t="str">
        <f t="shared" si="18"/>
        <v>18:00</v>
      </c>
      <c r="C225" s="275"/>
      <c r="D225" s="155"/>
      <c r="E225" s="5"/>
      <c r="F225" s="276" t="str">
        <f>IF(OR($B225="", F$206=""), "", IFERROR(ROUND(SUMIF('Post Data'!$AD$11:$AD$2510, CONCATENATE($B225, " - ", F$206), 'Post Data'!$I$11:$I$2510)/F291, 0), ""))</f>
        <v/>
      </c>
      <c r="G225" s="267"/>
      <c r="H225" s="267"/>
      <c r="I225" s="267"/>
      <c r="J225" s="267" t="str">
        <f>IF(OR($B225="", J$206=""), "", IFERROR(ROUND(SUMIF('Post Data'!$AD$11:$AD$2510, CONCATENATE($B225, " - ", J$206), 'Post Data'!$I$11:$I$2510)/J291, 0), ""))</f>
        <v/>
      </c>
      <c r="K225" s="267"/>
      <c r="L225" s="267"/>
      <c r="M225" s="267"/>
      <c r="N225" s="267" t="str">
        <f>IF(OR($B225="", N$206=""), "", IFERROR(ROUND(SUMIF('Post Data'!$AD$11:$AD$2510, CONCATENATE($B225, " - ", N$206), 'Post Data'!$I$11:$I$2510)/N291, 0), ""))</f>
        <v/>
      </c>
      <c r="O225" s="267"/>
      <c r="P225" s="267"/>
      <c r="Q225" s="267"/>
      <c r="R225" s="267" t="str">
        <f>IF(OR($B225="", R$206=""), "", IFERROR(ROUND(SUMIF('Post Data'!$AD$11:$AD$2510, CONCATENATE($B225, " - ", R$206), 'Post Data'!$I$11:$I$2510)/R291, 0), ""))</f>
        <v/>
      </c>
      <c r="S225" s="267"/>
      <c r="T225" s="267"/>
      <c r="U225" s="267"/>
      <c r="V225" s="267" t="str">
        <f>IF(OR($B225="", V$206=""), "", IFERROR(ROUND(SUMIF('Post Data'!$AD$11:$AD$2510, CONCATENATE($B225, " - ", V$206), 'Post Data'!$I$11:$I$2510)/V291, 0), ""))</f>
        <v/>
      </c>
      <c r="W225" s="267"/>
      <c r="X225" s="267"/>
      <c r="Y225" s="267"/>
      <c r="Z225" s="267" t="str">
        <f>IF(OR($B225="", Z$206=""), "", IFERROR(ROUND(SUMIF('Post Data'!$AD$11:$AD$2510, CONCATENATE($B225, " - ", Z$206), 'Post Data'!$I$11:$I$2510)/Z291, 0), ""))</f>
        <v/>
      </c>
      <c r="AA225" s="267"/>
      <c r="AB225" s="267"/>
      <c r="AC225" s="267"/>
      <c r="AD225" s="267" t="str">
        <f>IF(OR($B225="", AD$206=""), "", IFERROR(ROUND(SUMIF('Post Data'!$AD$11:$AD$2510, CONCATENATE($B225, " - ", AD$206), 'Post Data'!$I$11:$I$2510)/AD291, 0), ""))</f>
        <v/>
      </c>
      <c r="AE225" s="267"/>
      <c r="AF225" s="267"/>
      <c r="AG225" s="267"/>
      <c r="AH225" s="267" t="str">
        <f>IF(OR($B225="", AH$206=""), "", IFERROR(ROUND(SUMIF('Post Data'!$AD$11:$AD$2510, CONCATENATE($B225, " - ", AH$206), 'Post Data'!$I$11:$I$2510)/AH291, 0), ""))</f>
        <v/>
      </c>
      <c r="AI225" s="267"/>
      <c r="AJ225" s="267"/>
      <c r="AK225" s="267"/>
      <c r="AL225" s="267" t="str">
        <f>IF(OR($B225="", AL$206=""), "", IFERROR(ROUND(SUMIF('Post Data'!$AD$11:$AD$2510, CONCATENATE($B225, " - ", AL$206), 'Post Data'!$I$11:$I$2510)/AL291, 0), ""))</f>
        <v/>
      </c>
      <c r="AM225" s="267"/>
      <c r="AN225" s="267"/>
      <c r="AO225" s="267"/>
      <c r="AP225" s="267" t="str">
        <f>IF(OR($B225="", AP$206=""), "", IFERROR(ROUND(SUMIF('Post Data'!$AD$11:$AD$2510, CONCATENATE($B225, " - ", AP$206), 'Post Data'!$I$11:$I$2510)/AP291, 0), ""))</f>
        <v/>
      </c>
      <c r="AQ225" s="267"/>
      <c r="AR225" s="267"/>
      <c r="AS225" s="268"/>
      <c r="AT225" s="5"/>
    </row>
    <row r="226" spans="1:46" x14ac:dyDescent="0.25">
      <c r="A226" s="5"/>
      <c r="B226" s="153" t="str">
        <f t="shared" si="18"/>
        <v>19:00</v>
      </c>
      <c r="C226" s="275"/>
      <c r="D226" s="155"/>
      <c r="E226" s="5"/>
      <c r="F226" s="276" t="str">
        <f>IF(OR($B226="", F$206=""), "", IFERROR(ROUND(SUMIF('Post Data'!$AD$11:$AD$2510, CONCATENATE($B226, " - ", F$206), 'Post Data'!$I$11:$I$2510)/F292, 0), ""))</f>
        <v/>
      </c>
      <c r="G226" s="267"/>
      <c r="H226" s="267"/>
      <c r="I226" s="267"/>
      <c r="J226" s="267" t="str">
        <f>IF(OR($B226="", J$206=""), "", IFERROR(ROUND(SUMIF('Post Data'!$AD$11:$AD$2510, CONCATENATE($B226, " - ", J$206), 'Post Data'!$I$11:$I$2510)/J292, 0), ""))</f>
        <v/>
      </c>
      <c r="K226" s="267"/>
      <c r="L226" s="267"/>
      <c r="M226" s="267"/>
      <c r="N226" s="267" t="str">
        <f>IF(OR($B226="", N$206=""), "", IFERROR(ROUND(SUMIF('Post Data'!$AD$11:$AD$2510, CONCATENATE($B226, " - ", N$206), 'Post Data'!$I$11:$I$2510)/N292, 0), ""))</f>
        <v/>
      </c>
      <c r="O226" s="267"/>
      <c r="P226" s="267"/>
      <c r="Q226" s="267"/>
      <c r="R226" s="267" t="str">
        <f>IF(OR($B226="", R$206=""), "", IFERROR(ROUND(SUMIF('Post Data'!$AD$11:$AD$2510, CONCATENATE($B226, " - ", R$206), 'Post Data'!$I$11:$I$2510)/R292, 0), ""))</f>
        <v/>
      </c>
      <c r="S226" s="267"/>
      <c r="T226" s="267"/>
      <c r="U226" s="267"/>
      <c r="V226" s="267" t="str">
        <f>IF(OR($B226="", V$206=""), "", IFERROR(ROUND(SUMIF('Post Data'!$AD$11:$AD$2510, CONCATENATE($B226, " - ", V$206), 'Post Data'!$I$11:$I$2510)/V292, 0), ""))</f>
        <v/>
      </c>
      <c r="W226" s="267"/>
      <c r="X226" s="267"/>
      <c r="Y226" s="267"/>
      <c r="Z226" s="267" t="str">
        <f>IF(OR($B226="", Z$206=""), "", IFERROR(ROUND(SUMIF('Post Data'!$AD$11:$AD$2510, CONCATENATE($B226, " - ", Z$206), 'Post Data'!$I$11:$I$2510)/Z292, 0), ""))</f>
        <v/>
      </c>
      <c r="AA226" s="267"/>
      <c r="AB226" s="267"/>
      <c r="AC226" s="267"/>
      <c r="AD226" s="267" t="str">
        <f>IF(OR($B226="", AD$206=""), "", IFERROR(ROUND(SUMIF('Post Data'!$AD$11:$AD$2510, CONCATENATE($B226, " - ", AD$206), 'Post Data'!$I$11:$I$2510)/AD292, 0), ""))</f>
        <v/>
      </c>
      <c r="AE226" s="267"/>
      <c r="AF226" s="267"/>
      <c r="AG226" s="267"/>
      <c r="AH226" s="267" t="str">
        <f>IF(OR($B226="", AH$206=""), "", IFERROR(ROUND(SUMIF('Post Data'!$AD$11:$AD$2510, CONCATENATE($B226, " - ", AH$206), 'Post Data'!$I$11:$I$2510)/AH292, 0), ""))</f>
        <v/>
      </c>
      <c r="AI226" s="267"/>
      <c r="AJ226" s="267"/>
      <c r="AK226" s="267"/>
      <c r="AL226" s="267" t="str">
        <f>IF(OR($B226="", AL$206=""), "", IFERROR(ROUND(SUMIF('Post Data'!$AD$11:$AD$2510, CONCATENATE($B226, " - ", AL$206), 'Post Data'!$I$11:$I$2510)/AL292, 0), ""))</f>
        <v/>
      </c>
      <c r="AM226" s="267"/>
      <c r="AN226" s="267"/>
      <c r="AO226" s="267"/>
      <c r="AP226" s="267" t="str">
        <f>IF(OR($B226="", AP$206=""), "", IFERROR(ROUND(SUMIF('Post Data'!$AD$11:$AD$2510, CONCATENATE($B226, " - ", AP$206), 'Post Data'!$I$11:$I$2510)/AP292, 0), ""))</f>
        <v/>
      </c>
      <c r="AQ226" s="267"/>
      <c r="AR226" s="267"/>
      <c r="AS226" s="268"/>
      <c r="AT226" s="5"/>
    </row>
    <row r="227" spans="1:46" x14ac:dyDescent="0.25">
      <c r="A227" s="5"/>
      <c r="B227" s="153" t="str">
        <f t="shared" si="18"/>
        <v>20:00</v>
      </c>
      <c r="C227" s="275"/>
      <c r="D227" s="155"/>
      <c r="E227" s="5"/>
      <c r="F227" s="276" t="str">
        <f>IF(OR($B227="", F$206=""), "", IFERROR(ROUND(SUMIF('Post Data'!$AD$11:$AD$2510, CONCATENATE($B227, " - ", F$206), 'Post Data'!$I$11:$I$2510)/F293, 0), ""))</f>
        <v/>
      </c>
      <c r="G227" s="267"/>
      <c r="H227" s="267"/>
      <c r="I227" s="267"/>
      <c r="J227" s="267" t="str">
        <f>IF(OR($B227="", J$206=""), "", IFERROR(ROUND(SUMIF('Post Data'!$AD$11:$AD$2510, CONCATENATE($B227, " - ", J$206), 'Post Data'!$I$11:$I$2510)/J293, 0), ""))</f>
        <v/>
      </c>
      <c r="K227" s="267"/>
      <c r="L227" s="267"/>
      <c r="M227" s="267"/>
      <c r="N227" s="267" t="str">
        <f>IF(OR($B227="", N$206=""), "", IFERROR(ROUND(SUMIF('Post Data'!$AD$11:$AD$2510, CONCATENATE($B227, " - ", N$206), 'Post Data'!$I$11:$I$2510)/N293, 0), ""))</f>
        <v/>
      </c>
      <c r="O227" s="267"/>
      <c r="P227" s="267"/>
      <c r="Q227" s="267"/>
      <c r="R227" s="267" t="str">
        <f>IF(OR($B227="", R$206=""), "", IFERROR(ROUND(SUMIF('Post Data'!$AD$11:$AD$2510, CONCATENATE($B227, " - ", R$206), 'Post Data'!$I$11:$I$2510)/R293, 0), ""))</f>
        <v/>
      </c>
      <c r="S227" s="267"/>
      <c r="T227" s="267"/>
      <c r="U227" s="267"/>
      <c r="V227" s="267" t="str">
        <f>IF(OR($B227="", V$206=""), "", IFERROR(ROUND(SUMIF('Post Data'!$AD$11:$AD$2510, CONCATENATE($B227, " - ", V$206), 'Post Data'!$I$11:$I$2510)/V293, 0), ""))</f>
        <v/>
      </c>
      <c r="W227" s="267"/>
      <c r="X227" s="267"/>
      <c r="Y227" s="267"/>
      <c r="Z227" s="267" t="str">
        <f>IF(OR($B227="", Z$206=""), "", IFERROR(ROUND(SUMIF('Post Data'!$AD$11:$AD$2510, CONCATENATE($B227, " - ", Z$206), 'Post Data'!$I$11:$I$2510)/Z293, 0), ""))</f>
        <v/>
      </c>
      <c r="AA227" s="267"/>
      <c r="AB227" s="267"/>
      <c r="AC227" s="267"/>
      <c r="AD227" s="267">
        <f>IF(OR($B227="", AD$206=""), "", IFERROR(ROUND(SUMIF('Post Data'!$AD$11:$AD$2510, CONCATENATE($B227, " - ", AD$206), 'Post Data'!$I$11:$I$2510)/AD293, 0), ""))</f>
        <v>70</v>
      </c>
      <c r="AE227" s="267"/>
      <c r="AF227" s="267"/>
      <c r="AG227" s="267"/>
      <c r="AH227" s="267" t="str">
        <f>IF(OR($B227="", AH$206=""), "", IFERROR(ROUND(SUMIF('Post Data'!$AD$11:$AD$2510, CONCATENATE($B227, " - ", AH$206), 'Post Data'!$I$11:$I$2510)/AH293, 0), ""))</f>
        <v/>
      </c>
      <c r="AI227" s="267"/>
      <c r="AJ227" s="267"/>
      <c r="AK227" s="267"/>
      <c r="AL227" s="267" t="str">
        <f>IF(OR($B227="", AL$206=""), "", IFERROR(ROUND(SUMIF('Post Data'!$AD$11:$AD$2510, CONCATENATE($B227, " - ", AL$206), 'Post Data'!$I$11:$I$2510)/AL293, 0), ""))</f>
        <v/>
      </c>
      <c r="AM227" s="267"/>
      <c r="AN227" s="267"/>
      <c r="AO227" s="267"/>
      <c r="AP227" s="267" t="str">
        <f>IF(OR($B227="", AP$206=""), "", IFERROR(ROUND(SUMIF('Post Data'!$AD$11:$AD$2510, CONCATENATE($B227, " - ", AP$206), 'Post Data'!$I$11:$I$2510)/AP293, 0), ""))</f>
        <v/>
      </c>
      <c r="AQ227" s="267"/>
      <c r="AR227" s="267"/>
      <c r="AS227" s="268"/>
      <c r="AT227" s="5"/>
    </row>
    <row r="228" spans="1:46" x14ac:dyDescent="0.25">
      <c r="A228" s="5"/>
      <c r="B228" s="153" t="str">
        <f t="shared" si="18"/>
        <v>21:00</v>
      </c>
      <c r="C228" s="275"/>
      <c r="D228" s="155"/>
      <c r="E228" s="5"/>
      <c r="F228" s="276">
        <f>IF(OR($B228="", F$206=""), "", IFERROR(ROUND(SUMIF('Post Data'!$AD$11:$AD$2510, CONCATENATE($B228, " - ", F$206), 'Post Data'!$I$11:$I$2510)/F294, 0), ""))</f>
        <v>46</v>
      </c>
      <c r="G228" s="267"/>
      <c r="H228" s="267"/>
      <c r="I228" s="267"/>
      <c r="J228" s="267" t="str">
        <f>IF(OR($B228="", J$206=""), "", IFERROR(ROUND(SUMIF('Post Data'!$AD$11:$AD$2510, CONCATENATE($B228, " - ", J$206), 'Post Data'!$I$11:$I$2510)/J294, 0), ""))</f>
        <v/>
      </c>
      <c r="K228" s="267"/>
      <c r="L228" s="267"/>
      <c r="M228" s="267"/>
      <c r="N228" s="267" t="str">
        <f>IF(OR($B228="", N$206=""), "", IFERROR(ROUND(SUMIF('Post Data'!$AD$11:$AD$2510, CONCATENATE($B228, " - ", N$206), 'Post Data'!$I$11:$I$2510)/N294, 0), ""))</f>
        <v/>
      </c>
      <c r="O228" s="267"/>
      <c r="P228" s="267"/>
      <c r="Q228" s="267"/>
      <c r="R228" s="267" t="str">
        <f>IF(OR($B228="", R$206=""), "", IFERROR(ROUND(SUMIF('Post Data'!$AD$11:$AD$2510, CONCATENATE($B228, " - ", R$206), 'Post Data'!$I$11:$I$2510)/R294, 0), ""))</f>
        <v/>
      </c>
      <c r="S228" s="267"/>
      <c r="T228" s="267"/>
      <c r="U228" s="267"/>
      <c r="V228" s="267" t="str">
        <f>IF(OR($B228="", V$206=""), "", IFERROR(ROUND(SUMIF('Post Data'!$AD$11:$AD$2510, CONCATENATE($B228, " - ", V$206), 'Post Data'!$I$11:$I$2510)/V294, 0), ""))</f>
        <v/>
      </c>
      <c r="W228" s="267"/>
      <c r="X228" s="267"/>
      <c r="Y228" s="267"/>
      <c r="Z228" s="267" t="str">
        <f>IF(OR($B228="", Z$206=""), "", IFERROR(ROUND(SUMIF('Post Data'!$AD$11:$AD$2510, CONCATENATE($B228, " - ", Z$206), 'Post Data'!$I$11:$I$2510)/Z294, 0), ""))</f>
        <v/>
      </c>
      <c r="AA228" s="267"/>
      <c r="AB228" s="267"/>
      <c r="AC228" s="267"/>
      <c r="AD228" s="267" t="str">
        <f>IF(OR($B228="", AD$206=""), "", IFERROR(ROUND(SUMIF('Post Data'!$AD$11:$AD$2510, CONCATENATE($B228, " - ", AD$206), 'Post Data'!$I$11:$I$2510)/AD294, 0), ""))</f>
        <v/>
      </c>
      <c r="AE228" s="267"/>
      <c r="AF228" s="267"/>
      <c r="AG228" s="267"/>
      <c r="AH228" s="267" t="str">
        <f>IF(OR($B228="", AH$206=""), "", IFERROR(ROUND(SUMIF('Post Data'!$AD$11:$AD$2510, CONCATENATE($B228, " - ", AH$206), 'Post Data'!$I$11:$I$2510)/AH294, 0), ""))</f>
        <v/>
      </c>
      <c r="AI228" s="267"/>
      <c r="AJ228" s="267"/>
      <c r="AK228" s="267"/>
      <c r="AL228" s="267" t="str">
        <f>IF(OR($B228="", AL$206=""), "", IFERROR(ROUND(SUMIF('Post Data'!$AD$11:$AD$2510, CONCATENATE($B228, " - ", AL$206), 'Post Data'!$I$11:$I$2510)/AL294, 0), ""))</f>
        <v/>
      </c>
      <c r="AM228" s="267"/>
      <c r="AN228" s="267"/>
      <c r="AO228" s="267"/>
      <c r="AP228" s="267" t="str">
        <f>IF(OR($B228="", AP$206=""), "", IFERROR(ROUND(SUMIF('Post Data'!$AD$11:$AD$2510, CONCATENATE($B228, " - ", AP$206), 'Post Data'!$I$11:$I$2510)/AP294, 0), ""))</f>
        <v/>
      </c>
      <c r="AQ228" s="267"/>
      <c r="AR228" s="267"/>
      <c r="AS228" s="268"/>
      <c r="AT228" s="5"/>
    </row>
    <row r="229" spans="1:46" x14ac:dyDescent="0.25">
      <c r="A229" s="5"/>
      <c r="B229" s="153" t="str">
        <f t="shared" si="18"/>
        <v>22:00</v>
      </c>
      <c r="C229" s="275"/>
      <c r="D229" s="155"/>
      <c r="E229" s="5"/>
      <c r="F229" s="276" t="str">
        <f>IF(OR($B229="", F$206=""), "", IFERROR(ROUND(SUMIF('Post Data'!$AD$11:$AD$2510, CONCATENATE($B229, " - ", F$206), 'Post Data'!$I$11:$I$2510)/F295, 0), ""))</f>
        <v/>
      </c>
      <c r="G229" s="267"/>
      <c r="H229" s="267"/>
      <c r="I229" s="267"/>
      <c r="J229" s="267" t="str">
        <f>IF(OR($B229="", J$206=""), "", IFERROR(ROUND(SUMIF('Post Data'!$AD$11:$AD$2510, CONCATENATE($B229, " - ", J$206), 'Post Data'!$I$11:$I$2510)/J295, 0), ""))</f>
        <v/>
      </c>
      <c r="K229" s="267"/>
      <c r="L229" s="267"/>
      <c r="M229" s="267"/>
      <c r="N229" s="267" t="str">
        <f>IF(OR($B229="", N$206=""), "", IFERROR(ROUND(SUMIF('Post Data'!$AD$11:$AD$2510, CONCATENATE($B229, " - ", N$206), 'Post Data'!$I$11:$I$2510)/N295, 0), ""))</f>
        <v/>
      </c>
      <c r="O229" s="267"/>
      <c r="P229" s="267"/>
      <c r="Q229" s="267"/>
      <c r="R229" s="267" t="str">
        <f>IF(OR($B229="", R$206=""), "", IFERROR(ROUND(SUMIF('Post Data'!$AD$11:$AD$2510, CONCATENATE($B229, " - ", R$206), 'Post Data'!$I$11:$I$2510)/R295, 0), ""))</f>
        <v/>
      </c>
      <c r="S229" s="267"/>
      <c r="T229" s="267"/>
      <c r="U229" s="267"/>
      <c r="V229" s="267" t="str">
        <f>IF(OR($B229="", V$206=""), "", IFERROR(ROUND(SUMIF('Post Data'!$AD$11:$AD$2510, CONCATENATE($B229, " - ", V$206), 'Post Data'!$I$11:$I$2510)/V295, 0), ""))</f>
        <v/>
      </c>
      <c r="W229" s="267"/>
      <c r="X229" s="267"/>
      <c r="Y229" s="267"/>
      <c r="Z229" s="267" t="str">
        <f>IF(OR($B229="", Z$206=""), "", IFERROR(ROUND(SUMIF('Post Data'!$AD$11:$AD$2510, CONCATENATE($B229, " - ", Z$206), 'Post Data'!$I$11:$I$2510)/Z295, 0), ""))</f>
        <v/>
      </c>
      <c r="AA229" s="267"/>
      <c r="AB229" s="267"/>
      <c r="AC229" s="267"/>
      <c r="AD229" s="267" t="str">
        <f>IF(OR($B229="", AD$206=""), "", IFERROR(ROUND(SUMIF('Post Data'!$AD$11:$AD$2510, CONCATENATE($B229, " - ", AD$206), 'Post Data'!$I$11:$I$2510)/AD295, 0), ""))</f>
        <v/>
      </c>
      <c r="AE229" s="267"/>
      <c r="AF229" s="267"/>
      <c r="AG229" s="267"/>
      <c r="AH229" s="267" t="str">
        <f>IF(OR($B229="", AH$206=""), "", IFERROR(ROUND(SUMIF('Post Data'!$AD$11:$AD$2510, CONCATENATE($B229, " - ", AH$206), 'Post Data'!$I$11:$I$2510)/AH295, 0), ""))</f>
        <v/>
      </c>
      <c r="AI229" s="267"/>
      <c r="AJ229" s="267"/>
      <c r="AK229" s="267"/>
      <c r="AL229" s="267" t="str">
        <f>IF(OR($B229="", AL$206=""), "", IFERROR(ROUND(SUMIF('Post Data'!$AD$11:$AD$2510, CONCATENATE($B229, " - ", AL$206), 'Post Data'!$I$11:$I$2510)/AL295, 0), ""))</f>
        <v/>
      </c>
      <c r="AM229" s="267"/>
      <c r="AN229" s="267"/>
      <c r="AO229" s="267"/>
      <c r="AP229" s="267" t="str">
        <f>IF(OR($B229="", AP$206=""), "", IFERROR(ROUND(SUMIF('Post Data'!$AD$11:$AD$2510, CONCATENATE($B229, " - ", AP$206), 'Post Data'!$I$11:$I$2510)/AP295, 0), ""))</f>
        <v/>
      </c>
      <c r="AQ229" s="267"/>
      <c r="AR229" s="267"/>
      <c r="AS229" s="268"/>
      <c r="AT229" s="5"/>
    </row>
    <row r="230" spans="1:46" x14ac:dyDescent="0.25">
      <c r="A230" s="5"/>
      <c r="B230" s="156" t="str">
        <f t="shared" si="18"/>
        <v>23:00</v>
      </c>
      <c r="C230" s="157"/>
      <c r="D230" s="158"/>
      <c r="E230" s="5"/>
      <c r="F230" s="283" t="str">
        <f>IF(OR($B230="", F$206=""), "", IFERROR(ROUND(SUMIF('Post Data'!$AD$11:$AD$2510, CONCATENATE($B230, " - ", F$206), 'Post Data'!$I$11:$I$2510)/F296, 0), ""))</f>
        <v/>
      </c>
      <c r="G230" s="280"/>
      <c r="H230" s="280"/>
      <c r="I230" s="280"/>
      <c r="J230" s="280" t="str">
        <f>IF(OR($B230="", J$206=""), "", IFERROR(ROUND(SUMIF('Post Data'!$AD$11:$AD$2510, CONCATENATE($B230, " - ", J$206), 'Post Data'!$I$11:$I$2510)/J296, 0), ""))</f>
        <v/>
      </c>
      <c r="K230" s="280"/>
      <c r="L230" s="280"/>
      <c r="M230" s="280"/>
      <c r="N230" s="280" t="str">
        <f>IF(OR($B230="", N$206=""), "", IFERROR(ROUND(SUMIF('Post Data'!$AD$11:$AD$2510, CONCATENATE($B230, " - ", N$206), 'Post Data'!$I$11:$I$2510)/N296, 0), ""))</f>
        <v/>
      </c>
      <c r="O230" s="280"/>
      <c r="P230" s="280"/>
      <c r="Q230" s="280"/>
      <c r="R230" s="280" t="str">
        <f>IF(OR($B230="", R$206=""), "", IFERROR(ROUND(SUMIF('Post Data'!$AD$11:$AD$2510, CONCATENATE($B230, " - ", R$206), 'Post Data'!$I$11:$I$2510)/R296, 0), ""))</f>
        <v/>
      </c>
      <c r="S230" s="280"/>
      <c r="T230" s="280"/>
      <c r="U230" s="280"/>
      <c r="V230" s="280" t="str">
        <f>IF(OR($B230="", V$206=""), "", IFERROR(ROUND(SUMIF('Post Data'!$AD$11:$AD$2510, CONCATENATE($B230, " - ", V$206), 'Post Data'!$I$11:$I$2510)/V296, 0), ""))</f>
        <v/>
      </c>
      <c r="W230" s="280"/>
      <c r="X230" s="280"/>
      <c r="Y230" s="280"/>
      <c r="Z230" s="280" t="str">
        <f>IF(OR($B230="", Z$206=""), "", IFERROR(ROUND(SUMIF('Post Data'!$AD$11:$AD$2510, CONCATENATE($B230, " - ", Z$206), 'Post Data'!$I$11:$I$2510)/Z296, 0), ""))</f>
        <v/>
      </c>
      <c r="AA230" s="280"/>
      <c r="AB230" s="280"/>
      <c r="AC230" s="280"/>
      <c r="AD230" s="280" t="str">
        <f>IF(OR($B230="", AD$206=""), "", IFERROR(ROUND(SUMIF('Post Data'!$AD$11:$AD$2510, CONCATENATE($B230, " - ", AD$206), 'Post Data'!$I$11:$I$2510)/AD296, 0), ""))</f>
        <v/>
      </c>
      <c r="AE230" s="280"/>
      <c r="AF230" s="280"/>
      <c r="AG230" s="280"/>
      <c r="AH230" s="280" t="str">
        <f>IF(OR($B230="", AH$206=""), "", IFERROR(ROUND(SUMIF('Post Data'!$AD$11:$AD$2510, CONCATENATE($B230, " - ", AH$206), 'Post Data'!$I$11:$I$2510)/AH296, 0), ""))</f>
        <v/>
      </c>
      <c r="AI230" s="280"/>
      <c r="AJ230" s="280"/>
      <c r="AK230" s="280"/>
      <c r="AL230" s="280" t="str">
        <f>IF(OR($B230="", AL$206=""), "", IFERROR(ROUND(SUMIF('Post Data'!$AD$11:$AD$2510, CONCATENATE($B230, " - ", AL$206), 'Post Data'!$I$11:$I$2510)/AL296, 0), ""))</f>
        <v/>
      </c>
      <c r="AM230" s="280"/>
      <c r="AN230" s="280"/>
      <c r="AO230" s="280"/>
      <c r="AP230" s="280" t="str">
        <f>IF(OR($B230="", AP$206=""), "", IFERROR(ROUND(SUMIF('Post Data'!$AD$11:$AD$2510, CONCATENATE($B230, " - ", AP$206), 'Post Data'!$I$11:$I$2510)/AP296, 0), ""))</f>
        <v/>
      </c>
      <c r="AQ230" s="280"/>
      <c r="AR230" s="280"/>
      <c r="AS230" s="281"/>
      <c r="AT230" s="5"/>
    </row>
    <row r="231" spans="1:46"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1:46"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1:46" x14ac:dyDescent="0.25">
      <c r="A233" s="5"/>
      <c r="B233" s="221" t="s">
        <v>132</v>
      </c>
      <c r="C233" s="222"/>
      <c r="D233" s="222"/>
      <c r="E233" s="222"/>
      <c r="F233" s="222"/>
      <c r="G233" s="222"/>
      <c r="H233" s="222"/>
      <c r="I233" s="222"/>
      <c r="J233" s="222"/>
      <c r="K233" s="222"/>
      <c r="L233" s="222"/>
      <c r="M233" s="222"/>
      <c r="N233" s="222"/>
      <c r="O233" s="222"/>
      <c r="P233" s="222"/>
      <c r="Q233" s="222"/>
      <c r="R233" s="222"/>
      <c r="S233" s="222"/>
      <c r="T233" s="222"/>
      <c r="U233" s="222"/>
      <c r="V233" s="222"/>
      <c r="W233" s="222"/>
      <c r="X233" s="222"/>
      <c r="Y233" s="222"/>
      <c r="Z233" s="222"/>
      <c r="AA233" s="222"/>
      <c r="AB233" s="222"/>
      <c r="AC233" s="222"/>
      <c r="AD233" s="222"/>
      <c r="AE233" s="222"/>
      <c r="AF233" s="222"/>
      <c r="AG233" s="222"/>
      <c r="AH233" s="222"/>
      <c r="AI233" s="222"/>
      <c r="AJ233" s="222"/>
      <c r="AK233" s="222"/>
      <c r="AL233" s="222"/>
      <c r="AM233" s="222"/>
      <c r="AN233" s="222"/>
      <c r="AO233" s="222"/>
      <c r="AP233" s="222"/>
      <c r="AQ233" s="222"/>
      <c r="AR233" s="222"/>
      <c r="AS233" s="223"/>
      <c r="AT233" s="5"/>
    </row>
    <row r="234" spans="1:46" x14ac:dyDescent="0.25">
      <c r="A234" s="5"/>
      <c r="B234" s="224"/>
      <c r="C234" s="225"/>
      <c r="D234" s="225"/>
      <c r="E234" s="225"/>
      <c r="F234" s="225"/>
      <c r="G234" s="225"/>
      <c r="H234" s="225"/>
      <c r="I234" s="225"/>
      <c r="J234" s="225"/>
      <c r="K234" s="225"/>
      <c r="L234" s="225"/>
      <c r="M234" s="225"/>
      <c r="N234" s="225"/>
      <c r="O234" s="225"/>
      <c r="P234" s="225"/>
      <c r="Q234" s="225"/>
      <c r="R234" s="225"/>
      <c r="S234" s="225"/>
      <c r="T234" s="225"/>
      <c r="U234" s="225"/>
      <c r="V234" s="225"/>
      <c r="W234" s="225"/>
      <c r="X234" s="225"/>
      <c r="Y234" s="225"/>
      <c r="Z234" s="225"/>
      <c r="AA234" s="225"/>
      <c r="AB234" s="225"/>
      <c r="AC234" s="225"/>
      <c r="AD234" s="225"/>
      <c r="AE234" s="225"/>
      <c r="AF234" s="225"/>
      <c r="AG234" s="225"/>
      <c r="AH234" s="225"/>
      <c r="AI234" s="225"/>
      <c r="AJ234" s="225"/>
      <c r="AK234" s="225"/>
      <c r="AL234" s="225"/>
      <c r="AM234" s="225"/>
      <c r="AN234" s="225"/>
      <c r="AO234" s="225"/>
      <c r="AP234" s="225"/>
      <c r="AQ234" s="225"/>
      <c r="AR234" s="225"/>
      <c r="AS234" s="226"/>
      <c r="AT234" s="5"/>
    </row>
    <row r="235" spans="1:46"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1:46" x14ac:dyDescent="0.25">
      <c r="A236" s="5"/>
      <c r="B236" s="5"/>
      <c r="C236" s="5"/>
      <c r="D236" s="5"/>
      <c r="E236" s="5"/>
      <c r="F236" s="177" t="s">
        <v>129</v>
      </c>
      <c r="G236" s="178"/>
      <c r="H236" s="178"/>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9"/>
      <c r="AT236" s="5"/>
    </row>
    <row r="237" spans="1:46" x14ac:dyDescent="0.25">
      <c r="A237" s="5"/>
      <c r="B237" s="5"/>
      <c r="C237" s="5"/>
      <c r="D237" s="5"/>
      <c r="E237" s="5"/>
      <c r="F237" s="284">
        <f>IF(F239="", "", COUNTIF('Post Data'!$E$11:$E$2510, F239))</f>
        <v>2</v>
      </c>
      <c r="G237" s="284"/>
      <c r="H237" s="284"/>
      <c r="I237" s="284"/>
      <c r="J237" s="284">
        <f>IF(J239="", "", COUNTIF('Post Data'!$E$11:$E$2510, J239))</f>
        <v>2</v>
      </c>
      <c r="K237" s="284"/>
      <c r="L237" s="284"/>
      <c r="M237" s="284"/>
      <c r="N237" s="284">
        <f>IF(N239="", "", COUNTIF('Post Data'!$E$11:$E$2510, N239))</f>
        <v>0</v>
      </c>
      <c r="O237" s="284"/>
      <c r="P237" s="284"/>
      <c r="Q237" s="284"/>
      <c r="R237" s="284">
        <f>IF(R239="", "", COUNTIF('Post Data'!$E$11:$E$2510, R239))</f>
        <v>0</v>
      </c>
      <c r="S237" s="284"/>
      <c r="T237" s="284"/>
      <c r="U237" s="284"/>
      <c r="V237" s="284">
        <f>IF(V239="", "", COUNTIF('Post Data'!$E$11:$E$2510, V239))</f>
        <v>2</v>
      </c>
      <c r="W237" s="284"/>
      <c r="X237" s="284"/>
      <c r="Y237" s="284"/>
      <c r="Z237" s="284">
        <f>IF(Z239="", "", COUNTIF('Post Data'!$E$11:$E$2510, Z239))</f>
        <v>1</v>
      </c>
      <c r="AA237" s="284"/>
      <c r="AB237" s="284"/>
      <c r="AC237" s="284"/>
      <c r="AD237" s="284">
        <f>IF(AD239="", "", COUNTIF('Post Data'!$E$11:$E$2510, AD239))</f>
        <v>2</v>
      </c>
      <c r="AE237" s="284"/>
      <c r="AF237" s="284"/>
      <c r="AG237" s="284"/>
      <c r="AH237" s="284">
        <f>IF(AH239="", "", COUNTIF('Post Data'!$E$11:$E$2510, AH239))</f>
        <v>0</v>
      </c>
      <c r="AI237" s="284"/>
      <c r="AJ237" s="284"/>
      <c r="AK237" s="284"/>
      <c r="AL237" s="284">
        <f>IF(AL239="", "", COUNTIF('Post Data'!$E$11:$E$2510, AL239))</f>
        <v>0</v>
      </c>
      <c r="AM237" s="284"/>
      <c r="AN237" s="284"/>
      <c r="AO237" s="284"/>
      <c r="AP237" s="284">
        <f>IF(AP239="", "", COUNTIF('Post Data'!$E$11:$E$2510, AP239))</f>
        <v>1</v>
      </c>
      <c r="AQ237" s="284"/>
      <c r="AR237" s="284"/>
      <c r="AS237" s="284"/>
      <c r="AT237" s="5"/>
    </row>
    <row r="238" spans="1:46" x14ac:dyDescent="0.25">
      <c r="A238" s="5"/>
      <c r="B238" s="227" t="s">
        <v>127</v>
      </c>
      <c r="C238" s="227"/>
      <c r="D238" s="227"/>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1:46" x14ac:dyDescent="0.25">
      <c r="A239" s="5"/>
      <c r="B239" s="177" t="s">
        <v>94</v>
      </c>
      <c r="C239" s="178"/>
      <c r="D239" s="179"/>
      <c r="E239" s="5"/>
      <c r="F239" s="282" t="str">
        <f>'Post Data'!$V$11</f>
        <v>Advertising</v>
      </c>
      <c r="G239" s="282"/>
      <c r="H239" s="282"/>
      <c r="I239" s="282"/>
      <c r="J239" s="282" t="str">
        <f>'Post Data'!$V$12</f>
        <v>Blog Post</v>
      </c>
      <c r="K239" s="282"/>
      <c r="L239" s="282"/>
      <c r="M239" s="282"/>
      <c r="N239" s="282" t="str">
        <f>'Post Data'!$V$13</f>
        <v>Brand</v>
      </c>
      <c r="O239" s="282"/>
      <c r="P239" s="282"/>
      <c r="Q239" s="282"/>
      <c r="R239" s="282" t="str">
        <f>'Post Data'!$V$14</f>
        <v>Business Info</v>
      </c>
      <c r="S239" s="282"/>
      <c r="T239" s="282"/>
      <c r="U239" s="282"/>
      <c r="V239" s="282" t="str">
        <f>'Post Data'!$V$15</f>
        <v>Fun</v>
      </c>
      <c r="W239" s="282"/>
      <c r="X239" s="282"/>
      <c r="Y239" s="282"/>
      <c r="Z239" s="282" t="str">
        <f>'Post Data'!$V$16</f>
        <v>Funny</v>
      </c>
      <c r="AA239" s="282"/>
      <c r="AB239" s="282"/>
      <c r="AC239" s="282"/>
      <c r="AD239" s="282" t="str">
        <f>'Post Data'!$V$17</f>
        <v>New Product</v>
      </c>
      <c r="AE239" s="282"/>
      <c r="AF239" s="282"/>
      <c r="AG239" s="282"/>
      <c r="AH239" s="282" t="str">
        <f>'Post Data'!$V$18</f>
        <v>Personal</v>
      </c>
      <c r="AI239" s="282"/>
      <c r="AJ239" s="282"/>
      <c r="AK239" s="282"/>
      <c r="AL239" s="282" t="str">
        <f>'Post Data'!$V$19</f>
        <v>Provocative</v>
      </c>
      <c r="AM239" s="282"/>
      <c r="AN239" s="282"/>
      <c r="AO239" s="282"/>
      <c r="AP239" s="282" t="str">
        <f>'Post Data'!$V$20</f>
        <v>Trending</v>
      </c>
      <c r="AQ239" s="282"/>
      <c r="AR239" s="282"/>
      <c r="AS239" s="282"/>
      <c r="AT239" s="5"/>
    </row>
    <row r="240" spans="1:46" x14ac:dyDescent="0.25">
      <c r="A240" s="5"/>
      <c r="B240" s="150" t="str">
        <f>$AY99</f>
        <v>00:00</v>
      </c>
      <c r="C240" s="151"/>
      <c r="D240" s="152"/>
      <c r="E240" s="5"/>
      <c r="F240" s="279" t="str">
        <f>IF(OR($B240="", F$239=""), "", IFERROR(ROUND(SUMIF('Post Data'!$AD$11:$AD$2510, CONCATENATE($B240, " - ", F$239), 'Post Data'!$J$11:$J$2510)/F273, 0), ""))</f>
        <v/>
      </c>
      <c r="G240" s="277"/>
      <c r="H240" s="277"/>
      <c r="I240" s="277"/>
      <c r="J240" s="277" t="str">
        <f>IF(OR($B240="", J$239=""), "", IFERROR(ROUND(SUMIF('Post Data'!$AD$11:$AD$2510, CONCATENATE($B240, " - ", J$239), 'Post Data'!$J$11:$J$2510)/J273, 0), ""))</f>
        <v/>
      </c>
      <c r="K240" s="277"/>
      <c r="L240" s="277"/>
      <c r="M240" s="277"/>
      <c r="N240" s="277" t="str">
        <f>IF(OR($B240="", N$239=""), "", IFERROR(ROUND(SUMIF('Post Data'!$AD$11:$AD$2510, CONCATENATE($B240, " - ", N$239), 'Post Data'!$J$11:$J$2510)/N273, 0), ""))</f>
        <v/>
      </c>
      <c r="O240" s="277"/>
      <c r="P240" s="277"/>
      <c r="Q240" s="277"/>
      <c r="R240" s="277" t="str">
        <f>IF(OR($B240="", R$239=""), "", IFERROR(ROUND(SUMIF('Post Data'!$AD$11:$AD$2510, CONCATENATE($B240, " - ", R$239), 'Post Data'!$J$11:$J$2510)/R273, 0), ""))</f>
        <v/>
      </c>
      <c r="S240" s="277"/>
      <c r="T240" s="277"/>
      <c r="U240" s="277"/>
      <c r="V240" s="277" t="str">
        <f>IF(OR($B240="", V$239=""), "", IFERROR(ROUND(SUMIF('Post Data'!$AD$11:$AD$2510, CONCATENATE($B240, " - ", V$239), 'Post Data'!$J$11:$J$2510)/V273, 0), ""))</f>
        <v/>
      </c>
      <c r="W240" s="277"/>
      <c r="X240" s="277"/>
      <c r="Y240" s="277"/>
      <c r="Z240" s="277">
        <f>IF(OR($B240="", Z$239=""), "", IFERROR(ROUND(SUMIF('Post Data'!$AD$11:$AD$2510, CONCATENATE($B240, " - ", Z$239), 'Post Data'!$J$11:$J$2510)/Z273, 0), ""))</f>
        <v>79</v>
      </c>
      <c r="AA240" s="277"/>
      <c r="AB240" s="277"/>
      <c r="AC240" s="277"/>
      <c r="AD240" s="277" t="str">
        <f>IF(OR($B240="", AD$239=""), "", IFERROR(ROUND(SUMIF('Post Data'!$AD$11:$AD$2510, CONCATENATE($B240, " - ", AD$239), 'Post Data'!$J$11:$J$2510)/AD273, 0), ""))</f>
        <v/>
      </c>
      <c r="AE240" s="277"/>
      <c r="AF240" s="277"/>
      <c r="AG240" s="277"/>
      <c r="AH240" s="277" t="str">
        <f>IF(OR($B240="", AH$239=""), "", IFERROR(ROUND(SUMIF('Post Data'!$AD$11:$AD$2510, CONCATENATE($B240, " - ", AH$239), 'Post Data'!$J$11:$J$2510)/AH273, 0), ""))</f>
        <v/>
      </c>
      <c r="AI240" s="277"/>
      <c r="AJ240" s="277"/>
      <c r="AK240" s="277"/>
      <c r="AL240" s="277" t="str">
        <f>IF(OR($B240="", AL$239=""), "", IFERROR(ROUND(SUMIF('Post Data'!$AD$11:$AD$2510, CONCATENATE($B240, " - ", AL$239), 'Post Data'!$J$11:$J$2510)/AL273, 0), ""))</f>
        <v/>
      </c>
      <c r="AM240" s="277"/>
      <c r="AN240" s="277"/>
      <c r="AO240" s="277"/>
      <c r="AP240" s="277" t="str">
        <f>IF(OR($B240="", AP$239=""), "", IFERROR(ROUND(SUMIF('Post Data'!$AD$11:$AD$2510, CONCATENATE($B240, " - ", AP$239), 'Post Data'!$J$11:$J$2510)/AP273, 0), ""))</f>
        <v/>
      </c>
      <c r="AQ240" s="277"/>
      <c r="AR240" s="277"/>
      <c r="AS240" s="278"/>
      <c r="AT240" s="5"/>
    </row>
    <row r="241" spans="1:46" x14ac:dyDescent="0.25">
      <c r="A241" s="5"/>
      <c r="B241" s="153" t="str">
        <f t="shared" ref="B241:B263" si="19">$AY100</f>
        <v>01:00</v>
      </c>
      <c r="C241" s="275"/>
      <c r="D241" s="155"/>
      <c r="E241" s="5"/>
      <c r="F241" s="276" t="str">
        <f>IF(OR($B241="", F$239=""), "", IFERROR(ROUND(SUMIF('Post Data'!$AD$11:$AD$2510, CONCATENATE($B241, " - ", F$239), 'Post Data'!$J$11:$J$2510)/F274, 0), ""))</f>
        <v/>
      </c>
      <c r="G241" s="267"/>
      <c r="H241" s="267"/>
      <c r="I241" s="267"/>
      <c r="J241" s="267" t="str">
        <f>IF(OR($B241="", J$239=""), "", IFERROR(ROUND(SUMIF('Post Data'!$AD$11:$AD$2510, CONCATENATE($B241, " - ", J$239), 'Post Data'!$J$11:$J$2510)/J274, 0), ""))</f>
        <v/>
      </c>
      <c r="K241" s="267"/>
      <c r="L241" s="267"/>
      <c r="M241" s="267"/>
      <c r="N241" s="267" t="str">
        <f>IF(OR($B241="", N$239=""), "", IFERROR(ROUND(SUMIF('Post Data'!$AD$11:$AD$2510, CONCATENATE($B241, " - ", N$239), 'Post Data'!$J$11:$J$2510)/N274, 0), ""))</f>
        <v/>
      </c>
      <c r="O241" s="267"/>
      <c r="P241" s="267"/>
      <c r="Q241" s="267"/>
      <c r="R241" s="267" t="str">
        <f>IF(OR($B241="", R$239=""), "", IFERROR(ROUND(SUMIF('Post Data'!$AD$11:$AD$2510, CONCATENATE($B241, " - ", R$239), 'Post Data'!$J$11:$J$2510)/R274, 0), ""))</f>
        <v/>
      </c>
      <c r="S241" s="267"/>
      <c r="T241" s="267"/>
      <c r="U241" s="267"/>
      <c r="V241" s="267" t="str">
        <f>IF(OR($B241="", V$239=""), "", IFERROR(ROUND(SUMIF('Post Data'!$AD$11:$AD$2510, CONCATENATE($B241, " - ", V$239), 'Post Data'!$J$11:$J$2510)/V274, 0), ""))</f>
        <v/>
      </c>
      <c r="W241" s="267"/>
      <c r="X241" s="267"/>
      <c r="Y241" s="267"/>
      <c r="Z241" s="267" t="str">
        <f>IF(OR($B241="", Z$239=""), "", IFERROR(ROUND(SUMIF('Post Data'!$AD$11:$AD$2510, CONCATENATE($B241, " - ", Z$239), 'Post Data'!$J$11:$J$2510)/Z274, 0), ""))</f>
        <v/>
      </c>
      <c r="AA241" s="267"/>
      <c r="AB241" s="267"/>
      <c r="AC241" s="267"/>
      <c r="AD241" s="267" t="str">
        <f>IF(OR($B241="", AD$239=""), "", IFERROR(ROUND(SUMIF('Post Data'!$AD$11:$AD$2510, CONCATENATE($B241, " - ", AD$239), 'Post Data'!$J$11:$J$2510)/AD274, 0), ""))</f>
        <v/>
      </c>
      <c r="AE241" s="267"/>
      <c r="AF241" s="267"/>
      <c r="AG241" s="267"/>
      <c r="AH241" s="267" t="str">
        <f>IF(OR($B241="", AH$239=""), "", IFERROR(ROUND(SUMIF('Post Data'!$AD$11:$AD$2510, CONCATENATE($B241, " - ", AH$239), 'Post Data'!$J$11:$J$2510)/AH274, 0), ""))</f>
        <v/>
      </c>
      <c r="AI241" s="267"/>
      <c r="AJ241" s="267"/>
      <c r="AK241" s="267"/>
      <c r="AL241" s="267" t="str">
        <f>IF(OR($B241="", AL$239=""), "", IFERROR(ROUND(SUMIF('Post Data'!$AD$11:$AD$2510, CONCATENATE($B241, " - ", AL$239), 'Post Data'!$J$11:$J$2510)/AL274, 0), ""))</f>
        <v/>
      </c>
      <c r="AM241" s="267"/>
      <c r="AN241" s="267"/>
      <c r="AO241" s="267"/>
      <c r="AP241" s="267" t="str">
        <f>IF(OR($B241="", AP$239=""), "", IFERROR(ROUND(SUMIF('Post Data'!$AD$11:$AD$2510, CONCATENATE($B241, " - ", AP$239), 'Post Data'!$J$11:$J$2510)/AP274, 0), ""))</f>
        <v/>
      </c>
      <c r="AQ241" s="267"/>
      <c r="AR241" s="267"/>
      <c r="AS241" s="268"/>
      <c r="AT241" s="5"/>
    </row>
    <row r="242" spans="1:46" x14ac:dyDescent="0.25">
      <c r="A242" s="5"/>
      <c r="B242" s="153" t="str">
        <f t="shared" si="19"/>
        <v>02:00</v>
      </c>
      <c r="C242" s="275"/>
      <c r="D242" s="155"/>
      <c r="E242" s="5"/>
      <c r="F242" s="276" t="str">
        <f>IF(OR($B242="", F$239=""), "", IFERROR(ROUND(SUMIF('Post Data'!$AD$11:$AD$2510, CONCATENATE($B242, " - ", F$239), 'Post Data'!$J$11:$J$2510)/F275, 0), ""))</f>
        <v/>
      </c>
      <c r="G242" s="267"/>
      <c r="H242" s="267"/>
      <c r="I242" s="267"/>
      <c r="J242" s="267" t="str">
        <f>IF(OR($B242="", J$239=""), "", IFERROR(ROUND(SUMIF('Post Data'!$AD$11:$AD$2510, CONCATENATE($B242, " - ", J$239), 'Post Data'!$J$11:$J$2510)/J275, 0), ""))</f>
        <v/>
      </c>
      <c r="K242" s="267"/>
      <c r="L242" s="267"/>
      <c r="M242" s="267"/>
      <c r="N242" s="267" t="str">
        <f>IF(OR($B242="", N$239=""), "", IFERROR(ROUND(SUMIF('Post Data'!$AD$11:$AD$2510, CONCATENATE($B242, " - ", N$239), 'Post Data'!$J$11:$J$2510)/N275, 0), ""))</f>
        <v/>
      </c>
      <c r="O242" s="267"/>
      <c r="P242" s="267"/>
      <c r="Q242" s="267"/>
      <c r="R242" s="267" t="str">
        <f>IF(OR($B242="", R$239=""), "", IFERROR(ROUND(SUMIF('Post Data'!$AD$11:$AD$2510, CONCATENATE($B242, " - ", R$239), 'Post Data'!$J$11:$J$2510)/R275, 0), ""))</f>
        <v/>
      </c>
      <c r="S242" s="267"/>
      <c r="T242" s="267"/>
      <c r="U242" s="267"/>
      <c r="V242" s="267" t="str">
        <f>IF(OR($B242="", V$239=""), "", IFERROR(ROUND(SUMIF('Post Data'!$AD$11:$AD$2510, CONCATENATE($B242, " - ", V$239), 'Post Data'!$J$11:$J$2510)/V275, 0), ""))</f>
        <v/>
      </c>
      <c r="W242" s="267"/>
      <c r="X242" s="267"/>
      <c r="Y242" s="267"/>
      <c r="Z242" s="267" t="str">
        <f>IF(OR($B242="", Z$239=""), "", IFERROR(ROUND(SUMIF('Post Data'!$AD$11:$AD$2510, CONCATENATE($B242, " - ", Z$239), 'Post Data'!$J$11:$J$2510)/Z275, 0), ""))</f>
        <v/>
      </c>
      <c r="AA242" s="267"/>
      <c r="AB242" s="267"/>
      <c r="AC242" s="267"/>
      <c r="AD242" s="267" t="str">
        <f>IF(OR($B242="", AD$239=""), "", IFERROR(ROUND(SUMIF('Post Data'!$AD$11:$AD$2510, CONCATENATE($B242, " - ", AD$239), 'Post Data'!$J$11:$J$2510)/AD275, 0), ""))</f>
        <v/>
      </c>
      <c r="AE242" s="267"/>
      <c r="AF242" s="267"/>
      <c r="AG242" s="267"/>
      <c r="AH242" s="267" t="str">
        <f>IF(OR($B242="", AH$239=""), "", IFERROR(ROUND(SUMIF('Post Data'!$AD$11:$AD$2510, CONCATENATE($B242, " - ", AH$239), 'Post Data'!$J$11:$J$2510)/AH275, 0), ""))</f>
        <v/>
      </c>
      <c r="AI242" s="267"/>
      <c r="AJ242" s="267"/>
      <c r="AK242" s="267"/>
      <c r="AL242" s="267" t="str">
        <f>IF(OR($B242="", AL$239=""), "", IFERROR(ROUND(SUMIF('Post Data'!$AD$11:$AD$2510, CONCATENATE($B242, " - ", AL$239), 'Post Data'!$J$11:$J$2510)/AL275, 0), ""))</f>
        <v/>
      </c>
      <c r="AM242" s="267"/>
      <c r="AN242" s="267"/>
      <c r="AO242" s="267"/>
      <c r="AP242" s="267" t="str">
        <f>IF(OR($B242="", AP$239=""), "", IFERROR(ROUND(SUMIF('Post Data'!$AD$11:$AD$2510, CONCATENATE($B242, " - ", AP$239), 'Post Data'!$J$11:$J$2510)/AP275, 0), ""))</f>
        <v/>
      </c>
      <c r="AQ242" s="267"/>
      <c r="AR242" s="267"/>
      <c r="AS242" s="268"/>
      <c r="AT242" s="5"/>
    </row>
    <row r="243" spans="1:46" x14ac:dyDescent="0.25">
      <c r="A243" s="5"/>
      <c r="B243" s="153" t="str">
        <f t="shared" si="19"/>
        <v>03:00</v>
      </c>
      <c r="C243" s="275"/>
      <c r="D243" s="155"/>
      <c r="E243" s="5"/>
      <c r="F243" s="276" t="str">
        <f>IF(OR($B243="", F$239=""), "", IFERROR(ROUND(SUMIF('Post Data'!$AD$11:$AD$2510, CONCATENATE($B243, " - ", F$239), 'Post Data'!$J$11:$J$2510)/F276, 0), ""))</f>
        <v/>
      </c>
      <c r="G243" s="267"/>
      <c r="H243" s="267"/>
      <c r="I243" s="267"/>
      <c r="J243" s="267" t="str">
        <f>IF(OR($B243="", J$239=""), "", IFERROR(ROUND(SUMIF('Post Data'!$AD$11:$AD$2510, CONCATENATE($B243, " - ", J$239), 'Post Data'!$J$11:$J$2510)/J276, 0), ""))</f>
        <v/>
      </c>
      <c r="K243" s="267"/>
      <c r="L243" s="267"/>
      <c r="M243" s="267"/>
      <c r="N243" s="267" t="str">
        <f>IF(OR($B243="", N$239=""), "", IFERROR(ROUND(SUMIF('Post Data'!$AD$11:$AD$2510, CONCATENATE($B243, " - ", N$239), 'Post Data'!$J$11:$J$2510)/N276, 0), ""))</f>
        <v/>
      </c>
      <c r="O243" s="267"/>
      <c r="P243" s="267"/>
      <c r="Q243" s="267"/>
      <c r="R243" s="267" t="str">
        <f>IF(OR($B243="", R$239=""), "", IFERROR(ROUND(SUMIF('Post Data'!$AD$11:$AD$2510, CONCATENATE($B243, " - ", R$239), 'Post Data'!$J$11:$J$2510)/R276, 0), ""))</f>
        <v/>
      </c>
      <c r="S243" s="267"/>
      <c r="T243" s="267"/>
      <c r="U243" s="267"/>
      <c r="V243" s="267" t="str">
        <f>IF(OR($B243="", V$239=""), "", IFERROR(ROUND(SUMIF('Post Data'!$AD$11:$AD$2510, CONCATENATE($B243, " - ", V$239), 'Post Data'!$J$11:$J$2510)/V276, 0), ""))</f>
        <v/>
      </c>
      <c r="W243" s="267"/>
      <c r="X243" s="267"/>
      <c r="Y243" s="267"/>
      <c r="Z243" s="267" t="str">
        <f>IF(OR($B243="", Z$239=""), "", IFERROR(ROUND(SUMIF('Post Data'!$AD$11:$AD$2510, CONCATENATE($B243, " - ", Z$239), 'Post Data'!$J$11:$J$2510)/Z276, 0), ""))</f>
        <v/>
      </c>
      <c r="AA243" s="267"/>
      <c r="AB243" s="267"/>
      <c r="AC243" s="267"/>
      <c r="AD243" s="267" t="str">
        <f>IF(OR($B243="", AD$239=""), "", IFERROR(ROUND(SUMIF('Post Data'!$AD$11:$AD$2510, CONCATENATE($B243, " - ", AD$239), 'Post Data'!$J$11:$J$2510)/AD276, 0), ""))</f>
        <v/>
      </c>
      <c r="AE243" s="267"/>
      <c r="AF243" s="267"/>
      <c r="AG243" s="267"/>
      <c r="AH243" s="267" t="str">
        <f>IF(OR($B243="", AH$239=""), "", IFERROR(ROUND(SUMIF('Post Data'!$AD$11:$AD$2510, CONCATENATE($B243, " - ", AH$239), 'Post Data'!$J$11:$J$2510)/AH276, 0), ""))</f>
        <v/>
      </c>
      <c r="AI243" s="267"/>
      <c r="AJ243" s="267"/>
      <c r="AK243" s="267"/>
      <c r="AL243" s="267" t="str">
        <f>IF(OR($B243="", AL$239=""), "", IFERROR(ROUND(SUMIF('Post Data'!$AD$11:$AD$2510, CONCATENATE($B243, " - ", AL$239), 'Post Data'!$J$11:$J$2510)/AL276, 0), ""))</f>
        <v/>
      </c>
      <c r="AM243" s="267"/>
      <c r="AN243" s="267"/>
      <c r="AO243" s="267"/>
      <c r="AP243" s="267" t="str">
        <f>IF(OR($B243="", AP$239=""), "", IFERROR(ROUND(SUMIF('Post Data'!$AD$11:$AD$2510, CONCATENATE($B243, " - ", AP$239), 'Post Data'!$J$11:$J$2510)/AP276, 0), ""))</f>
        <v/>
      </c>
      <c r="AQ243" s="267"/>
      <c r="AR243" s="267"/>
      <c r="AS243" s="268"/>
      <c r="AT243" s="5"/>
    </row>
    <row r="244" spans="1:46" x14ac:dyDescent="0.25">
      <c r="A244" s="5"/>
      <c r="B244" s="153" t="str">
        <f t="shared" si="19"/>
        <v>04:00</v>
      </c>
      <c r="C244" s="275"/>
      <c r="D244" s="155"/>
      <c r="E244" s="5"/>
      <c r="F244" s="276" t="str">
        <f>IF(OR($B244="", F$239=""), "", IFERROR(ROUND(SUMIF('Post Data'!$AD$11:$AD$2510, CONCATENATE($B244, " - ", F$239), 'Post Data'!$J$11:$J$2510)/F277, 0), ""))</f>
        <v/>
      </c>
      <c r="G244" s="267"/>
      <c r="H244" s="267"/>
      <c r="I244" s="267"/>
      <c r="J244" s="267" t="str">
        <f>IF(OR($B244="", J$239=""), "", IFERROR(ROUND(SUMIF('Post Data'!$AD$11:$AD$2510, CONCATENATE($B244, " - ", J$239), 'Post Data'!$J$11:$J$2510)/J277, 0), ""))</f>
        <v/>
      </c>
      <c r="K244" s="267"/>
      <c r="L244" s="267"/>
      <c r="M244" s="267"/>
      <c r="N244" s="267" t="str">
        <f>IF(OR($B244="", N$239=""), "", IFERROR(ROUND(SUMIF('Post Data'!$AD$11:$AD$2510, CONCATENATE($B244, " - ", N$239), 'Post Data'!$J$11:$J$2510)/N277, 0), ""))</f>
        <v/>
      </c>
      <c r="O244" s="267"/>
      <c r="P244" s="267"/>
      <c r="Q244" s="267"/>
      <c r="R244" s="267" t="str">
        <f>IF(OR($B244="", R$239=""), "", IFERROR(ROUND(SUMIF('Post Data'!$AD$11:$AD$2510, CONCATENATE($B244, " - ", R$239), 'Post Data'!$J$11:$J$2510)/R277, 0), ""))</f>
        <v/>
      </c>
      <c r="S244" s="267"/>
      <c r="T244" s="267"/>
      <c r="U244" s="267"/>
      <c r="V244" s="267" t="str">
        <f>IF(OR($B244="", V$239=""), "", IFERROR(ROUND(SUMIF('Post Data'!$AD$11:$AD$2510, CONCATENATE($B244, " - ", V$239), 'Post Data'!$J$11:$J$2510)/V277, 0), ""))</f>
        <v/>
      </c>
      <c r="W244" s="267"/>
      <c r="X244" s="267"/>
      <c r="Y244" s="267"/>
      <c r="Z244" s="267" t="str">
        <f>IF(OR($B244="", Z$239=""), "", IFERROR(ROUND(SUMIF('Post Data'!$AD$11:$AD$2510, CONCATENATE($B244, " - ", Z$239), 'Post Data'!$J$11:$J$2510)/Z277, 0), ""))</f>
        <v/>
      </c>
      <c r="AA244" s="267"/>
      <c r="AB244" s="267"/>
      <c r="AC244" s="267"/>
      <c r="AD244" s="267" t="str">
        <f>IF(OR($B244="", AD$239=""), "", IFERROR(ROUND(SUMIF('Post Data'!$AD$11:$AD$2510, CONCATENATE($B244, " - ", AD$239), 'Post Data'!$J$11:$J$2510)/AD277, 0), ""))</f>
        <v/>
      </c>
      <c r="AE244" s="267"/>
      <c r="AF244" s="267"/>
      <c r="AG244" s="267"/>
      <c r="AH244" s="267" t="str">
        <f>IF(OR($B244="", AH$239=""), "", IFERROR(ROUND(SUMIF('Post Data'!$AD$11:$AD$2510, CONCATENATE($B244, " - ", AH$239), 'Post Data'!$J$11:$J$2510)/AH277, 0), ""))</f>
        <v/>
      </c>
      <c r="AI244" s="267"/>
      <c r="AJ244" s="267"/>
      <c r="AK244" s="267"/>
      <c r="AL244" s="267" t="str">
        <f>IF(OR($B244="", AL$239=""), "", IFERROR(ROUND(SUMIF('Post Data'!$AD$11:$AD$2510, CONCATENATE($B244, " - ", AL$239), 'Post Data'!$J$11:$J$2510)/AL277, 0), ""))</f>
        <v/>
      </c>
      <c r="AM244" s="267"/>
      <c r="AN244" s="267"/>
      <c r="AO244" s="267"/>
      <c r="AP244" s="267" t="str">
        <f>IF(OR($B244="", AP$239=""), "", IFERROR(ROUND(SUMIF('Post Data'!$AD$11:$AD$2510, CONCATENATE($B244, " - ", AP$239), 'Post Data'!$J$11:$J$2510)/AP277, 0), ""))</f>
        <v/>
      </c>
      <c r="AQ244" s="267"/>
      <c r="AR244" s="267"/>
      <c r="AS244" s="268"/>
      <c r="AT244" s="5"/>
    </row>
    <row r="245" spans="1:46" x14ac:dyDescent="0.25">
      <c r="A245" s="5"/>
      <c r="B245" s="153" t="str">
        <f t="shared" si="19"/>
        <v>05:00</v>
      </c>
      <c r="C245" s="275"/>
      <c r="D245" s="155"/>
      <c r="E245" s="5"/>
      <c r="F245" s="276">
        <f>IF(OR($B245="", F$239=""), "", IFERROR(ROUND(SUMIF('Post Data'!$AD$11:$AD$2510, CONCATENATE($B245, " - ", F$239), 'Post Data'!$J$11:$J$2510)/F278, 0), ""))</f>
        <v>114</v>
      </c>
      <c r="G245" s="267"/>
      <c r="H245" s="267"/>
      <c r="I245" s="267"/>
      <c r="J245" s="267" t="str">
        <f>IF(OR($B245="", J$239=""), "", IFERROR(ROUND(SUMIF('Post Data'!$AD$11:$AD$2510, CONCATENATE($B245, " - ", J$239), 'Post Data'!$J$11:$J$2510)/J278, 0), ""))</f>
        <v/>
      </c>
      <c r="K245" s="267"/>
      <c r="L245" s="267"/>
      <c r="M245" s="267"/>
      <c r="N245" s="267" t="str">
        <f>IF(OR($B245="", N$239=""), "", IFERROR(ROUND(SUMIF('Post Data'!$AD$11:$AD$2510, CONCATENATE($B245, " - ", N$239), 'Post Data'!$J$11:$J$2510)/N278, 0), ""))</f>
        <v/>
      </c>
      <c r="O245" s="267"/>
      <c r="P245" s="267"/>
      <c r="Q245" s="267"/>
      <c r="R245" s="267" t="str">
        <f>IF(OR($B245="", R$239=""), "", IFERROR(ROUND(SUMIF('Post Data'!$AD$11:$AD$2510, CONCATENATE($B245, " - ", R$239), 'Post Data'!$J$11:$J$2510)/R278, 0), ""))</f>
        <v/>
      </c>
      <c r="S245" s="267"/>
      <c r="T245" s="267"/>
      <c r="U245" s="267"/>
      <c r="V245" s="267" t="str">
        <f>IF(OR($B245="", V$239=""), "", IFERROR(ROUND(SUMIF('Post Data'!$AD$11:$AD$2510, CONCATENATE($B245, " - ", V$239), 'Post Data'!$J$11:$J$2510)/V278, 0), ""))</f>
        <v/>
      </c>
      <c r="W245" s="267"/>
      <c r="X245" s="267"/>
      <c r="Y245" s="267"/>
      <c r="Z245" s="267" t="str">
        <f>IF(OR($B245="", Z$239=""), "", IFERROR(ROUND(SUMIF('Post Data'!$AD$11:$AD$2510, CONCATENATE($B245, " - ", Z$239), 'Post Data'!$J$11:$J$2510)/Z278, 0), ""))</f>
        <v/>
      </c>
      <c r="AA245" s="267"/>
      <c r="AB245" s="267"/>
      <c r="AC245" s="267"/>
      <c r="AD245" s="267" t="str">
        <f>IF(OR($B245="", AD$239=""), "", IFERROR(ROUND(SUMIF('Post Data'!$AD$11:$AD$2510, CONCATENATE($B245, " - ", AD$239), 'Post Data'!$J$11:$J$2510)/AD278, 0), ""))</f>
        <v/>
      </c>
      <c r="AE245" s="267"/>
      <c r="AF245" s="267"/>
      <c r="AG245" s="267"/>
      <c r="AH245" s="267" t="str">
        <f>IF(OR($B245="", AH$239=""), "", IFERROR(ROUND(SUMIF('Post Data'!$AD$11:$AD$2510, CONCATENATE($B245, " - ", AH$239), 'Post Data'!$J$11:$J$2510)/AH278, 0), ""))</f>
        <v/>
      </c>
      <c r="AI245" s="267"/>
      <c r="AJ245" s="267"/>
      <c r="AK245" s="267"/>
      <c r="AL245" s="267" t="str">
        <f>IF(OR($B245="", AL$239=""), "", IFERROR(ROUND(SUMIF('Post Data'!$AD$11:$AD$2510, CONCATENATE($B245, " - ", AL$239), 'Post Data'!$J$11:$J$2510)/AL278, 0), ""))</f>
        <v/>
      </c>
      <c r="AM245" s="267"/>
      <c r="AN245" s="267"/>
      <c r="AO245" s="267"/>
      <c r="AP245" s="267" t="str">
        <f>IF(OR($B245="", AP$239=""), "", IFERROR(ROUND(SUMIF('Post Data'!$AD$11:$AD$2510, CONCATENATE($B245, " - ", AP$239), 'Post Data'!$J$11:$J$2510)/AP278, 0), ""))</f>
        <v/>
      </c>
      <c r="AQ245" s="267"/>
      <c r="AR245" s="267"/>
      <c r="AS245" s="268"/>
      <c r="AT245" s="5"/>
    </row>
    <row r="246" spans="1:46" x14ac:dyDescent="0.25">
      <c r="A246" s="5"/>
      <c r="B246" s="153" t="str">
        <f t="shared" si="19"/>
        <v>06:00</v>
      </c>
      <c r="C246" s="275"/>
      <c r="D246" s="155"/>
      <c r="E246" s="5"/>
      <c r="F246" s="276" t="str">
        <f>IF(OR($B246="", F$239=""), "", IFERROR(ROUND(SUMIF('Post Data'!$AD$11:$AD$2510, CONCATENATE($B246, " - ", F$239), 'Post Data'!$J$11:$J$2510)/F279, 0), ""))</f>
        <v/>
      </c>
      <c r="G246" s="267"/>
      <c r="H246" s="267"/>
      <c r="I246" s="267"/>
      <c r="J246" s="267">
        <f>IF(OR($B246="", J$239=""), "", IFERROR(ROUND(SUMIF('Post Data'!$AD$11:$AD$2510, CONCATENATE($B246, " - ", J$239), 'Post Data'!$J$11:$J$2510)/J279, 0), ""))</f>
        <v>122</v>
      </c>
      <c r="K246" s="267"/>
      <c r="L246" s="267"/>
      <c r="M246" s="267"/>
      <c r="N246" s="267" t="str">
        <f>IF(OR($B246="", N$239=""), "", IFERROR(ROUND(SUMIF('Post Data'!$AD$11:$AD$2510, CONCATENATE($B246, " - ", N$239), 'Post Data'!$J$11:$J$2510)/N279, 0), ""))</f>
        <v/>
      </c>
      <c r="O246" s="267"/>
      <c r="P246" s="267"/>
      <c r="Q246" s="267"/>
      <c r="R246" s="267" t="str">
        <f>IF(OR($B246="", R$239=""), "", IFERROR(ROUND(SUMIF('Post Data'!$AD$11:$AD$2510, CONCATENATE($B246, " - ", R$239), 'Post Data'!$J$11:$J$2510)/R279, 0), ""))</f>
        <v/>
      </c>
      <c r="S246" s="267"/>
      <c r="T246" s="267"/>
      <c r="U246" s="267"/>
      <c r="V246" s="267" t="str">
        <f>IF(OR($B246="", V$239=""), "", IFERROR(ROUND(SUMIF('Post Data'!$AD$11:$AD$2510, CONCATENATE($B246, " - ", V$239), 'Post Data'!$J$11:$J$2510)/V279, 0), ""))</f>
        <v/>
      </c>
      <c r="W246" s="267"/>
      <c r="X246" s="267"/>
      <c r="Y246" s="267"/>
      <c r="Z246" s="267" t="str">
        <f>IF(OR($B246="", Z$239=""), "", IFERROR(ROUND(SUMIF('Post Data'!$AD$11:$AD$2510, CONCATENATE($B246, " - ", Z$239), 'Post Data'!$J$11:$J$2510)/Z279, 0), ""))</f>
        <v/>
      </c>
      <c r="AA246" s="267"/>
      <c r="AB246" s="267"/>
      <c r="AC246" s="267"/>
      <c r="AD246" s="267" t="str">
        <f>IF(OR($B246="", AD$239=""), "", IFERROR(ROUND(SUMIF('Post Data'!$AD$11:$AD$2510, CONCATENATE($B246, " - ", AD$239), 'Post Data'!$J$11:$J$2510)/AD279, 0), ""))</f>
        <v/>
      </c>
      <c r="AE246" s="267"/>
      <c r="AF246" s="267"/>
      <c r="AG246" s="267"/>
      <c r="AH246" s="267" t="str">
        <f>IF(OR($B246="", AH$239=""), "", IFERROR(ROUND(SUMIF('Post Data'!$AD$11:$AD$2510, CONCATENATE($B246, " - ", AH$239), 'Post Data'!$J$11:$J$2510)/AH279, 0), ""))</f>
        <v/>
      </c>
      <c r="AI246" s="267"/>
      <c r="AJ246" s="267"/>
      <c r="AK246" s="267"/>
      <c r="AL246" s="267" t="str">
        <f>IF(OR($B246="", AL$239=""), "", IFERROR(ROUND(SUMIF('Post Data'!$AD$11:$AD$2510, CONCATENATE($B246, " - ", AL$239), 'Post Data'!$J$11:$J$2510)/AL279, 0), ""))</f>
        <v/>
      </c>
      <c r="AM246" s="267"/>
      <c r="AN246" s="267"/>
      <c r="AO246" s="267"/>
      <c r="AP246" s="267" t="str">
        <f>IF(OR($B246="", AP$239=""), "", IFERROR(ROUND(SUMIF('Post Data'!$AD$11:$AD$2510, CONCATENATE($B246, " - ", AP$239), 'Post Data'!$J$11:$J$2510)/AP279, 0), ""))</f>
        <v/>
      </c>
      <c r="AQ246" s="267"/>
      <c r="AR246" s="267"/>
      <c r="AS246" s="268"/>
      <c r="AT246" s="5"/>
    </row>
    <row r="247" spans="1:46" x14ac:dyDescent="0.25">
      <c r="A247" s="5"/>
      <c r="B247" s="153" t="str">
        <f t="shared" si="19"/>
        <v>07:00</v>
      </c>
      <c r="C247" s="275"/>
      <c r="D247" s="155"/>
      <c r="E247" s="5"/>
      <c r="F247" s="276" t="str">
        <f>IF(OR($B247="", F$239=""), "", IFERROR(ROUND(SUMIF('Post Data'!$AD$11:$AD$2510, CONCATENATE($B247, " - ", F$239), 'Post Data'!$J$11:$J$2510)/F280, 0), ""))</f>
        <v/>
      </c>
      <c r="G247" s="267"/>
      <c r="H247" s="267"/>
      <c r="I247" s="267"/>
      <c r="J247" s="267" t="str">
        <f>IF(OR($B247="", J$239=""), "", IFERROR(ROUND(SUMIF('Post Data'!$AD$11:$AD$2510, CONCATENATE($B247, " - ", J$239), 'Post Data'!$J$11:$J$2510)/J280, 0), ""))</f>
        <v/>
      </c>
      <c r="K247" s="267"/>
      <c r="L247" s="267"/>
      <c r="M247" s="267"/>
      <c r="N247" s="267" t="str">
        <f>IF(OR($B247="", N$239=""), "", IFERROR(ROUND(SUMIF('Post Data'!$AD$11:$AD$2510, CONCATENATE($B247, " - ", N$239), 'Post Data'!$J$11:$J$2510)/N280, 0), ""))</f>
        <v/>
      </c>
      <c r="O247" s="267"/>
      <c r="P247" s="267"/>
      <c r="Q247" s="267"/>
      <c r="R247" s="267" t="str">
        <f>IF(OR($B247="", R$239=""), "", IFERROR(ROUND(SUMIF('Post Data'!$AD$11:$AD$2510, CONCATENATE($B247, " - ", R$239), 'Post Data'!$J$11:$J$2510)/R280, 0), ""))</f>
        <v/>
      </c>
      <c r="S247" s="267"/>
      <c r="T247" s="267"/>
      <c r="U247" s="267"/>
      <c r="V247" s="267" t="str">
        <f>IF(OR($B247="", V$239=""), "", IFERROR(ROUND(SUMIF('Post Data'!$AD$11:$AD$2510, CONCATENATE($B247, " - ", V$239), 'Post Data'!$J$11:$J$2510)/V280, 0), ""))</f>
        <v/>
      </c>
      <c r="W247" s="267"/>
      <c r="X247" s="267"/>
      <c r="Y247" s="267"/>
      <c r="Z247" s="267" t="str">
        <f>IF(OR($B247="", Z$239=""), "", IFERROR(ROUND(SUMIF('Post Data'!$AD$11:$AD$2510, CONCATENATE($B247, " - ", Z$239), 'Post Data'!$J$11:$J$2510)/Z280, 0), ""))</f>
        <v/>
      </c>
      <c r="AA247" s="267"/>
      <c r="AB247" s="267"/>
      <c r="AC247" s="267"/>
      <c r="AD247" s="267" t="str">
        <f>IF(OR($B247="", AD$239=""), "", IFERROR(ROUND(SUMIF('Post Data'!$AD$11:$AD$2510, CONCATENATE($B247, " - ", AD$239), 'Post Data'!$J$11:$J$2510)/AD280, 0), ""))</f>
        <v/>
      </c>
      <c r="AE247" s="267"/>
      <c r="AF247" s="267"/>
      <c r="AG247" s="267"/>
      <c r="AH247" s="267" t="str">
        <f>IF(OR($B247="", AH$239=""), "", IFERROR(ROUND(SUMIF('Post Data'!$AD$11:$AD$2510, CONCATENATE($B247, " - ", AH$239), 'Post Data'!$J$11:$J$2510)/AH280, 0), ""))</f>
        <v/>
      </c>
      <c r="AI247" s="267"/>
      <c r="AJ247" s="267"/>
      <c r="AK247" s="267"/>
      <c r="AL247" s="267" t="str">
        <f>IF(OR($B247="", AL$239=""), "", IFERROR(ROUND(SUMIF('Post Data'!$AD$11:$AD$2510, CONCATENATE($B247, " - ", AL$239), 'Post Data'!$J$11:$J$2510)/AL280, 0), ""))</f>
        <v/>
      </c>
      <c r="AM247" s="267"/>
      <c r="AN247" s="267"/>
      <c r="AO247" s="267"/>
      <c r="AP247" s="267">
        <f>IF(OR($B247="", AP$239=""), "", IFERROR(ROUND(SUMIF('Post Data'!$AD$11:$AD$2510, CONCATENATE($B247, " - ", AP$239), 'Post Data'!$J$11:$J$2510)/AP280, 0), ""))</f>
        <v>58</v>
      </c>
      <c r="AQ247" s="267"/>
      <c r="AR247" s="267"/>
      <c r="AS247" s="268"/>
      <c r="AT247" s="5"/>
    </row>
    <row r="248" spans="1:46" x14ac:dyDescent="0.25">
      <c r="A248" s="5"/>
      <c r="B248" s="153" t="str">
        <f t="shared" si="19"/>
        <v>08:00</v>
      </c>
      <c r="C248" s="275"/>
      <c r="D248" s="155"/>
      <c r="E248" s="5"/>
      <c r="F248" s="276" t="str">
        <f>IF(OR($B248="", F$239=""), "", IFERROR(ROUND(SUMIF('Post Data'!$AD$11:$AD$2510, CONCATENATE($B248, " - ", F$239), 'Post Data'!$J$11:$J$2510)/F281, 0), ""))</f>
        <v/>
      </c>
      <c r="G248" s="267"/>
      <c r="H248" s="267"/>
      <c r="I248" s="267"/>
      <c r="J248" s="267" t="str">
        <f>IF(OR($B248="", J$239=""), "", IFERROR(ROUND(SUMIF('Post Data'!$AD$11:$AD$2510, CONCATENATE($B248, " - ", J$239), 'Post Data'!$J$11:$J$2510)/J281, 0), ""))</f>
        <v/>
      </c>
      <c r="K248" s="267"/>
      <c r="L248" s="267"/>
      <c r="M248" s="267"/>
      <c r="N248" s="267" t="str">
        <f>IF(OR($B248="", N$239=""), "", IFERROR(ROUND(SUMIF('Post Data'!$AD$11:$AD$2510, CONCATENATE($B248, " - ", N$239), 'Post Data'!$J$11:$J$2510)/N281, 0), ""))</f>
        <v/>
      </c>
      <c r="O248" s="267"/>
      <c r="P248" s="267"/>
      <c r="Q248" s="267"/>
      <c r="R248" s="267" t="str">
        <f>IF(OR($B248="", R$239=""), "", IFERROR(ROUND(SUMIF('Post Data'!$AD$11:$AD$2510, CONCATENATE($B248, " - ", R$239), 'Post Data'!$J$11:$J$2510)/R281, 0), ""))</f>
        <v/>
      </c>
      <c r="S248" s="267"/>
      <c r="T248" s="267"/>
      <c r="U248" s="267"/>
      <c r="V248" s="267" t="str">
        <f>IF(OR($B248="", V$239=""), "", IFERROR(ROUND(SUMIF('Post Data'!$AD$11:$AD$2510, CONCATENATE($B248, " - ", V$239), 'Post Data'!$J$11:$J$2510)/V281, 0), ""))</f>
        <v/>
      </c>
      <c r="W248" s="267"/>
      <c r="X248" s="267"/>
      <c r="Y248" s="267"/>
      <c r="Z248" s="267" t="str">
        <f>IF(OR($B248="", Z$239=""), "", IFERROR(ROUND(SUMIF('Post Data'!$AD$11:$AD$2510, CONCATENATE($B248, " - ", Z$239), 'Post Data'!$J$11:$J$2510)/Z281, 0), ""))</f>
        <v/>
      </c>
      <c r="AA248" s="267"/>
      <c r="AB248" s="267"/>
      <c r="AC248" s="267"/>
      <c r="AD248" s="267" t="str">
        <f>IF(OR($B248="", AD$239=""), "", IFERROR(ROUND(SUMIF('Post Data'!$AD$11:$AD$2510, CONCATENATE($B248, " - ", AD$239), 'Post Data'!$J$11:$J$2510)/AD281, 0), ""))</f>
        <v/>
      </c>
      <c r="AE248" s="267"/>
      <c r="AF248" s="267"/>
      <c r="AG248" s="267"/>
      <c r="AH248" s="267" t="str">
        <f>IF(OR($B248="", AH$239=""), "", IFERROR(ROUND(SUMIF('Post Data'!$AD$11:$AD$2510, CONCATENATE($B248, " - ", AH$239), 'Post Data'!$J$11:$J$2510)/AH281, 0), ""))</f>
        <v/>
      </c>
      <c r="AI248" s="267"/>
      <c r="AJ248" s="267"/>
      <c r="AK248" s="267"/>
      <c r="AL248" s="267" t="str">
        <f>IF(OR($B248="", AL$239=""), "", IFERROR(ROUND(SUMIF('Post Data'!$AD$11:$AD$2510, CONCATENATE($B248, " - ", AL$239), 'Post Data'!$J$11:$J$2510)/AL281, 0), ""))</f>
        <v/>
      </c>
      <c r="AM248" s="267"/>
      <c r="AN248" s="267"/>
      <c r="AO248" s="267"/>
      <c r="AP248" s="267" t="str">
        <f>IF(OR($B248="", AP$239=""), "", IFERROR(ROUND(SUMIF('Post Data'!$AD$11:$AD$2510, CONCATENATE($B248, " - ", AP$239), 'Post Data'!$J$11:$J$2510)/AP281, 0), ""))</f>
        <v/>
      </c>
      <c r="AQ248" s="267"/>
      <c r="AR248" s="267"/>
      <c r="AS248" s="268"/>
      <c r="AT248" s="5"/>
    </row>
    <row r="249" spans="1:46" x14ac:dyDescent="0.25">
      <c r="A249" s="5"/>
      <c r="B249" s="153" t="str">
        <f t="shared" si="19"/>
        <v>09:00</v>
      </c>
      <c r="C249" s="275"/>
      <c r="D249" s="155"/>
      <c r="E249" s="5"/>
      <c r="F249" s="276" t="str">
        <f>IF(OR($B249="", F$239=""), "", IFERROR(ROUND(SUMIF('Post Data'!$AD$11:$AD$2510, CONCATENATE($B249, " - ", F$239), 'Post Data'!$J$11:$J$2510)/F282, 0), ""))</f>
        <v/>
      </c>
      <c r="G249" s="267"/>
      <c r="H249" s="267"/>
      <c r="I249" s="267"/>
      <c r="J249" s="267" t="str">
        <f>IF(OR($B249="", J$239=""), "", IFERROR(ROUND(SUMIF('Post Data'!$AD$11:$AD$2510, CONCATENATE($B249, " - ", J$239), 'Post Data'!$J$11:$J$2510)/J282, 0), ""))</f>
        <v/>
      </c>
      <c r="K249" s="267"/>
      <c r="L249" s="267"/>
      <c r="M249" s="267"/>
      <c r="N249" s="267" t="str">
        <f>IF(OR($B249="", N$239=""), "", IFERROR(ROUND(SUMIF('Post Data'!$AD$11:$AD$2510, CONCATENATE($B249, " - ", N$239), 'Post Data'!$J$11:$J$2510)/N282, 0), ""))</f>
        <v/>
      </c>
      <c r="O249" s="267"/>
      <c r="P249" s="267"/>
      <c r="Q249" s="267"/>
      <c r="R249" s="267" t="str">
        <f>IF(OR($B249="", R$239=""), "", IFERROR(ROUND(SUMIF('Post Data'!$AD$11:$AD$2510, CONCATENATE($B249, " - ", R$239), 'Post Data'!$J$11:$J$2510)/R282, 0), ""))</f>
        <v/>
      </c>
      <c r="S249" s="267"/>
      <c r="T249" s="267"/>
      <c r="U249" s="267"/>
      <c r="V249" s="267">
        <f>IF(OR($B249="", V$239=""), "", IFERROR(ROUND(SUMIF('Post Data'!$AD$11:$AD$2510, CONCATENATE($B249, " - ", V$239), 'Post Data'!$J$11:$J$2510)/V282, 0), ""))</f>
        <v>157</v>
      </c>
      <c r="W249" s="267"/>
      <c r="X249" s="267"/>
      <c r="Y249" s="267"/>
      <c r="Z249" s="267" t="str">
        <f>IF(OR($B249="", Z$239=""), "", IFERROR(ROUND(SUMIF('Post Data'!$AD$11:$AD$2510, CONCATENATE($B249, " - ", Z$239), 'Post Data'!$J$11:$J$2510)/Z282, 0), ""))</f>
        <v/>
      </c>
      <c r="AA249" s="267"/>
      <c r="AB249" s="267"/>
      <c r="AC249" s="267"/>
      <c r="AD249" s="267" t="str">
        <f>IF(OR($B249="", AD$239=""), "", IFERROR(ROUND(SUMIF('Post Data'!$AD$11:$AD$2510, CONCATENATE($B249, " - ", AD$239), 'Post Data'!$J$11:$J$2510)/AD282, 0), ""))</f>
        <v/>
      </c>
      <c r="AE249" s="267"/>
      <c r="AF249" s="267"/>
      <c r="AG249" s="267"/>
      <c r="AH249" s="267" t="str">
        <f>IF(OR($B249="", AH$239=""), "", IFERROR(ROUND(SUMIF('Post Data'!$AD$11:$AD$2510, CONCATENATE($B249, " - ", AH$239), 'Post Data'!$J$11:$J$2510)/AH282, 0), ""))</f>
        <v/>
      </c>
      <c r="AI249" s="267"/>
      <c r="AJ249" s="267"/>
      <c r="AK249" s="267"/>
      <c r="AL249" s="267" t="str">
        <f>IF(OR($B249="", AL$239=""), "", IFERROR(ROUND(SUMIF('Post Data'!$AD$11:$AD$2510, CONCATENATE($B249, " - ", AL$239), 'Post Data'!$J$11:$J$2510)/AL282, 0), ""))</f>
        <v/>
      </c>
      <c r="AM249" s="267"/>
      <c r="AN249" s="267"/>
      <c r="AO249" s="267"/>
      <c r="AP249" s="267" t="str">
        <f>IF(OR($B249="", AP$239=""), "", IFERROR(ROUND(SUMIF('Post Data'!$AD$11:$AD$2510, CONCATENATE($B249, " - ", AP$239), 'Post Data'!$J$11:$J$2510)/AP282, 0), ""))</f>
        <v/>
      </c>
      <c r="AQ249" s="267"/>
      <c r="AR249" s="267"/>
      <c r="AS249" s="268"/>
      <c r="AT249" s="5"/>
    </row>
    <row r="250" spans="1:46" x14ac:dyDescent="0.25">
      <c r="A250" s="5"/>
      <c r="B250" s="153" t="str">
        <f t="shared" si="19"/>
        <v>10:00</v>
      </c>
      <c r="C250" s="275"/>
      <c r="D250" s="155"/>
      <c r="E250" s="5"/>
      <c r="F250" s="276" t="str">
        <f>IF(OR($B250="", F$239=""), "", IFERROR(ROUND(SUMIF('Post Data'!$AD$11:$AD$2510, CONCATENATE($B250, " - ", F$239), 'Post Data'!$J$11:$J$2510)/F283, 0), ""))</f>
        <v/>
      </c>
      <c r="G250" s="267"/>
      <c r="H250" s="267"/>
      <c r="I250" s="267"/>
      <c r="J250" s="267">
        <f>IF(OR($B250="", J$239=""), "", IFERROR(ROUND(SUMIF('Post Data'!$AD$11:$AD$2510, CONCATENATE($B250, " - ", J$239), 'Post Data'!$J$11:$J$2510)/J283, 0), ""))</f>
        <v>152</v>
      </c>
      <c r="K250" s="267"/>
      <c r="L250" s="267"/>
      <c r="M250" s="267"/>
      <c r="N250" s="267" t="str">
        <f>IF(OR($B250="", N$239=""), "", IFERROR(ROUND(SUMIF('Post Data'!$AD$11:$AD$2510, CONCATENATE($B250, " - ", N$239), 'Post Data'!$J$11:$J$2510)/N283, 0), ""))</f>
        <v/>
      </c>
      <c r="O250" s="267"/>
      <c r="P250" s="267"/>
      <c r="Q250" s="267"/>
      <c r="R250" s="267" t="str">
        <f>IF(OR($B250="", R$239=""), "", IFERROR(ROUND(SUMIF('Post Data'!$AD$11:$AD$2510, CONCATENATE($B250, " - ", R$239), 'Post Data'!$J$11:$J$2510)/R283, 0), ""))</f>
        <v/>
      </c>
      <c r="S250" s="267"/>
      <c r="T250" s="267"/>
      <c r="U250" s="267"/>
      <c r="V250" s="267" t="str">
        <f>IF(OR($B250="", V$239=""), "", IFERROR(ROUND(SUMIF('Post Data'!$AD$11:$AD$2510, CONCATENATE($B250, " - ", V$239), 'Post Data'!$J$11:$J$2510)/V283, 0), ""))</f>
        <v/>
      </c>
      <c r="W250" s="267"/>
      <c r="X250" s="267"/>
      <c r="Y250" s="267"/>
      <c r="Z250" s="267" t="str">
        <f>IF(OR($B250="", Z$239=""), "", IFERROR(ROUND(SUMIF('Post Data'!$AD$11:$AD$2510, CONCATENATE($B250, " - ", Z$239), 'Post Data'!$J$11:$J$2510)/Z283, 0), ""))</f>
        <v/>
      </c>
      <c r="AA250" s="267"/>
      <c r="AB250" s="267"/>
      <c r="AC250" s="267"/>
      <c r="AD250" s="267">
        <f>IF(OR($B250="", AD$239=""), "", IFERROR(ROUND(SUMIF('Post Data'!$AD$11:$AD$2510, CONCATENATE($B250, " - ", AD$239), 'Post Data'!$J$11:$J$2510)/AD283, 0), ""))</f>
        <v>236</v>
      </c>
      <c r="AE250" s="267"/>
      <c r="AF250" s="267"/>
      <c r="AG250" s="267"/>
      <c r="AH250" s="267" t="str">
        <f>IF(OR($B250="", AH$239=""), "", IFERROR(ROUND(SUMIF('Post Data'!$AD$11:$AD$2510, CONCATENATE($B250, " - ", AH$239), 'Post Data'!$J$11:$J$2510)/AH283, 0), ""))</f>
        <v/>
      </c>
      <c r="AI250" s="267"/>
      <c r="AJ250" s="267"/>
      <c r="AK250" s="267"/>
      <c r="AL250" s="267" t="str">
        <f>IF(OR($B250="", AL$239=""), "", IFERROR(ROUND(SUMIF('Post Data'!$AD$11:$AD$2510, CONCATENATE($B250, " - ", AL$239), 'Post Data'!$J$11:$J$2510)/AL283, 0), ""))</f>
        <v/>
      </c>
      <c r="AM250" s="267"/>
      <c r="AN250" s="267"/>
      <c r="AO250" s="267"/>
      <c r="AP250" s="267" t="str">
        <f>IF(OR($B250="", AP$239=""), "", IFERROR(ROUND(SUMIF('Post Data'!$AD$11:$AD$2510, CONCATENATE($B250, " - ", AP$239), 'Post Data'!$J$11:$J$2510)/AP283, 0), ""))</f>
        <v/>
      </c>
      <c r="AQ250" s="267"/>
      <c r="AR250" s="267"/>
      <c r="AS250" s="268"/>
      <c r="AT250" s="5"/>
    </row>
    <row r="251" spans="1:46" x14ac:dyDescent="0.25">
      <c r="A251" s="5"/>
      <c r="B251" s="153" t="str">
        <f t="shared" si="19"/>
        <v>11:00</v>
      </c>
      <c r="C251" s="275"/>
      <c r="D251" s="155"/>
      <c r="E251" s="5"/>
      <c r="F251" s="276" t="str">
        <f>IF(OR($B251="", F$239=""), "", IFERROR(ROUND(SUMIF('Post Data'!$AD$11:$AD$2510, CONCATENATE($B251, " - ", F$239), 'Post Data'!$J$11:$J$2510)/F284, 0), ""))</f>
        <v/>
      </c>
      <c r="G251" s="267"/>
      <c r="H251" s="267"/>
      <c r="I251" s="267"/>
      <c r="J251" s="267" t="str">
        <f>IF(OR($B251="", J$239=""), "", IFERROR(ROUND(SUMIF('Post Data'!$AD$11:$AD$2510, CONCATENATE($B251, " - ", J$239), 'Post Data'!$J$11:$J$2510)/J284, 0), ""))</f>
        <v/>
      </c>
      <c r="K251" s="267"/>
      <c r="L251" s="267"/>
      <c r="M251" s="267"/>
      <c r="N251" s="267" t="str">
        <f>IF(OR($B251="", N$239=""), "", IFERROR(ROUND(SUMIF('Post Data'!$AD$11:$AD$2510, CONCATENATE($B251, " - ", N$239), 'Post Data'!$J$11:$J$2510)/N284, 0), ""))</f>
        <v/>
      </c>
      <c r="O251" s="267"/>
      <c r="P251" s="267"/>
      <c r="Q251" s="267"/>
      <c r="R251" s="267" t="str">
        <f>IF(OR($B251="", R$239=""), "", IFERROR(ROUND(SUMIF('Post Data'!$AD$11:$AD$2510, CONCATENATE($B251, " - ", R$239), 'Post Data'!$J$11:$J$2510)/R284, 0), ""))</f>
        <v/>
      </c>
      <c r="S251" s="267"/>
      <c r="T251" s="267"/>
      <c r="U251" s="267"/>
      <c r="V251" s="267" t="str">
        <f>IF(OR($B251="", V$239=""), "", IFERROR(ROUND(SUMIF('Post Data'!$AD$11:$AD$2510, CONCATENATE($B251, " - ", V$239), 'Post Data'!$J$11:$J$2510)/V284, 0), ""))</f>
        <v/>
      </c>
      <c r="W251" s="267"/>
      <c r="X251" s="267"/>
      <c r="Y251" s="267"/>
      <c r="Z251" s="267" t="str">
        <f>IF(OR($B251="", Z$239=""), "", IFERROR(ROUND(SUMIF('Post Data'!$AD$11:$AD$2510, CONCATENATE($B251, " - ", Z$239), 'Post Data'!$J$11:$J$2510)/Z284, 0), ""))</f>
        <v/>
      </c>
      <c r="AA251" s="267"/>
      <c r="AB251" s="267"/>
      <c r="AC251" s="267"/>
      <c r="AD251" s="267" t="str">
        <f>IF(OR($B251="", AD$239=""), "", IFERROR(ROUND(SUMIF('Post Data'!$AD$11:$AD$2510, CONCATENATE($B251, " - ", AD$239), 'Post Data'!$J$11:$J$2510)/AD284, 0), ""))</f>
        <v/>
      </c>
      <c r="AE251" s="267"/>
      <c r="AF251" s="267"/>
      <c r="AG251" s="267"/>
      <c r="AH251" s="267" t="str">
        <f>IF(OR($B251="", AH$239=""), "", IFERROR(ROUND(SUMIF('Post Data'!$AD$11:$AD$2510, CONCATENATE($B251, " - ", AH$239), 'Post Data'!$J$11:$J$2510)/AH284, 0), ""))</f>
        <v/>
      </c>
      <c r="AI251" s="267"/>
      <c r="AJ251" s="267"/>
      <c r="AK251" s="267"/>
      <c r="AL251" s="267" t="str">
        <f>IF(OR($B251="", AL$239=""), "", IFERROR(ROUND(SUMIF('Post Data'!$AD$11:$AD$2510, CONCATENATE($B251, " - ", AL$239), 'Post Data'!$J$11:$J$2510)/AL284, 0), ""))</f>
        <v/>
      </c>
      <c r="AM251" s="267"/>
      <c r="AN251" s="267"/>
      <c r="AO251" s="267"/>
      <c r="AP251" s="267" t="str">
        <f>IF(OR($B251="", AP$239=""), "", IFERROR(ROUND(SUMIF('Post Data'!$AD$11:$AD$2510, CONCATENATE($B251, " - ", AP$239), 'Post Data'!$J$11:$J$2510)/AP284, 0), ""))</f>
        <v/>
      </c>
      <c r="AQ251" s="267"/>
      <c r="AR251" s="267"/>
      <c r="AS251" s="268"/>
      <c r="AT251" s="5"/>
    </row>
    <row r="252" spans="1:46" x14ac:dyDescent="0.25">
      <c r="A252" s="5"/>
      <c r="B252" s="153" t="str">
        <f t="shared" si="19"/>
        <v>12:00</v>
      </c>
      <c r="C252" s="275"/>
      <c r="D252" s="155"/>
      <c r="E252" s="5"/>
      <c r="F252" s="276" t="str">
        <f>IF(OR($B252="", F$239=""), "", IFERROR(ROUND(SUMIF('Post Data'!$AD$11:$AD$2510, CONCATENATE($B252, " - ", F$239), 'Post Data'!$J$11:$J$2510)/F285, 0), ""))</f>
        <v/>
      </c>
      <c r="G252" s="267"/>
      <c r="H252" s="267"/>
      <c r="I252" s="267"/>
      <c r="J252" s="267" t="str">
        <f>IF(OR($B252="", J$239=""), "", IFERROR(ROUND(SUMIF('Post Data'!$AD$11:$AD$2510, CONCATENATE($B252, " - ", J$239), 'Post Data'!$J$11:$J$2510)/J285, 0), ""))</f>
        <v/>
      </c>
      <c r="K252" s="267"/>
      <c r="L252" s="267"/>
      <c r="M252" s="267"/>
      <c r="N252" s="267" t="str">
        <f>IF(OR($B252="", N$239=""), "", IFERROR(ROUND(SUMIF('Post Data'!$AD$11:$AD$2510, CONCATENATE($B252, " - ", N$239), 'Post Data'!$J$11:$J$2510)/N285, 0), ""))</f>
        <v/>
      </c>
      <c r="O252" s="267"/>
      <c r="P252" s="267"/>
      <c r="Q252" s="267"/>
      <c r="R252" s="267" t="str">
        <f>IF(OR($B252="", R$239=""), "", IFERROR(ROUND(SUMIF('Post Data'!$AD$11:$AD$2510, CONCATENATE($B252, " - ", R$239), 'Post Data'!$J$11:$J$2510)/R285, 0), ""))</f>
        <v/>
      </c>
      <c r="S252" s="267"/>
      <c r="T252" s="267"/>
      <c r="U252" s="267"/>
      <c r="V252" s="267" t="str">
        <f>IF(OR($B252="", V$239=""), "", IFERROR(ROUND(SUMIF('Post Data'!$AD$11:$AD$2510, CONCATENATE($B252, " - ", V$239), 'Post Data'!$J$11:$J$2510)/V285, 0), ""))</f>
        <v/>
      </c>
      <c r="W252" s="267"/>
      <c r="X252" s="267"/>
      <c r="Y252" s="267"/>
      <c r="Z252" s="267" t="str">
        <f>IF(OR($B252="", Z$239=""), "", IFERROR(ROUND(SUMIF('Post Data'!$AD$11:$AD$2510, CONCATENATE($B252, " - ", Z$239), 'Post Data'!$J$11:$J$2510)/Z285, 0), ""))</f>
        <v/>
      </c>
      <c r="AA252" s="267"/>
      <c r="AB252" s="267"/>
      <c r="AC252" s="267"/>
      <c r="AD252" s="267" t="str">
        <f>IF(OR($B252="", AD$239=""), "", IFERROR(ROUND(SUMIF('Post Data'!$AD$11:$AD$2510, CONCATENATE($B252, " - ", AD$239), 'Post Data'!$J$11:$J$2510)/AD285, 0), ""))</f>
        <v/>
      </c>
      <c r="AE252" s="267"/>
      <c r="AF252" s="267"/>
      <c r="AG252" s="267"/>
      <c r="AH252" s="267" t="str">
        <f>IF(OR($B252="", AH$239=""), "", IFERROR(ROUND(SUMIF('Post Data'!$AD$11:$AD$2510, CONCATENATE($B252, " - ", AH$239), 'Post Data'!$J$11:$J$2510)/AH285, 0), ""))</f>
        <v/>
      </c>
      <c r="AI252" s="267"/>
      <c r="AJ252" s="267"/>
      <c r="AK252" s="267"/>
      <c r="AL252" s="267" t="str">
        <f>IF(OR($B252="", AL$239=""), "", IFERROR(ROUND(SUMIF('Post Data'!$AD$11:$AD$2510, CONCATENATE($B252, " - ", AL$239), 'Post Data'!$J$11:$J$2510)/AL285, 0), ""))</f>
        <v/>
      </c>
      <c r="AM252" s="267"/>
      <c r="AN252" s="267"/>
      <c r="AO252" s="267"/>
      <c r="AP252" s="267" t="str">
        <f>IF(OR($B252="", AP$239=""), "", IFERROR(ROUND(SUMIF('Post Data'!$AD$11:$AD$2510, CONCATENATE($B252, " - ", AP$239), 'Post Data'!$J$11:$J$2510)/AP285, 0), ""))</f>
        <v/>
      </c>
      <c r="AQ252" s="267"/>
      <c r="AR252" s="267"/>
      <c r="AS252" s="268"/>
      <c r="AT252" s="5"/>
    </row>
    <row r="253" spans="1:46" x14ac:dyDescent="0.25">
      <c r="A253" s="5"/>
      <c r="B253" s="153" t="str">
        <f t="shared" si="19"/>
        <v>13:00</v>
      </c>
      <c r="C253" s="275"/>
      <c r="D253" s="155"/>
      <c r="E253" s="5"/>
      <c r="F253" s="276" t="str">
        <f>IF(OR($B253="", F$239=""), "", IFERROR(ROUND(SUMIF('Post Data'!$AD$11:$AD$2510, CONCATENATE($B253, " - ", F$239), 'Post Data'!$J$11:$J$2510)/F286, 0), ""))</f>
        <v/>
      </c>
      <c r="G253" s="267"/>
      <c r="H253" s="267"/>
      <c r="I253" s="267"/>
      <c r="J253" s="267" t="str">
        <f>IF(OR($B253="", J$239=""), "", IFERROR(ROUND(SUMIF('Post Data'!$AD$11:$AD$2510, CONCATENATE($B253, " - ", J$239), 'Post Data'!$J$11:$J$2510)/J286, 0), ""))</f>
        <v/>
      </c>
      <c r="K253" s="267"/>
      <c r="L253" s="267"/>
      <c r="M253" s="267"/>
      <c r="N253" s="267" t="str">
        <f>IF(OR($B253="", N$239=""), "", IFERROR(ROUND(SUMIF('Post Data'!$AD$11:$AD$2510, CONCATENATE($B253, " - ", N$239), 'Post Data'!$J$11:$J$2510)/N286, 0), ""))</f>
        <v/>
      </c>
      <c r="O253" s="267"/>
      <c r="P253" s="267"/>
      <c r="Q253" s="267"/>
      <c r="R253" s="267" t="str">
        <f>IF(OR($B253="", R$239=""), "", IFERROR(ROUND(SUMIF('Post Data'!$AD$11:$AD$2510, CONCATENATE($B253, " - ", R$239), 'Post Data'!$J$11:$J$2510)/R286, 0), ""))</f>
        <v/>
      </c>
      <c r="S253" s="267"/>
      <c r="T253" s="267"/>
      <c r="U253" s="267"/>
      <c r="V253" s="267" t="str">
        <f>IF(OR($B253="", V$239=""), "", IFERROR(ROUND(SUMIF('Post Data'!$AD$11:$AD$2510, CONCATENATE($B253, " - ", V$239), 'Post Data'!$J$11:$J$2510)/V286, 0), ""))</f>
        <v/>
      </c>
      <c r="W253" s="267"/>
      <c r="X253" s="267"/>
      <c r="Y253" s="267"/>
      <c r="Z253" s="267" t="str">
        <f>IF(OR($B253="", Z$239=""), "", IFERROR(ROUND(SUMIF('Post Data'!$AD$11:$AD$2510, CONCATENATE($B253, " - ", Z$239), 'Post Data'!$J$11:$J$2510)/Z286, 0), ""))</f>
        <v/>
      </c>
      <c r="AA253" s="267"/>
      <c r="AB253" s="267"/>
      <c r="AC253" s="267"/>
      <c r="AD253" s="267" t="str">
        <f>IF(OR($B253="", AD$239=""), "", IFERROR(ROUND(SUMIF('Post Data'!$AD$11:$AD$2510, CONCATENATE($B253, " - ", AD$239), 'Post Data'!$J$11:$J$2510)/AD286, 0), ""))</f>
        <v/>
      </c>
      <c r="AE253" s="267"/>
      <c r="AF253" s="267"/>
      <c r="AG253" s="267"/>
      <c r="AH253" s="267" t="str">
        <f>IF(OR($B253="", AH$239=""), "", IFERROR(ROUND(SUMIF('Post Data'!$AD$11:$AD$2510, CONCATENATE($B253, " - ", AH$239), 'Post Data'!$J$11:$J$2510)/AH286, 0), ""))</f>
        <v/>
      </c>
      <c r="AI253" s="267"/>
      <c r="AJ253" s="267"/>
      <c r="AK253" s="267"/>
      <c r="AL253" s="267" t="str">
        <f>IF(OR($B253="", AL$239=""), "", IFERROR(ROUND(SUMIF('Post Data'!$AD$11:$AD$2510, CONCATENATE($B253, " - ", AL$239), 'Post Data'!$J$11:$J$2510)/AL286, 0), ""))</f>
        <v/>
      </c>
      <c r="AM253" s="267"/>
      <c r="AN253" s="267"/>
      <c r="AO253" s="267"/>
      <c r="AP253" s="267" t="str">
        <f>IF(OR($B253="", AP$239=""), "", IFERROR(ROUND(SUMIF('Post Data'!$AD$11:$AD$2510, CONCATENATE($B253, " - ", AP$239), 'Post Data'!$J$11:$J$2510)/AP286, 0), ""))</f>
        <v/>
      </c>
      <c r="AQ253" s="267"/>
      <c r="AR253" s="267"/>
      <c r="AS253" s="268"/>
      <c r="AT253" s="5"/>
    </row>
    <row r="254" spans="1:46" x14ac:dyDescent="0.25">
      <c r="A254" s="5"/>
      <c r="B254" s="153" t="str">
        <f t="shared" si="19"/>
        <v>14:00</v>
      </c>
      <c r="C254" s="275"/>
      <c r="D254" s="155"/>
      <c r="E254" s="5"/>
      <c r="F254" s="276" t="str">
        <f>IF(OR($B254="", F$239=""), "", IFERROR(ROUND(SUMIF('Post Data'!$AD$11:$AD$2510, CONCATENATE($B254, " - ", F$239), 'Post Data'!$J$11:$J$2510)/F287, 0), ""))</f>
        <v/>
      </c>
      <c r="G254" s="267"/>
      <c r="H254" s="267"/>
      <c r="I254" s="267"/>
      <c r="J254" s="267" t="str">
        <f>IF(OR($B254="", J$239=""), "", IFERROR(ROUND(SUMIF('Post Data'!$AD$11:$AD$2510, CONCATENATE($B254, " - ", J$239), 'Post Data'!$J$11:$J$2510)/J287, 0), ""))</f>
        <v/>
      </c>
      <c r="K254" s="267"/>
      <c r="L254" s="267"/>
      <c r="M254" s="267"/>
      <c r="N254" s="267" t="str">
        <f>IF(OR($B254="", N$239=""), "", IFERROR(ROUND(SUMIF('Post Data'!$AD$11:$AD$2510, CONCATENATE($B254, " - ", N$239), 'Post Data'!$J$11:$J$2510)/N287, 0), ""))</f>
        <v/>
      </c>
      <c r="O254" s="267"/>
      <c r="P254" s="267"/>
      <c r="Q254" s="267"/>
      <c r="R254" s="267" t="str">
        <f>IF(OR($B254="", R$239=""), "", IFERROR(ROUND(SUMIF('Post Data'!$AD$11:$AD$2510, CONCATENATE($B254, " - ", R$239), 'Post Data'!$J$11:$J$2510)/R287, 0), ""))</f>
        <v/>
      </c>
      <c r="S254" s="267"/>
      <c r="T254" s="267"/>
      <c r="U254" s="267"/>
      <c r="V254" s="267" t="str">
        <f>IF(OR($B254="", V$239=""), "", IFERROR(ROUND(SUMIF('Post Data'!$AD$11:$AD$2510, CONCATENATE($B254, " - ", V$239), 'Post Data'!$J$11:$J$2510)/V287, 0), ""))</f>
        <v/>
      </c>
      <c r="W254" s="267"/>
      <c r="X254" s="267"/>
      <c r="Y254" s="267"/>
      <c r="Z254" s="267" t="str">
        <f>IF(OR($B254="", Z$239=""), "", IFERROR(ROUND(SUMIF('Post Data'!$AD$11:$AD$2510, CONCATENATE($B254, " - ", Z$239), 'Post Data'!$J$11:$J$2510)/Z287, 0), ""))</f>
        <v/>
      </c>
      <c r="AA254" s="267"/>
      <c r="AB254" s="267"/>
      <c r="AC254" s="267"/>
      <c r="AD254" s="267" t="str">
        <f>IF(OR($B254="", AD$239=""), "", IFERROR(ROUND(SUMIF('Post Data'!$AD$11:$AD$2510, CONCATENATE($B254, " - ", AD$239), 'Post Data'!$J$11:$J$2510)/AD287, 0), ""))</f>
        <v/>
      </c>
      <c r="AE254" s="267"/>
      <c r="AF254" s="267"/>
      <c r="AG254" s="267"/>
      <c r="AH254" s="267" t="str">
        <f>IF(OR($B254="", AH$239=""), "", IFERROR(ROUND(SUMIF('Post Data'!$AD$11:$AD$2510, CONCATENATE($B254, " - ", AH$239), 'Post Data'!$J$11:$J$2510)/AH287, 0), ""))</f>
        <v/>
      </c>
      <c r="AI254" s="267"/>
      <c r="AJ254" s="267"/>
      <c r="AK254" s="267"/>
      <c r="AL254" s="267" t="str">
        <f>IF(OR($B254="", AL$239=""), "", IFERROR(ROUND(SUMIF('Post Data'!$AD$11:$AD$2510, CONCATENATE($B254, " - ", AL$239), 'Post Data'!$J$11:$J$2510)/AL287, 0), ""))</f>
        <v/>
      </c>
      <c r="AM254" s="267"/>
      <c r="AN254" s="267"/>
      <c r="AO254" s="267"/>
      <c r="AP254" s="267" t="str">
        <f>IF(OR($B254="", AP$239=""), "", IFERROR(ROUND(SUMIF('Post Data'!$AD$11:$AD$2510, CONCATENATE($B254, " - ", AP$239), 'Post Data'!$J$11:$J$2510)/AP287, 0), ""))</f>
        <v/>
      </c>
      <c r="AQ254" s="267"/>
      <c r="AR254" s="267"/>
      <c r="AS254" s="268"/>
      <c r="AT254" s="5"/>
    </row>
    <row r="255" spans="1:46" x14ac:dyDescent="0.25">
      <c r="A255" s="5"/>
      <c r="B255" s="153" t="str">
        <f t="shared" si="19"/>
        <v>15:00</v>
      </c>
      <c r="C255" s="275"/>
      <c r="D255" s="155"/>
      <c r="E255" s="5"/>
      <c r="F255" s="276" t="str">
        <f>IF(OR($B255="", F$239=""), "", IFERROR(ROUND(SUMIF('Post Data'!$AD$11:$AD$2510, CONCATENATE($B255, " - ", F$239), 'Post Data'!$J$11:$J$2510)/F288, 0), ""))</f>
        <v/>
      </c>
      <c r="G255" s="267"/>
      <c r="H255" s="267"/>
      <c r="I255" s="267"/>
      <c r="J255" s="267" t="str">
        <f>IF(OR($B255="", J$239=""), "", IFERROR(ROUND(SUMIF('Post Data'!$AD$11:$AD$2510, CONCATENATE($B255, " - ", J$239), 'Post Data'!$J$11:$J$2510)/J288, 0), ""))</f>
        <v/>
      </c>
      <c r="K255" s="267"/>
      <c r="L255" s="267"/>
      <c r="M255" s="267"/>
      <c r="N255" s="267" t="str">
        <f>IF(OR($B255="", N$239=""), "", IFERROR(ROUND(SUMIF('Post Data'!$AD$11:$AD$2510, CONCATENATE($B255, " - ", N$239), 'Post Data'!$J$11:$J$2510)/N288, 0), ""))</f>
        <v/>
      </c>
      <c r="O255" s="267"/>
      <c r="P255" s="267"/>
      <c r="Q255" s="267"/>
      <c r="R255" s="267" t="str">
        <f>IF(OR($B255="", R$239=""), "", IFERROR(ROUND(SUMIF('Post Data'!$AD$11:$AD$2510, CONCATENATE($B255, " - ", R$239), 'Post Data'!$J$11:$J$2510)/R288, 0), ""))</f>
        <v/>
      </c>
      <c r="S255" s="267"/>
      <c r="T255" s="267"/>
      <c r="U255" s="267"/>
      <c r="V255" s="267" t="str">
        <f>IF(OR($B255="", V$239=""), "", IFERROR(ROUND(SUMIF('Post Data'!$AD$11:$AD$2510, CONCATENATE($B255, " - ", V$239), 'Post Data'!$J$11:$J$2510)/V288, 0), ""))</f>
        <v/>
      </c>
      <c r="W255" s="267"/>
      <c r="X255" s="267"/>
      <c r="Y255" s="267"/>
      <c r="Z255" s="267" t="str">
        <f>IF(OR($B255="", Z$239=""), "", IFERROR(ROUND(SUMIF('Post Data'!$AD$11:$AD$2510, CONCATENATE($B255, " - ", Z$239), 'Post Data'!$J$11:$J$2510)/Z288, 0), ""))</f>
        <v/>
      </c>
      <c r="AA255" s="267"/>
      <c r="AB255" s="267"/>
      <c r="AC255" s="267"/>
      <c r="AD255" s="267" t="str">
        <f>IF(OR($B255="", AD$239=""), "", IFERROR(ROUND(SUMIF('Post Data'!$AD$11:$AD$2510, CONCATENATE($B255, " - ", AD$239), 'Post Data'!$J$11:$J$2510)/AD288, 0), ""))</f>
        <v/>
      </c>
      <c r="AE255" s="267"/>
      <c r="AF255" s="267"/>
      <c r="AG255" s="267"/>
      <c r="AH255" s="267" t="str">
        <f>IF(OR($B255="", AH$239=""), "", IFERROR(ROUND(SUMIF('Post Data'!$AD$11:$AD$2510, CONCATENATE($B255, " - ", AH$239), 'Post Data'!$J$11:$J$2510)/AH288, 0), ""))</f>
        <v/>
      </c>
      <c r="AI255" s="267"/>
      <c r="AJ255" s="267"/>
      <c r="AK255" s="267"/>
      <c r="AL255" s="267" t="str">
        <f>IF(OR($B255="", AL$239=""), "", IFERROR(ROUND(SUMIF('Post Data'!$AD$11:$AD$2510, CONCATENATE($B255, " - ", AL$239), 'Post Data'!$J$11:$J$2510)/AL288, 0), ""))</f>
        <v/>
      </c>
      <c r="AM255" s="267"/>
      <c r="AN255" s="267"/>
      <c r="AO255" s="267"/>
      <c r="AP255" s="267" t="str">
        <f>IF(OR($B255="", AP$239=""), "", IFERROR(ROUND(SUMIF('Post Data'!$AD$11:$AD$2510, CONCATENATE($B255, " - ", AP$239), 'Post Data'!$J$11:$J$2510)/AP288, 0), ""))</f>
        <v/>
      </c>
      <c r="AQ255" s="267"/>
      <c r="AR255" s="267"/>
      <c r="AS255" s="268"/>
      <c r="AT255" s="5"/>
    </row>
    <row r="256" spans="1:46" x14ac:dyDescent="0.25">
      <c r="A256" s="5"/>
      <c r="B256" s="153" t="str">
        <f t="shared" si="19"/>
        <v>16:00</v>
      </c>
      <c r="C256" s="275"/>
      <c r="D256" s="155"/>
      <c r="E256" s="5"/>
      <c r="F256" s="276" t="str">
        <f>IF(OR($B256="", F$239=""), "", IFERROR(ROUND(SUMIF('Post Data'!$AD$11:$AD$2510, CONCATENATE($B256, " - ", F$239), 'Post Data'!$J$11:$J$2510)/F289, 0), ""))</f>
        <v/>
      </c>
      <c r="G256" s="267"/>
      <c r="H256" s="267"/>
      <c r="I256" s="267"/>
      <c r="J256" s="267" t="str">
        <f>IF(OR($B256="", J$239=""), "", IFERROR(ROUND(SUMIF('Post Data'!$AD$11:$AD$2510, CONCATENATE($B256, " - ", J$239), 'Post Data'!$J$11:$J$2510)/J289, 0), ""))</f>
        <v/>
      </c>
      <c r="K256" s="267"/>
      <c r="L256" s="267"/>
      <c r="M256" s="267"/>
      <c r="N256" s="267" t="str">
        <f>IF(OR($B256="", N$239=""), "", IFERROR(ROUND(SUMIF('Post Data'!$AD$11:$AD$2510, CONCATENATE($B256, " - ", N$239), 'Post Data'!$J$11:$J$2510)/N289, 0), ""))</f>
        <v/>
      </c>
      <c r="O256" s="267"/>
      <c r="P256" s="267"/>
      <c r="Q256" s="267"/>
      <c r="R256" s="267" t="str">
        <f>IF(OR($B256="", R$239=""), "", IFERROR(ROUND(SUMIF('Post Data'!$AD$11:$AD$2510, CONCATENATE($B256, " - ", R$239), 'Post Data'!$J$11:$J$2510)/R289, 0), ""))</f>
        <v/>
      </c>
      <c r="S256" s="267"/>
      <c r="T256" s="267"/>
      <c r="U256" s="267"/>
      <c r="V256" s="267" t="str">
        <f>IF(OR($B256="", V$239=""), "", IFERROR(ROUND(SUMIF('Post Data'!$AD$11:$AD$2510, CONCATENATE($B256, " - ", V$239), 'Post Data'!$J$11:$J$2510)/V289, 0), ""))</f>
        <v/>
      </c>
      <c r="W256" s="267"/>
      <c r="X256" s="267"/>
      <c r="Y256" s="267"/>
      <c r="Z256" s="267" t="str">
        <f>IF(OR($B256="", Z$239=""), "", IFERROR(ROUND(SUMIF('Post Data'!$AD$11:$AD$2510, CONCATENATE($B256, " - ", Z$239), 'Post Data'!$J$11:$J$2510)/Z289, 0), ""))</f>
        <v/>
      </c>
      <c r="AA256" s="267"/>
      <c r="AB256" s="267"/>
      <c r="AC256" s="267"/>
      <c r="AD256" s="267" t="str">
        <f>IF(OR($B256="", AD$239=""), "", IFERROR(ROUND(SUMIF('Post Data'!$AD$11:$AD$2510, CONCATENATE($B256, " - ", AD$239), 'Post Data'!$J$11:$J$2510)/AD289, 0), ""))</f>
        <v/>
      </c>
      <c r="AE256" s="267"/>
      <c r="AF256" s="267"/>
      <c r="AG256" s="267"/>
      <c r="AH256" s="267" t="str">
        <f>IF(OR($B256="", AH$239=""), "", IFERROR(ROUND(SUMIF('Post Data'!$AD$11:$AD$2510, CONCATENATE($B256, " - ", AH$239), 'Post Data'!$J$11:$J$2510)/AH289, 0), ""))</f>
        <v/>
      </c>
      <c r="AI256" s="267"/>
      <c r="AJ256" s="267"/>
      <c r="AK256" s="267"/>
      <c r="AL256" s="267" t="str">
        <f>IF(OR($B256="", AL$239=""), "", IFERROR(ROUND(SUMIF('Post Data'!$AD$11:$AD$2510, CONCATENATE($B256, " - ", AL$239), 'Post Data'!$J$11:$J$2510)/AL289, 0), ""))</f>
        <v/>
      </c>
      <c r="AM256" s="267"/>
      <c r="AN256" s="267"/>
      <c r="AO256" s="267"/>
      <c r="AP256" s="267" t="str">
        <f>IF(OR($B256="", AP$239=""), "", IFERROR(ROUND(SUMIF('Post Data'!$AD$11:$AD$2510, CONCATENATE($B256, " - ", AP$239), 'Post Data'!$J$11:$J$2510)/AP289, 0), ""))</f>
        <v/>
      </c>
      <c r="AQ256" s="267"/>
      <c r="AR256" s="267"/>
      <c r="AS256" s="268"/>
      <c r="AT256" s="5"/>
    </row>
    <row r="257" spans="1:46" x14ac:dyDescent="0.25">
      <c r="A257" s="5"/>
      <c r="B257" s="153" t="str">
        <f t="shared" si="19"/>
        <v>17:00</v>
      </c>
      <c r="C257" s="275"/>
      <c r="D257" s="155"/>
      <c r="E257" s="5"/>
      <c r="F257" s="276" t="str">
        <f>IF(OR($B257="", F$239=""), "", IFERROR(ROUND(SUMIF('Post Data'!$AD$11:$AD$2510, CONCATENATE($B257, " - ", F$239), 'Post Data'!$J$11:$J$2510)/F290, 0), ""))</f>
        <v/>
      </c>
      <c r="G257" s="267"/>
      <c r="H257" s="267"/>
      <c r="I257" s="267"/>
      <c r="J257" s="267" t="str">
        <f>IF(OR($B257="", J$239=""), "", IFERROR(ROUND(SUMIF('Post Data'!$AD$11:$AD$2510, CONCATENATE($B257, " - ", J$239), 'Post Data'!$J$11:$J$2510)/J290, 0), ""))</f>
        <v/>
      </c>
      <c r="K257" s="267"/>
      <c r="L257" s="267"/>
      <c r="M257" s="267"/>
      <c r="N257" s="267" t="str">
        <f>IF(OR($B257="", N$239=""), "", IFERROR(ROUND(SUMIF('Post Data'!$AD$11:$AD$2510, CONCATENATE($B257, " - ", N$239), 'Post Data'!$J$11:$J$2510)/N290, 0), ""))</f>
        <v/>
      </c>
      <c r="O257" s="267"/>
      <c r="P257" s="267"/>
      <c r="Q257" s="267"/>
      <c r="R257" s="267" t="str">
        <f>IF(OR($B257="", R$239=""), "", IFERROR(ROUND(SUMIF('Post Data'!$AD$11:$AD$2510, CONCATENATE($B257, " - ", R$239), 'Post Data'!$J$11:$J$2510)/R290, 0), ""))</f>
        <v/>
      </c>
      <c r="S257" s="267"/>
      <c r="T257" s="267"/>
      <c r="U257" s="267"/>
      <c r="V257" s="267">
        <f>IF(OR($B257="", V$239=""), "", IFERROR(ROUND(SUMIF('Post Data'!$AD$11:$AD$2510, CONCATENATE($B257, " - ", V$239), 'Post Data'!$J$11:$J$2510)/V290, 0), ""))</f>
        <v>150</v>
      </c>
      <c r="W257" s="267"/>
      <c r="X257" s="267"/>
      <c r="Y257" s="267"/>
      <c r="Z257" s="267" t="str">
        <f>IF(OR($B257="", Z$239=""), "", IFERROR(ROUND(SUMIF('Post Data'!$AD$11:$AD$2510, CONCATENATE($B257, " - ", Z$239), 'Post Data'!$J$11:$J$2510)/Z290, 0), ""))</f>
        <v/>
      </c>
      <c r="AA257" s="267"/>
      <c r="AB257" s="267"/>
      <c r="AC257" s="267"/>
      <c r="AD257" s="267" t="str">
        <f>IF(OR($B257="", AD$239=""), "", IFERROR(ROUND(SUMIF('Post Data'!$AD$11:$AD$2510, CONCATENATE($B257, " - ", AD$239), 'Post Data'!$J$11:$J$2510)/AD290, 0), ""))</f>
        <v/>
      </c>
      <c r="AE257" s="267"/>
      <c r="AF257" s="267"/>
      <c r="AG257" s="267"/>
      <c r="AH257" s="267" t="str">
        <f>IF(OR($B257="", AH$239=""), "", IFERROR(ROUND(SUMIF('Post Data'!$AD$11:$AD$2510, CONCATENATE($B257, " - ", AH$239), 'Post Data'!$J$11:$J$2510)/AH290, 0), ""))</f>
        <v/>
      </c>
      <c r="AI257" s="267"/>
      <c r="AJ257" s="267"/>
      <c r="AK257" s="267"/>
      <c r="AL257" s="267" t="str">
        <f>IF(OR($B257="", AL$239=""), "", IFERROR(ROUND(SUMIF('Post Data'!$AD$11:$AD$2510, CONCATENATE($B257, " - ", AL$239), 'Post Data'!$J$11:$J$2510)/AL290, 0), ""))</f>
        <v/>
      </c>
      <c r="AM257" s="267"/>
      <c r="AN257" s="267"/>
      <c r="AO257" s="267"/>
      <c r="AP257" s="267" t="str">
        <f>IF(OR($B257="", AP$239=""), "", IFERROR(ROUND(SUMIF('Post Data'!$AD$11:$AD$2510, CONCATENATE($B257, " - ", AP$239), 'Post Data'!$J$11:$J$2510)/AP290, 0), ""))</f>
        <v/>
      </c>
      <c r="AQ257" s="267"/>
      <c r="AR257" s="267"/>
      <c r="AS257" s="268"/>
      <c r="AT257" s="5"/>
    </row>
    <row r="258" spans="1:46" x14ac:dyDescent="0.25">
      <c r="A258" s="5"/>
      <c r="B258" s="153" t="str">
        <f t="shared" si="19"/>
        <v>18:00</v>
      </c>
      <c r="C258" s="275"/>
      <c r="D258" s="155"/>
      <c r="E258" s="5"/>
      <c r="F258" s="276" t="str">
        <f>IF(OR($B258="", F$239=""), "", IFERROR(ROUND(SUMIF('Post Data'!$AD$11:$AD$2510, CONCATENATE($B258, " - ", F$239), 'Post Data'!$J$11:$J$2510)/F291, 0), ""))</f>
        <v/>
      </c>
      <c r="G258" s="267"/>
      <c r="H258" s="267"/>
      <c r="I258" s="267"/>
      <c r="J258" s="267" t="str">
        <f>IF(OR($B258="", J$239=""), "", IFERROR(ROUND(SUMIF('Post Data'!$AD$11:$AD$2510, CONCATENATE($B258, " - ", J$239), 'Post Data'!$J$11:$J$2510)/J291, 0), ""))</f>
        <v/>
      </c>
      <c r="K258" s="267"/>
      <c r="L258" s="267"/>
      <c r="M258" s="267"/>
      <c r="N258" s="267" t="str">
        <f>IF(OR($B258="", N$239=""), "", IFERROR(ROUND(SUMIF('Post Data'!$AD$11:$AD$2510, CONCATENATE($B258, " - ", N$239), 'Post Data'!$J$11:$J$2510)/N291, 0), ""))</f>
        <v/>
      </c>
      <c r="O258" s="267"/>
      <c r="P258" s="267"/>
      <c r="Q258" s="267"/>
      <c r="R258" s="267" t="str">
        <f>IF(OR($B258="", R$239=""), "", IFERROR(ROUND(SUMIF('Post Data'!$AD$11:$AD$2510, CONCATENATE($B258, " - ", R$239), 'Post Data'!$J$11:$J$2510)/R291, 0), ""))</f>
        <v/>
      </c>
      <c r="S258" s="267"/>
      <c r="T258" s="267"/>
      <c r="U258" s="267"/>
      <c r="V258" s="267" t="str">
        <f>IF(OR($B258="", V$239=""), "", IFERROR(ROUND(SUMIF('Post Data'!$AD$11:$AD$2510, CONCATENATE($B258, " - ", V$239), 'Post Data'!$J$11:$J$2510)/V291, 0), ""))</f>
        <v/>
      </c>
      <c r="W258" s="267"/>
      <c r="X258" s="267"/>
      <c r="Y258" s="267"/>
      <c r="Z258" s="267" t="str">
        <f>IF(OR($B258="", Z$239=""), "", IFERROR(ROUND(SUMIF('Post Data'!$AD$11:$AD$2510, CONCATENATE($B258, " - ", Z$239), 'Post Data'!$J$11:$J$2510)/Z291, 0), ""))</f>
        <v/>
      </c>
      <c r="AA258" s="267"/>
      <c r="AB258" s="267"/>
      <c r="AC258" s="267"/>
      <c r="AD258" s="267" t="str">
        <f>IF(OR($B258="", AD$239=""), "", IFERROR(ROUND(SUMIF('Post Data'!$AD$11:$AD$2510, CONCATENATE($B258, " - ", AD$239), 'Post Data'!$J$11:$J$2510)/AD291, 0), ""))</f>
        <v/>
      </c>
      <c r="AE258" s="267"/>
      <c r="AF258" s="267"/>
      <c r="AG258" s="267"/>
      <c r="AH258" s="267" t="str">
        <f>IF(OR($B258="", AH$239=""), "", IFERROR(ROUND(SUMIF('Post Data'!$AD$11:$AD$2510, CONCATENATE($B258, " - ", AH$239), 'Post Data'!$J$11:$J$2510)/AH291, 0), ""))</f>
        <v/>
      </c>
      <c r="AI258" s="267"/>
      <c r="AJ258" s="267"/>
      <c r="AK258" s="267"/>
      <c r="AL258" s="267" t="str">
        <f>IF(OR($B258="", AL$239=""), "", IFERROR(ROUND(SUMIF('Post Data'!$AD$11:$AD$2510, CONCATENATE($B258, " - ", AL$239), 'Post Data'!$J$11:$J$2510)/AL291, 0), ""))</f>
        <v/>
      </c>
      <c r="AM258" s="267"/>
      <c r="AN258" s="267"/>
      <c r="AO258" s="267"/>
      <c r="AP258" s="267" t="str">
        <f>IF(OR($B258="", AP$239=""), "", IFERROR(ROUND(SUMIF('Post Data'!$AD$11:$AD$2510, CONCATENATE($B258, " - ", AP$239), 'Post Data'!$J$11:$J$2510)/AP291, 0), ""))</f>
        <v/>
      </c>
      <c r="AQ258" s="267"/>
      <c r="AR258" s="267"/>
      <c r="AS258" s="268"/>
      <c r="AT258" s="5"/>
    </row>
    <row r="259" spans="1:46" x14ac:dyDescent="0.25">
      <c r="A259" s="5"/>
      <c r="B259" s="153" t="str">
        <f t="shared" si="19"/>
        <v>19:00</v>
      </c>
      <c r="C259" s="275"/>
      <c r="D259" s="155"/>
      <c r="E259" s="5"/>
      <c r="F259" s="276" t="str">
        <f>IF(OR($B259="", F$239=""), "", IFERROR(ROUND(SUMIF('Post Data'!$AD$11:$AD$2510, CONCATENATE($B259, " - ", F$239), 'Post Data'!$J$11:$J$2510)/F292, 0), ""))</f>
        <v/>
      </c>
      <c r="G259" s="267"/>
      <c r="H259" s="267"/>
      <c r="I259" s="267"/>
      <c r="J259" s="267" t="str">
        <f>IF(OR($B259="", J$239=""), "", IFERROR(ROUND(SUMIF('Post Data'!$AD$11:$AD$2510, CONCATENATE($B259, " - ", J$239), 'Post Data'!$J$11:$J$2510)/J292, 0), ""))</f>
        <v/>
      </c>
      <c r="K259" s="267"/>
      <c r="L259" s="267"/>
      <c r="M259" s="267"/>
      <c r="N259" s="267" t="str">
        <f>IF(OR($B259="", N$239=""), "", IFERROR(ROUND(SUMIF('Post Data'!$AD$11:$AD$2510, CONCATENATE($B259, " - ", N$239), 'Post Data'!$J$11:$J$2510)/N292, 0), ""))</f>
        <v/>
      </c>
      <c r="O259" s="267"/>
      <c r="P259" s="267"/>
      <c r="Q259" s="267"/>
      <c r="R259" s="267" t="str">
        <f>IF(OR($B259="", R$239=""), "", IFERROR(ROUND(SUMIF('Post Data'!$AD$11:$AD$2510, CONCATENATE($B259, " - ", R$239), 'Post Data'!$J$11:$J$2510)/R292, 0), ""))</f>
        <v/>
      </c>
      <c r="S259" s="267"/>
      <c r="T259" s="267"/>
      <c r="U259" s="267"/>
      <c r="V259" s="267" t="str">
        <f>IF(OR($B259="", V$239=""), "", IFERROR(ROUND(SUMIF('Post Data'!$AD$11:$AD$2510, CONCATENATE($B259, " - ", V$239), 'Post Data'!$J$11:$J$2510)/V292, 0), ""))</f>
        <v/>
      </c>
      <c r="W259" s="267"/>
      <c r="X259" s="267"/>
      <c r="Y259" s="267"/>
      <c r="Z259" s="267" t="str">
        <f>IF(OR($B259="", Z$239=""), "", IFERROR(ROUND(SUMIF('Post Data'!$AD$11:$AD$2510, CONCATENATE($B259, " - ", Z$239), 'Post Data'!$J$11:$J$2510)/Z292, 0), ""))</f>
        <v/>
      </c>
      <c r="AA259" s="267"/>
      <c r="AB259" s="267"/>
      <c r="AC259" s="267"/>
      <c r="AD259" s="267" t="str">
        <f>IF(OR($B259="", AD$239=""), "", IFERROR(ROUND(SUMIF('Post Data'!$AD$11:$AD$2510, CONCATENATE($B259, " - ", AD$239), 'Post Data'!$J$11:$J$2510)/AD292, 0), ""))</f>
        <v/>
      </c>
      <c r="AE259" s="267"/>
      <c r="AF259" s="267"/>
      <c r="AG259" s="267"/>
      <c r="AH259" s="267" t="str">
        <f>IF(OR($B259="", AH$239=""), "", IFERROR(ROUND(SUMIF('Post Data'!$AD$11:$AD$2510, CONCATENATE($B259, " - ", AH$239), 'Post Data'!$J$11:$J$2510)/AH292, 0), ""))</f>
        <v/>
      </c>
      <c r="AI259" s="267"/>
      <c r="AJ259" s="267"/>
      <c r="AK259" s="267"/>
      <c r="AL259" s="267" t="str">
        <f>IF(OR($B259="", AL$239=""), "", IFERROR(ROUND(SUMIF('Post Data'!$AD$11:$AD$2510, CONCATENATE($B259, " - ", AL$239), 'Post Data'!$J$11:$J$2510)/AL292, 0), ""))</f>
        <v/>
      </c>
      <c r="AM259" s="267"/>
      <c r="AN259" s="267"/>
      <c r="AO259" s="267"/>
      <c r="AP259" s="267" t="str">
        <f>IF(OR($B259="", AP$239=""), "", IFERROR(ROUND(SUMIF('Post Data'!$AD$11:$AD$2510, CONCATENATE($B259, " - ", AP$239), 'Post Data'!$J$11:$J$2510)/AP292, 0), ""))</f>
        <v/>
      </c>
      <c r="AQ259" s="267"/>
      <c r="AR259" s="267"/>
      <c r="AS259" s="268"/>
      <c r="AT259" s="5"/>
    </row>
    <row r="260" spans="1:46" x14ac:dyDescent="0.25">
      <c r="A260" s="5"/>
      <c r="B260" s="153" t="str">
        <f t="shared" si="19"/>
        <v>20:00</v>
      </c>
      <c r="C260" s="275"/>
      <c r="D260" s="155"/>
      <c r="E260" s="5"/>
      <c r="F260" s="276" t="str">
        <f>IF(OR($B260="", F$239=""), "", IFERROR(ROUND(SUMIF('Post Data'!$AD$11:$AD$2510, CONCATENATE($B260, " - ", F$239), 'Post Data'!$J$11:$J$2510)/F293, 0), ""))</f>
        <v/>
      </c>
      <c r="G260" s="267"/>
      <c r="H260" s="267"/>
      <c r="I260" s="267"/>
      <c r="J260" s="267" t="str">
        <f>IF(OR($B260="", J$239=""), "", IFERROR(ROUND(SUMIF('Post Data'!$AD$11:$AD$2510, CONCATENATE($B260, " - ", J$239), 'Post Data'!$J$11:$J$2510)/J293, 0), ""))</f>
        <v/>
      </c>
      <c r="K260" s="267"/>
      <c r="L260" s="267"/>
      <c r="M260" s="267"/>
      <c r="N260" s="267" t="str">
        <f>IF(OR($B260="", N$239=""), "", IFERROR(ROUND(SUMIF('Post Data'!$AD$11:$AD$2510, CONCATENATE($B260, " - ", N$239), 'Post Data'!$J$11:$J$2510)/N293, 0), ""))</f>
        <v/>
      </c>
      <c r="O260" s="267"/>
      <c r="P260" s="267"/>
      <c r="Q260" s="267"/>
      <c r="R260" s="267" t="str">
        <f>IF(OR($B260="", R$239=""), "", IFERROR(ROUND(SUMIF('Post Data'!$AD$11:$AD$2510, CONCATENATE($B260, " - ", R$239), 'Post Data'!$J$11:$J$2510)/R293, 0), ""))</f>
        <v/>
      </c>
      <c r="S260" s="267"/>
      <c r="T260" s="267"/>
      <c r="U260" s="267"/>
      <c r="V260" s="267" t="str">
        <f>IF(OR($B260="", V$239=""), "", IFERROR(ROUND(SUMIF('Post Data'!$AD$11:$AD$2510, CONCATENATE($B260, " - ", V$239), 'Post Data'!$J$11:$J$2510)/V293, 0), ""))</f>
        <v/>
      </c>
      <c r="W260" s="267"/>
      <c r="X260" s="267"/>
      <c r="Y260" s="267"/>
      <c r="Z260" s="267" t="str">
        <f>IF(OR($B260="", Z$239=""), "", IFERROR(ROUND(SUMIF('Post Data'!$AD$11:$AD$2510, CONCATENATE($B260, " - ", Z$239), 'Post Data'!$J$11:$J$2510)/Z293, 0), ""))</f>
        <v/>
      </c>
      <c r="AA260" s="267"/>
      <c r="AB260" s="267"/>
      <c r="AC260" s="267"/>
      <c r="AD260" s="267">
        <f>IF(OR($B260="", AD$239=""), "", IFERROR(ROUND(SUMIF('Post Data'!$AD$11:$AD$2510, CONCATENATE($B260, " - ", AD$239), 'Post Data'!$J$11:$J$2510)/AD293, 0), ""))</f>
        <v>97</v>
      </c>
      <c r="AE260" s="267"/>
      <c r="AF260" s="267"/>
      <c r="AG260" s="267"/>
      <c r="AH260" s="267" t="str">
        <f>IF(OR($B260="", AH$239=""), "", IFERROR(ROUND(SUMIF('Post Data'!$AD$11:$AD$2510, CONCATENATE($B260, " - ", AH$239), 'Post Data'!$J$11:$J$2510)/AH293, 0), ""))</f>
        <v/>
      </c>
      <c r="AI260" s="267"/>
      <c r="AJ260" s="267"/>
      <c r="AK260" s="267"/>
      <c r="AL260" s="267" t="str">
        <f>IF(OR($B260="", AL$239=""), "", IFERROR(ROUND(SUMIF('Post Data'!$AD$11:$AD$2510, CONCATENATE($B260, " - ", AL$239), 'Post Data'!$J$11:$J$2510)/AL293, 0), ""))</f>
        <v/>
      </c>
      <c r="AM260" s="267"/>
      <c r="AN260" s="267"/>
      <c r="AO260" s="267"/>
      <c r="AP260" s="267" t="str">
        <f>IF(OR($B260="", AP$239=""), "", IFERROR(ROUND(SUMIF('Post Data'!$AD$11:$AD$2510, CONCATENATE($B260, " - ", AP$239), 'Post Data'!$J$11:$J$2510)/AP293, 0), ""))</f>
        <v/>
      </c>
      <c r="AQ260" s="267"/>
      <c r="AR260" s="267"/>
      <c r="AS260" s="268"/>
      <c r="AT260" s="5"/>
    </row>
    <row r="261" spans="1:46" x14ac:dyDescent="0.25">
      <c r="A261" s="5"/>
      <c r="B261" s="153" t="str">
        <f t="shared" si="19"/>
        <v>21:00</v>
      </c>
      <c r="C261" s="275"/>
      <c r="D261" s="155"/>
      <c r="E261" s="5"/>
      <c r="F261" s="276">
        <f>IF(OR($B261="", F$239=""), "", IFERROR(ROUND(SUMIF('Post Data'!$AD$11:$AD$2510, CONCATENATE($B261, " - ", F$239), 'Post Data'!$J$11:$J$2510)/F294, 0), ""))</f>
        <v>73</v>
      </c>
      <c r="G261" s="267"/>
      <c r="H261" s="267"/>
      <c r="I261" s="267"/>
      <c r="J261" s="267" t="str">
        <f>IF(OR($B261="", J$239=""), "", IFERROR(ROUND(SUMIF('Post Data'!$AD$11:$AD$2510, CONCATENATE($B261, " - ", J$239), 'Post Data'!$J$11:$J$2510)/J294, 0), ""))</f>
        <v/>
      </c>
      <c r="K261" s="267"/>
      <c r="L261" s="267"/>
      <c r="M261" s="267"/>
      <c r="N261" s="267" t="str">
        <f>IF(OR($B261="", N$239=""), "", IFERROR(ROUND(SUMIF('Post Data'!$AD$11:$AD$2510, CONCATENATE($B261, " - ", N$239), 'Post Data'!$J$11:$J$2510)/N294, 0), ""))</f>
        <v/>
      </c>
      <c r="O261" s="267"/>
      <c r="P261" s="267"/>
      <c r="Q261" s="267"/>
      <c r="R261" s="267" t="str">
        <f>IF(OR($B261="", R$239=""), "", IFERROR(ROUND(SUMIF('Post Data'!$AD$11:$AD$2510, CONCATENATE($B261, " - ", R$239), 'Post Data'!$J$11:$J$2510)/R294, 0), ""))</f>
        <v/>
      </c>
      <c r="S261" s="267"/>
      <c r="T261" s="267"/>
      <c r="U261" s="267"/>
      <c r="V261" s="267" t="str">
        <f>IF(OR($B261="", V$239=""), "", IFERROR(ROUND(SUMIF('Post Data'!$AD$11:$AD$2510, CONCATENATE($B261, " - ", V$239), 'Post Data'!$J$11:$J$2510)/V294, 0), ""))</f>
        <v/>
      </c>
      <c r="W261" s="267"/>
      <c r="X261" s="267"/>
      <c r="Y261" s="267"/>
      <c r="Z261" s="267" t="str">
        <f>IF(OR($B261="", Z$239=""), "", IFERROR(ROUND(SUMIF('Post Data'!$AD$11:$AD$2510, CONCATENATE($B261, " - ", Z$239), 'Post Data'!$J$11:$J$2510)/Z294, 0), ""))</f>
        <v/>
      </c>
      <c r="AA261" s="267"/>
      <c r="AB261" s="267"/>
      <c r="AC261" s="267"/>
      <c r="AD261" s="267" t="str">
        <f>IF(OR($B261="", AD$239=""), "", IFERROR(ROUND(SUMIF('Post Data'!$AD$11:$AD$2510, CONCATENATE($B261, " - ", AD$239), 'Post Data'!$J$11:$J$2510)/AD294, 0), ""))</f>
        <v/>
      </c>
      <c r="AE261" s="267"/>
      <c r="AF261" s="267"/>
      <c r="AG261" s="267"/>
      <c r="AH261" s="267" t="str">
        <f>IF(OR($B261="", AH$239=""), "", IFERROR(ROUND(SUMIF('Post Data'!$AD$11:$AD$2510, CONCATENATE($B261, " - ", AH$239), 'Post Data'!$J$11:$J$2510)/AH294, 0), ""))</f>
        <v/>
      </c>
      <c r="AI261" s="267"/>
      <c r="AJ261" s="267"/>
      <c r="AK261" s="267"/>
      <c r="AL261" s="267" t="str">
        <f>IF(OR($B261="", AL$239=""), "", IFERROR(ROUND(SUMIF('Post Data'!$AD$11:$AD$2510, CONCATENATE($B261, " - ", AL$239), 'Post Data'!$J$11:$J$2510)/AL294, 0), ""))</f>
        <v/>
      </c>
      <c r="AM261" s="267"/>
      <c r="AN261" s="267"/>
      <c r="AO261" s="267"/>
      <c r="AP261" s="267" t="str">
        <f>IF(OR($B261="", AP$239=""), "", IFERROR(ROUND(SUMIF('Post Data'!$AD$11:$AD$2510, CONCATENATE($B261, " - ", AP$239), 'Post Data'!$J$11:$J$2510)/AP294, 0), ""))</f>
        <v/>
      </c>
      <c r="AQ261" s="267"/>
      <c r="AR261" s="267"/>
      <c r="AS261" s="268"/>
      <c r="AT261" s="5"/>
    </row>
    <row r="262" spans="1:46" x14ac:dyDescent="0.25">
      <c r="A262" s="5"/>
      <c r="B262" s="153" t="str">
        <f t="shared" si="19"/>
        <v>22:00</v>
      </c>
      <c r="C262" s="275"/>
      <c r="D262" s="155"/>
      <c r="E262" s="5"/>
      <c r="F262" s="276" t="str">
        <f>IF(OR($B262="", F$239=""), "", IFERROR(ROUND(SUMIF('Post Data'!$AD$11:$AD$2510, CONCATENATE($B262, " - ", F$239), 'Post Data'!$J$11:$J$2510)/F295, 0), ""))</f>
        <v/>
      </c>
      <c r="G262" s="267"/>
      <c r="H262" s="267"/>
      <c r="I262" s="267"/>
      <c r="J262" s="267" t="str">
        <f>IF(OR($B262="", J$239=""), "", IFERROR(ROUND(SUMIF('Post Data'!$AD$11:$AD$2510, CONCATENATE($B262, " - ", J$239), 'Post Data'!$J$11:$J$2510)/J295, 0), ""))</f>
        <v/>
      </c>
      <c r="K262" s="267"/>
      <c r="L262" s="267"/>
      <c r="M262" s="267"/>
      <c r="N262" s="267" t="str">
        <f>IF(OR($B262="", N$239=""), "", IFERROR(ROUND(SUMIF('Post Data'!$AD$11:$AD$2510, CONCATENATE($B262, " - ", N$239), 'Post Data'!$J$11:$J$2510)/N295, 0), ""))</f>
        <v/>
      </c>
      <c r="O262" s="267"/>
      <c r="P262" s="267"/>
      <c r="Q262" s="267"/>
      <c r="R262" s="267" t="str">
        <f>IF(OR($B262="", R$239=""), "", IFERROR(ROUND(SUMIF('Post Data'!$AD$11:$AD$2510, CONCATENATE($B262, " - ", R$239), 'Post Data'!$J$11:$J$2510)/R295, 0), ""))</f>
        <v/>
      </c>
      <c r="S262" s="267"/>
      <c r="T262" s="267"/>
      <c r="U262" s="267"/>
      <c r="V262" s="267" t="str">
        <f>IF(OR($B262="", V$239=""), "", IFERROR(ROUND(SUMIF('Post Data'!$AD$11:$AD$2510, CONCATENATE($B262, " - ", V$239), 'Post Data'!$J$11:$J$2510)/V295, 0), ""))</f>
        <v/>
      </c>
      <c r="W262" s="267"/>
      <c r="X262" s="267"/>
      <c r="Y262" s="267"/>
      <c r="Z262" s="267" t="str">
        <f>IF(OR($B262="", Z$239=""), "", IFERROR(ROUND(SUMIF('Post Data'!$AD$11:$AD$2510, CONCATENATE($B262, " - ", Z$239), 'Post Data'!$J$11:$J$2510)/Z295, 0), ""))</f>
        <v/>
      </c>
      <c r="AA262" s="267"/>
      <c r="AB262" s="267"/>
      <c r="AC262" s="267"/>
      <c r="AD262" s="267" t="str">
        <f>IF(OR($B262="", AD$239=""), "", IFERROR(ROUND(SUMIF('Post Data'!$AD$11:$AD$2510, CONCATENATE($B262, " - ", AD$239), 'Post Data'!$J$11:$J$2510)/AD295, 0), ""))</f>
        <v/>
      </c>
      <c r="AE262" s="267"/>
      <c r="AF262" s="267"/>
      <c r="AG262" s="267"/>
      <c r="AH262" s="267" t="str">
        <f>IF(OR($B262="", AH$239=""), "", IFERROR(ROUND(SUMIF('Post Data'!$AD$11:$AD$2510, CONCATENATE($B262, " - ", AH$239), 'Post Data'!$J$11:$J$2510)/AH295, 0), ""))</f>
        <v/>
      </c>
      <c r="AI262" s="267"/>
      <c r="AJ262" s="267"/>
      <c r="AK262" s="267"/>
      <c r="AL262" s="267" t="str">
        <f>IF(OR($B262="", AL$239=""), "", IFERROR(ROUND(SUMIF('Post Data'!$AD$11:$AD$2510, CONCATENATE($B262, " - ", AL$239), 'Post Data'!$J$11:$J$2510)/AL295, 0), ""))</f>
        <v/>
      </c>
      <c r="AM262" s="267"/>
      <c r="AN262" s="267"/>
      <c r="AO262" s="267"/>
      <c r="AP262" s="267" t="str">
        <f>IF(OR($B262="", AP$239=""), "", IFERROR(ROUND(SUMIF('Post Data'!$AD$11:$AD$2510, CONCATENATE($B262, " - ", AP$239), 'Post Data'!$J$11:$J$2510)/AP295, 0), ""))</f>
        <v/>
      </c>
      <c r="AQ262" s="267"/>
      <c r="AR262" s="267"/>
      <c r="AS262" s="268"/>
      <c r="AT262" s="5"/>
    </row>
    <row r="263" spans="1:46" x14ac:dyDescent="0.25">
      <c r="A263" s="5"/>
      <c r="B263" s="156" t="str">
        <f t="shared" si="19"/>
        <v>23:00</v>
      </c>
      <c r="C263" s="157"/>
      <c r="D263" s="158"/>
      <c r="E263" s="5"/>
      <c r="F263" s="283" t="str">
        <f>IF(OR($B263="", F$239=""), "", IFERROR(ROUND(SUMIF('Post Data'!$AD$11:$AD$2510, CONCATENATE($B263, " - ", F$239), 'Post Data'!$J$11:$J$2510)/F296, 0), ""))</f>
        <v/>
      </c>
      <c r="G263" s="280"/>
      <c r="H263" s="280"/>
      <c r="I263" s="280"/>
      <c r="J263" s="280" t="str">
        <f>IF(OR($B263="", J$239=""), "", IFERROR(ROUND(SUMIF('Post Data'!$AD$11:$AD$2510, CONCATENATE($B263, " - ", J$239), 'Post Data'!$J$11:$J$2510)/J296, 0), ""))</f>
        <v/>
      </c>
      <c r="K263" s="280"/>
      <c r="L263" s="280"/>
      <c r="M263" s="280"/>
      <c r="N263" s="280" t="str">
        <f>IF(OR($B263="", N$239=""), "", IFERROR(ROUND(SUMIF('Post Data'!$AD$11:$AD$2510, CONCATENATE($B263, " - ", N$239), 'Post Data'!$J$11:$J$2510)/N296, 0), ""))</f>
        <v/>
      </c>
      <c r="O263" s="280"/>
      <c r="P263" s="280"/>
      <c r="Q263" s="280"/>
      <c r="R263" s="280" t="str">
        <f>IF(OR($B263="", R$239=""), "", IFERROR(ROUND(SUMIF('Post Data'!$AD$11:$AD$2510, CONCATENATE($B263, " - ", R$239), 'Post Data'!$J$11:$J$2510)/R296, 0), ""))</f>
        <v/>
      </c>
      <c r="S263" s="280"/>
      <c r="T263" s="280"/>
      <c r="U263" s="280"/>
      <c r="V263" s="280" t="str">
        <f>IF(OR($B263="", V$239=""), "", IFERROR(ROUND(SUMIF('Post Data'!$AD$11:$AD$2510, CONCATENATE($B263, " - ", V$239), 'Post Data'!$J$11:$J$2510)/V296, 0), ""))</f>
        <v/>
      </c>
      <c r="W263" s="280"/>
      <c r="X263" s="280"/>
      <c r="Y263" s="280"/>
      <c r="Z263" s="280" t="str">
        <f>IF(OR($B263="", Z$239=""), "", IFERROR(ROUND(SUMIF('Post Data'!$AD$11:$AD$2510, CONCATENATE($B263, " - ", Z$239), 'Post Data'!$J$11:$J$2510)/Z296, 0), ""))</f>
        <v/>
      </c>
      <c r="AA263" s="280"/>
      <c r="AB263" s="280"/>
      <c r="AC263" s="280"/>
      <c r="AD263" s="280" t="str">
        <f>IF(OR($B263="", AD$239=""), "", IFERROR(ROUND(SUMIF('Post Data'!$AD$11:$AD$2510, CONCATENATE($B263, " - ", AD$239), 'Post Data'!$J$11:$J$2510)/AD296, 0), ""))</f>
        <v/>
      </c>
      <c r="AE263" s="280"/>
      <c r="AF263" s="280"/>
      <c r="AG263" s="280"/>
      <c r="AH263" s="280" t="str">
        <f>IF(OR($B263="", AH$239=""), "", IFERROR(ROUND(SUMIF('Post Data'!$AD$11:$AD$2510, CONCATENATE($B263, " - ", AH$239), 'Post Data'!$J$11:$J$2510)/AH296, 0), ""))</f>
        <v/>
      </c>
      <c r="AI263" s="280"/>
      <c r="AJ263" s="280"/>
      <c r="AK263" s="280"/>
      <c r="AL263" s="280" t="str">
        <f>IF(OR($B263="", AL$239=""), "", IFERROR(ROUND(SUMIF('Post Data'!$AD$11:$AD$2510, CONCATENATE($B263, " - ", AL$239), 'Post Data'!$J$11:$J$2510)/AL296, 0), ""))</f>
        <v/>
      </c>
      <c r="AM263" s="280"/>
      <c r="AN263" s="280"/>
      <c r="AO263" s="280"/>
      <c r="AP263" s="280" t="str">
        <f>IF(OR($B263="", AP$239=""), "", IFERROR(ROUND(SUMIF('Post Data'!$AD$11:$AD$2510, CONCATENATE($B263, " - ", AP$239), 'Post Data'!$J$11:$J$2510)/AP296, 0), ""))</f>
        <v/>
      </c>
      <c r="AQ263" s="280"/>
      <c r="AR263" s="280"/>
      <c r="AS263" s="281"/>
      <c r="AT263" s="5"/>
    </row>
    <row r="264" spans="1:46"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1:46"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1:46" x14ac:dyDescent="0.25">
      <c r="A266" s="5"/>
      <c r="B266" s="221" t="s">
        <v>137</v>
      </c>
      <c r="C266" s="222"/>
      <c r="D266" s="222"/>
      <c r="E266" s="222"/>
      <c r="F266" s="222"/>
      <c r="G266" s="222"/>
      <c r="H266" s="222"/>
      <c r="I266" s="222"/>
      <c r="J266" s="222"/>
      <c r="K266" s="222"/>
      <c r="L266" s="222"/>
      <c r="M266" s="222"/>
      <c r="N266" s="222"/>
      <c r="O266" s="222"/>
      <c r="P266" s="222"/>
      <c r="Q266" s="222"/>
      <c r="R266" s="222"/>
      <c r="S266" s="222"/>
      <c r="T266" s="222"/>
      <c r="U266" s="222"/>
      <c r="V266" s="222"/>
      <c r="W266" s="222"/>
      <c r="X266" s="222"/>
      <c r="Y266" s="222"/>
      <c r="Z266" s="222"/>
      <c r="AA266" s="222"/>
      <c r="AB266" s="222"/>
      <c r="AC266" s="222"/>
      <c r="AD266" s="222"/>
      <c r="AE266" s="222"/>
      <c r="AF266" s="222"/>
      <c r="AG266" s="222"/>
      <c r="AH266" s="222"/>
      <c r="AI266" s="222"/>
      <c r="AJ266" s="222"/>
      <c r="AK266" s="222"/>
      <c r="AL266" s="222"/>
      <c r="AM266" s="222"/>
      <c r="AN266" s="222"/>
      <c r="AO266" s="222"/>
      <c r="AP266" s="222"/>
      <c r="AQ266" s="222"/>
      <c r="AR266" s="222"/>
      <c r="AS266" s="223"/>
      <c r="AT266" s="5"/>
    </row>
    <row r="267" spans="1:46" x14ac:dyDescent="0.25">
      <c r="A267" s="5"/>
      <c r="B267" s="224"/>
      <c r="C267" s="225"/>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c r="AI267" s="225"/>
      <c r="AJ267" s="225"/>
      <c r="AK267" s="225"/>
      <c r="AL267" s="225"/>
      <c r="AM267" s="225"/>
      <c r="AN267" s="225"/>
      <c r="AO267" s="225"/>
      <c r="AP267" s="225"/>
      <c r="AQ267" s="225"/>
      <c r="AR267" s="225"/>
      <c r="AS267" s="226"/>
      <c r="AT267" s="5"/>
    </row>
    <row r="268" spans="1:46"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1:46" x14ac:dyDescent="0.25">
      <c r="A269" s="5"/>
      <c r="B269" s="5"/>
      <c r="C269" s="5"/>
      <c r="D269" s="5"/>
      <c r="E269" s="5"/>
      <c r="F269" s="177" t="s">
        <v>129</v>
      </c>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78"/>
      <c r="AL269" s="178"/>
      <c r="AM269" s="178"/>
      <c r="AN269" s="178"/>
      <c r="AO269" s="178"/>
      <c r="AP269" s="178"/>
      <c r="AQ269" s="178"/>
      <c r="AR269" s="178"/>
      <c r="AS269" s="179"/>
      <c r="AT269" s="5"/>
    </row>
    <row r="270" spans="1:46" x14ac:dyDescent="0.25">
      <c r="A270" s="5"/>
      <c r="B270" s="5"/>
      <c r="C270" s="5"/>
      <c r="D270" s="5"/>
      <c r="E270" s="5"/>
      <c r="F270" s="284">
        <f>IF(F272="", "", COUNTIF('Post Data'!$E$11:$E$2510, F272))</f>
        <v>2</v>
      </c>
      <c r="G270" s="284"/>
      <c r="H270" s="284"/>
      <c r="I270" s="284"/>
      <c r="J270" s="284">
        <f>IF(J272="", "", COUNTIF('Post Data'!$E$11:$E$2510, J272))</f>
        <v>2</v>
      </c>
      <c r="K270" s="284"/>
      <c r="L270" s="284"/>
      <c r="M270" s="284"/>
      <c r="N270" s="284">
        <f>IF(N272="", "", COUNTIF('Post Data'!$E$11:$E$2510, N272))</f>
        <v>0</v>
      </c>
      <c r="O270" s="284"/>
      <c r="P270" s="284"/>
      <c r="Q270" s="284"/>
      <c r="R270" s="284">
        <f>IF(R272="", "", COUNTIF('Post Data'!$E$11:$E$2510, R272))</f>
        <v>0</v>
      </c>
      <c r="S270" s="284"/>
      <c r="T270" s="284"/>
      <c r="U270" s="284"/>
      <c r="V270" s="284">
        <f>IF(V272="", "", COUNTIF('Post Data'!$E$11:$E$2510, V272))</f>
        <v>2</v>
      </c>
      <c r="W270" s="284"/>
      <c r="X270" s="284"/>
      <c r="Y270" s="284"/>
      <c r="Z270" s="284">
        <f>IF(Z272="", "", COUNTIF('Post Data'!$E$11:$E$2510, Z272))</f>
        <v>1</v>
      </c>
      <c r="AA270" s="284"/>
      <c r="AB270" s="284"/>
      <c r="AC270" s="284"/>
      <c r="AD270" s="284">
        <f>IF(AD272="", "", COUNTIF('Post Data'!$E$11:$E$2510, AD272))</f>
        <v>2</v>
      </c>
      <c r="AE270" s="284"/>
      <c r="AF270" s="284"/>
      <c r="AG270" s="284"/>
      <c r="AH270" s="284">
        <f>IF(AH272="", "", COUNTIF('Post Data'!$E$11:$E$2510, AH272))</f>
        <v>0</v>
      </c>
      <c r="AI270" s="284"/>
      <c r="AJ270" s="284"/>
      <c r="AK270" s="284"/>
      <c r="AL270" s="284">
        <f>IF(AL272="", "", COUNTIF('Post Data'!$E$11:$E$2510, AL272))</f>
        <v>0</v>
      </c>
      <c r="AM270" s="284"/>
      <c r="AN270" s="284"/>
      <c r="AO270" s="284"/>
      <c r="AP270" s="284">
        <f>IF(AP272="", "", COUNTIF('Post Data'!$E$11:$E$2510, AP272))</f>
        <v>1</v>
      </c>
      <c r="AQ270" s="284"/>
      <c r="AR270" s="284"/>
      <c r="AS270" s="284"/>
      <c r="AT270" s="5"/>
    </row>
    <row r="271" spans="1:46" x14ac:dyDescent="0.25">
      <c r="A271" s="5"/>
      <c r="B271" s="227" t="s">
        <v>127</v>
      </c>
      <c r="C271" s="227"/>
      <c r="D271" s="227"/>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1:46" x14ac:dyDescent="0.25">
      <c r="A272" s="5"/>
      <c r="B272" s="177" t="s">
        <v>94</v>
      </c>
      <c r="C272" s="178"/>
      <c r="D272" s="179"/>
      <c r="E272" s="5"/>
      <c r="F272" s="282" t="str">
        <f>'Post Data'!$V$11</f>
        <v>Advertising</v>
      </c>
      <c r="G272" s="282"/>
      <c r="H272" s="282"/>
      <c r="I272" s="282"/>
      <c r="J272" s="282" t="str">
        <f>'Post Data'!$V$12</f>
        <v>Blog Post</v>
      </c>
      <c r="K272" s="282"/>
      <c r="L272" s="282"/>
      <c r="M272" s="282"/>
      <c r="N272" s="282" t="str">
        <f>'Post Data'!$V$13</f>
        <v>Brand</v>
      </c>
      <c r="O272" s="282"/>
      <c r="P272" s="282"/>
      <c r="Q272" s="282"/>
      <c r="R272" s="282" t="str">
        <f>'Post Data'!$V$14</f>
        <v>Business Info</v>
      </c>
      <c r="S272" s="282"/>
      <c r="T272" s="282"/>
      <c r="U272" s="282"/>
      <c r="V272" s="282" t="str">
        <f>'Post Data'!$V$15</f>
        <v>Fun</v>
      </c>
      <c r="W272" s="282"/>
      <c r="X272" s="282"/>
      <c r="Y272" s="282"/>
      <c r="Z272" s="282" t="str">
        <f>'Post Data'!$V$16</f>
        <v>Funny</v>
      </c>
      <c r="AA272" s="282"/>
      <c r="AB272" s="282"/>
      <c r="AC272" s="282"/>
      <c r="AD272" s="282" t="str">
        <f>'Post Data'!$V$17</f>
        <v>New Product</v>
      </c>
      <c r="AE272" s="282"/>
      <c r="AF272" s="282"/>
      <c r="AG272" s="282"/>
      <c r="AH272" s="282" t="str">
        <f>'Post Data'!$V$18</f>
        <v>Personal</v>
      </c>
      <c r="AI272" s="282"/>
      <c r="AJ272" s="282"/>
      <c r="AK272" s="282"/>
      <c r="AL272" s="282" t="str">
        <f>'Post Data'!$V$19</f>
        <v>Provocative</v>
      </c>
      <c r="AM272" s="282"/>
      <c r="AN272" s="282"/>
      <c r="AO272" s="282"/>
      <c r="AP272" s="282" t="str">
        <f>'Post Data'!$V$20</f>
        <v>Trending</v>
      </c>
      <c r="AQ272" s="282"/>
      <c r="AR272" s="282"/>
      <c r="AS272" s="282"/>
      <c r="AT272" s="5"/>
    </row>
    <row r="273" spans="1:46" x14ac:dyDescent="0.25">
      <c r="A273" s="5"/>
      <c r="B273" s="150" t="str">
        <f>$AY99</f>
        <v>00:00</v>
      </c>
      <c r="C273" s="151"/>
      <c r="D273" s="152"/>
      <c r="E273" s="5"/>
      <c r="F273" s="279">
        <f>IF(OR($B273="", F$272=""), "", COUNTIF('Post Data'!$AD$11:$AD$2510, CONCATENATE($B273, " - ", F$272)))</f>
        <v>0</v>
      </c>
      <c r="G273" s="277"/>
      <c r="H273" s="277"/>
      <c r="I273" s="277"/>
      <c r="J273" s="277">
        <f>IF(OR($B273="", J$272=""), "", COUNTIF('Post Data'!$AD$11:$AD$2510, CONCATENATE($B273, " - ", J$272)))</f>
        <v>0</v>
      </c>
      <c r="K273" s="277"/>
      <c r="L273" s="277"/>
      <c r="M273" s="277"/>
      <c r="N273" s="277">
        <f>IF(OR($B273="", N$272=""), "", COUNTIF('Post Data'!$AD$11:$AD$2510, CONCATENATE($B273, " - ", N$272)))</f>
        <v>0</v>
      </c>
      <c r="O273" s="277"/>
      <c r="P273" s="277"/>
      <c r="Q273" s="277"/>
      <c r="R273" s="277">
        <f>IF(OR($B273="", R$272=""), "", COUNTIF('Post Data'!$AD$11:$AD$2510, CONCATENATE($B273, " - ", R$272)))</f>
        <v>0</v>
      </c>
      <c r="S273" s="277"/>
      <c r="T273" s="277"/>
      <c r="U273" s="277"/>
      <c r="V273" s="277">
        <f>IF(OR($B273="", V$272=""), "", COUNTIF('Post Data'!$AD$11:$AD$2510, CONCATENATE($B273, " - ", V$272)))</f>
        <v>0</v>
      </c>
      <c r="W273" s="277"/>
      <c r="X273" s="277"/>
      <c r="Y273" s="277"/>
      <c r="Z273" s="277">
        <f>IF(OR($B273="", Z$272=""), "", COUNTIF('Post Data'!$AD$11:$AD$2510, CONCATENATE($B273, " - ", Z$272)))</f>
        <v>1</v>
      </c>
      <c r="AA273" s="277"/>
      <c r="AB273" s="277"/>
      <c r="AC273" s="277"/>
      <c r="AD273" s="277">
        <f>IF(OR($B273="", AD$272=""), "", COUNTIF('Post Data'!$AD$11:$AD$2510, CONCATENATE($B273, " - ", AD$272)))</f>
        <v>0</v>
      </c>
      <c r="AE273" s="277"/>
      <c r="AF273" s="277"/>
      <c r="AG273" s="277"/>
      <c r="AH273" s="277">
        <f>IF(OR($B273="", AH$272=""), "", COUNTIF('Post Data'!$AD$11:$AD$2510, CONCATENATE($B273, " - ", AH$272)))</f>
        <v>0</v>
      </c>
      <c r="AI273" s="277"/>
      <c r="AJ273" s="277"/>
      <c r="AK273" s="277"/>
      <c r="AL273" s="277">
        <f>IF(OR($B273="", AL$272=""), "", COUNTIF('Post Data'!$AD$11:$AD$2510, CONCATENATE($B273, " - ", AL$272)))</f>
        <v>0</v>
      </c>
      <c r="AM273" s="277"/>
      <c r="AN273" s="277"/>
      <c r="AO273" s="277"/>
      <c r="AP273" s="277">
        <f>IF(OR($B273="", AP$272=""), "", COUNTIF('Post Data'!$AD$11:$AD$2510, CONCATENATE($B273, " - ", AP$272)))</f>
        <v>0</v>
      </c>
      <c r="AQ273" s="277"/>
      <c r="AR273" s="277"/>
      <c r="AS273" s="278"/>
      <c r="AT273" s="5"/>
    </row>
    <row r="274" spans="1:46" x14ac:dyDescent="0.25">
      <c r="A274" s="5"/>
      <c r="B274" s="153" t="str">
        <f t="shared" ref="B274:B296" si="20">$AY100</f>
        <v>01:00</v>
      </c>
      <c r="C274" s="275"/>
      <c r="D274" s="155"/>
      <c r="E274" s="5"/>
      <c r="F274" s="276">
        <f>IF(OR($B274="", F$272=""), "", COUNTIF('Post Data'!$AD$11:$AD$2510, CONCATENATE($B274, " - ", F$272)))</f>
        <v>0</v>
      </c>
      <c r="G274" s="267"/>
      <c r="H274" s="267"/>
      <c r="I274" s="267"/>
      <c r="J274" s="267">
        <f>IF(OR($B274="", J$272=""), "", COUNTIF('Post Data'!$AD$11:$AD$2510, CONCATENATE($B274, " - ", J$272)))</f>
        <v>0</v>
      </c>
      <c r="K274" s="267"/>
      <c r="L274" s="267"/>
      <c r="M274" s="267"/>
      <c r="N274" s="267">
        <f>IF(OR($B274="", N$272=""), "", COUNTIF('Post Data'!$AD$11:$AD$2510, CONCATENATE($B274, " - ", N$272)))</f>
        <v>0</v>
      </c>
      <c r="O274" s="267"/>
      <c r="P274" s="267"/>
      <c r="Q274" s="267"/>
      <c r="R274" s="267">
        <f>IF(OR($B274="", R$272=""), "", COUNTIF('Post Data'!$AD$11:$AD$2510, CONCATENATE($B274, " - ", R$272)))</f>
        <v>0</v>
      </c>
      <c r="S274" s="267"/>
      <c r="T274" s="267"/>
      <c r="U274" s="267"/>
      <c r="V274" s="267">
        <f>IF(OR($B274="", V$272=""), "", COUNTIF('Post Data'!$AD$11:$AD$2510, CONCATENATE($B274, " - ", V$272)))</f>
        <v>0</v>
      </c>
      <c r="W274" s="267"/>
      <c r="X274" s="267"/>
      <c r="Y274" s="267"/>
      <c r="Z274" s="267">
        <f>IF(OR($B274="", Z$272=""), "", COUNTIF('Post Data'!$AD$11:$AD$2510, CONCATENATE($B274, " - ", Z$272)))</f>
        <v>0</v>
      </c>
      <c r="AA274" s="267"/>
      <c r="AB274" s="267"/>
      <c r="AC274" s="267"/>
      <c r="AD274" s="267">
        <f>IF(OR($B274="", AD$272=""), "", COUNTIF('Post Data'!$AD$11:$AD$2510, CONCATENATE($B274, " - ", AD$272)))</f>
        <v>0</v>
      </c>
      <c r="AE274" s="267"/>
      <c r="AF274" s="267"/>
      <c r="AG274" s="267"/>
      <c r="AH274" s="267">
        <f>IF(OR($B274="", AH$272=""), "", COUNTIF('Post Data'!$AD$11:$AD$2510, CONCATENATE($B274, " - ", AH$272)))</f>
        <v>0</v>
      </c>
      <c r="AI274" s="267"/>
      <c r="AJ274" s="267"/>
      <c r="AK274" s="267"/>
      <c r="AL274" s="267">
        <f>IF(OR($B274="", AL$272=""), "", COUNTIF('Post Data'!$AD$11:$AD$2510, CONCATENATE($B274, " - ", AL$272)))</f>
        <v>0</v>
      </c>
      <c r="AM274" s="267"/>
      <c r="AN274" s="267"/>
      <c r="AO274" s="267"/>
      <c r="AP274" s="267">
        <f>IF(OR($B274="", AP$272=""), "", COUNTIF('Post Data'!$AD$11:$AD$2510, CONCATENATE($B274, " - ", AP$272)))</f>
        <v>0</v>
      </c>
      <c r="AQ274" s="267"/>
      <c r="AR274" s="267"/>
      <c r="AS274" s="268"/>
      <c r="AT274" s="5"/>
    </row>
    <row r="275" spans="1:46" x14ac:dyDescent="0.25">
      <c r="A275" s="5"/>
      <c r="B275" s="153" t="str">
        <f t="shared" si="20"/>
        <v>02:00</v>
      </c>
      <c r="C275" s="275"/>
      <c r="D275" s="155"/>
      <c r="E275" s="5"/>
      <c r="F275" s="276">
        <f>IF(OR($B275="", F$272=""), "", COUNTIF('Post Data'!$AD$11:$AD$2510, CONCATENATE($B275, " - ", F$272)))</f>
        <v>0</v>
      </c>
      <c r="G275" s="267"/>
      <c r="H275" s="267"/>
      <c r="I275" s="267"/>
      <c r="J275" s="267">
        <f>IF(OR($B275="", J$272=""), "", COUNTIF('Post Data'!$AD$11:$AD$2510, CONCATENATE($B275, " - ", J$272)))</f>
        <v>0</v>
      </c>
      <c r="K275" s="267"/>
      <c r="L275" s="267"/>
      <c r="M275" s="267"/>
      <c r="N275" s="267">
        <f>IF(OR($B275="", N$272=""), "", COUNTIF('Post Data'!$AD$11:$AD$2510, CONCATENATE($B275, " - ", N$272)))</f>
        <v>0</v>
      </c>
      <c r="O275" s="267"/>
      <c r="P275" s="267"/>
      <c r="Q275" s="267"/>
      <c r="R275" s="267">
        <f>IF(OR($B275="", R$272=""), "", COUNTIF('Post Data'!$AD$11:$AD$2510, CONCATENATE($B275, " - ", R$272)))</f>
        <v>0</v>
      </c>
      <c r="S275" s="267"/>
      <c r="T275" s="267"/>
      <c r="U275" s="267"/>
      <c r="V275" s="267">
        <f>IF(OR($B275="", V$272=""), "", COUNTIF('Post Data'!$AD$11:$AD$2510, CONCATENATE($B275, " - ", V$272)))</f>
        <v>0</v>
      </c>
      <c r="W275" s="267"/>
      <c r="X275" s="267"/>
      <c r="Y275" s="267"/>
      <c r="Z275" s="267">
        <f>IF(OR($B275="", Z$272=""), "", COUNTIF('Post Data'!$AD$11:$AD$2510, CONCATENATE($B275, " - ", Z$272)))</f>
        <v>0</v>
      </c>
      <c r="AA275" s="267"/>
      <c r="AB275" s="267"/>
      <c r="AC275" s="267"/>
      <c r="AD275" s="267">
        <f>IF(OR($B275="", AD$272=""), "", COUNTIF('Post Data'!$AD$11:$AD$2510, CONCATENATE($B275, " - ", AD$272)))</f>
        <v>0</v>
      </c>
      <c r="AE275" s="267"/>
      <c r="AF275" s="267"/>
      <c r="AG275" s="267"/>
      <c r="AH275" s="267">
        <f>IF(OR($B275="", AH$272=""), "", COUNTIF('Post Data'!$AD$11:$AD$2510, CONCATENATE($B275, " - ", AH$272)))</f>
        <v>0</v>
      </c>
      <c r="AI275" s="267"/>
      <c r="AJ275" s="267"/>
      <c r="AK275" s="267"/>
      <c r="AL275" s="267">
        <f>IF(OR($B275="", AL$272=""), "", COUNTIF('Post Data'!$AD$11:$AD$2510, CONCATENATE($B275, " - ", AL$272)))</f>
        <v>0</v>
      </c>
      <c r="AM275" s="267"/>
      <c r="AN275" s="267"/>
      <c r="AO275" s="267"/>
      <c r="AP275" s="267">
        <f>IF(OR($B275="", AP$272=""), "", COUNTIF('Post Data'!$AD$11:$AD$2510, CONCATENATE($B275, " - ", AP$272)))</f>
        <v>0</v>
      </c>
      <c r="AQ275" s="267"/>
      <c r="AR275" s="267"/>
      <c r="AS275" s="268"/>
      <c r="AT275" s="5"/>
    </row>
    <row r="276" spans="1:46" x14ac:dyDescent="0.25">
      <c r="A276" s="5"/>
      <c r="B276" s="153" t="str">
        <f t="shared" si="20"/>
        <v>03:00</v>
      </c>
      <c r="C276" s="275"/>
      <c r="D276" s="155"/>
      <c r="E276" s="5"/>
      <c r="F276" s="276">
        <f>IF(OR($B276="", F$272=""), "", COUNTIF('Post Data'!$AD$11:$AD$2510, CONCATENATE($B276, " - ", F$272)))</f>
        <v>0</v>
      </c>
      <c r="G276" s="267"/>
      <c r="H276" s="267"/>
      <c r="I276" s="267"/>
      <c r="J276" s="267">
        <f>IF(OR($B276="", J$272=""), "", COUNTIF('Post Data'!$AD$11:$AD$2510, CONCATENATE($B276, " - ", J$272)))</f>
        <v>0</v>
      </c>
      <c r="K276" s="267"/>
      <c r="L276" s="267"/>
      <c r="M276" s="267"/>
      <c r="N276" s="267">
        <f>IF(OR($B276="", N$272=""), "", COUNTIF('Post Data'!$AD$11:$AD$2510, CONCATENATE($B276, " - ", N$272)))</f>
        <v>0</v>
      </c>
      <c r="O276" s="267"/>
      <c r="P276" s="267"/>
      <c r="Q276" s="267"/>
      <c r="R276" s="267">
        <f>IF(OR($B276="", R$272=""), "", COUNTIF('Post Data'!$AD$11:$AD$2510, CONCATENATE($B276, " - ", R$272)))</f>
        <v>0</v>
      </c>
      <c r="S276" s="267"/>
      <c r="T276" s="267"/>
      <c r="U276" s="267"/>
      <c r="V276" s="267">
        <f>IF(OR($B276="", V$272=""), "", COUNTIF('Post Data'!$AD$11:$AD$2510, CONCATENATE($B276, " - ", V$272)))</f>
        <v>0</v>
      </c>
      <c r="W276" s="267"/>
      <c r="X276" s="267"/>
      <c r="Y276" s="267"/>
      <c r="Z276" s="267">
        <f>IF(OR($B276="", Z$272=""), "", COUNTIF('Post Data'!$AD$11:$AD$2510, CONCATENATE($B276, " - ", Z$272)))</f>
        <v>0</v>
      </c>
      <c r="AA276" s="267"/>
      <c r="AB276" s="267"/>
      <c r="AC276" s="267"/>
      <c r="AD276" s="267">
        <f>IF(OR($B276="", AD$272=""), "", COUNTIF('Post Data'!$AD$11:$AD$2510, CONCATENATE($B276, " - ", AD$272)))</f>
        <v>0</v>
      </c>
      <c r="AE276" s="267"/>
      <c r="AF276" s="267"/>
      <c r="AG276" s="267"/>
      <c r="AH276" s="267">
        <f>IF(OR($B276="", AH$272=""), "", COUNTIF('Post Data'!$AD$11:$AD$2510, CONCATENATE($B276, " - ", AH$272)))</f>
        <v>0</v>
      </c>
      <c r="AI276" s="267"/>
      <c r="AJ276" s="267"/>
      <c r="AK276" s="267"/>
      <c r="AL276" s="267">
        <f>IF(OR($B276="", AL$272=""), "", COUNTIF('Post Data'!$AD$11:$AD$2510, CONCATENATE($B276, " - ", AL$272)))</f>
        <v>0</v>
      </c>
      <c r="AM276" s="267"/>
      <c r="AN276" s="267"/>
      <c r="AO276" s="267"/>
      <c r="AP276" s="267">
        <f>IF(OR($B276="", AP$272=""), "", COUNTIF('Post Data'!$AD$11:$AD$2510, CONCATENATE($B276, " - ", AP$272)))</f>
        <v>0</v>
      </c>
      <c r="AQ276" s="267"/>
      <c r="AR276" s="267"/>
      <c r="AS276" s="268"/>
      <c r="AT276" s="5"/>
    </row>
    <row r="277" spans="1:46" x14ac:dyDescent="0.25">
      <c r="A277" s="5"/>
      <c r="B277" s="153" t="str">
        <f t="shared" si="20"/>
        <v>04:00</v>
      </c>
      <c r="C277" s="275"/>
      <c r="D277" s="155"/>
      <c r="E277" s="5"/>
      <c r="F277" s="276">
        <f>IF(OR($B277="", F$272=""), "", COUNTIF('Post Data'!$AD$11:$AD$2510, CONCATENATE($B277, " - ", F$272)))</f>
        <v>0</v>
      </c>
      <c r="G277" s="267"/>
      <c r="H277" s="267"/>
      <c r="I277" s="267"/>
      <c r="J277" s="267">
        <f>IF(OR($B277="", J$272=""), "", COUNTIF('Post Data'!$AD$11:$AD$2510, CONCATENATE($B277, " - ", J$272)))</f>
        <v>0</v>
      </c>
      <c r="K277" s="267"/>
      <c r="L277" s="267"/>
      <c r="M277" s="267"/>
      <c r="N277" s="267">
        <f>IF(OR($B277="", N$272=""), "", COUNTIF('Post Data'!$AD$11:$AD$2510, CONCATENATE($B277, " - ", N$272)))</f>
        <v>0</v>
      </c>
      <c r="O277" s="267"/>
      <c r="P277" s="267"/>
      <c r="Q277" s="267"/>
      <c r="R277" s="267">
        <f>IF(OR($B277="", R$272=""), "", COUNTIF('Post Data'!$AD$11:$AD$2510, CONCATENATE($B277, " - ", R$272)))</f>
        <v>0</v>
      </c>
      <c r="S277" s="267"/>
      <c r="T277" s="267"/>
      <c r="U277" s="267"/>
      <c r="V277" s="267">
        <f>IF(OR($B277="", V$272=""), "", COUNTIF('Post Data'!$AD$11:$AD$2510, CONCATENATE($B277, " - ", V$272)))</f>
        <v>0</v>
      </c>
      <c r="W277" s="267"/>
      <c r="X277" s="267"/>
      <c r="Y277" s="267"/>
      <c r="Z277" s="267">
        <f>IF(OR($B277="", Z$272=""), "", COUNTIF('Post Data'!$AD$11:$AD$2510, CONCATENATE($B277, " - ", Z$272)))</f>
        <v>0</v>
      </c>
      <c r="AA277" s="267"/>
      <c r="AB277" s="267"/>
      <c r="AC277" s="267"/>
      <c r="AD277" s="267">
        <f>IF(OR($B277="", AD$272=""), "", COUNTIF('Post Data'!$AD$11:$AD$2510, CONCATENATE($B277, " - ", AD$272)))</f>
        <v>0</v>
      </c>
      <c r="AE277" s="267"/>
      <c r="AF277" s="267"/>
      <c r="AG277" s="267"/>
      <c r="AH277" s="267">
        <f>IF(OR($B277="", AH$272=""), "", COUNTIF('Post Data'!$AD$11:$AD$2510, CONCATENATE($B277, " - ", AH$272)))</f>
        <v>0</v>
      </c>
      <c r="AI277" s="267"/>
      <c r="AJ277" s="267"/>
      <c r="AK277" s="267"/>
      <c r="AL277" s="267">
        <f>IF(OR($B277="", AL$272=""), "", COUNTIF('Post Data'!$AD$11:$AD$2510, CONCATENATE($B277, " - ", AL$272)))</f>
        <v>0</v>
      </c>
      <c r="AM277" s="267"/>
      <c r="AN277" s="267"/>
      <c r="AO277" s="267"/>
      <c r="AP277" s="267">
        <f>IF(OR($B277="", AP$272=""), "", COUNTIF('Post Data'!$AD$11:$AD$2510, CONCATENATE($B277, " - ", AP$272)))</f>
        <v>0</v>
      </c>
      <c r="AQ277" s="267"/>
      <c r="AR277" s="267"/>
      <c r="AS277" s="268"/>
      <c r="AT277" s="5"/>
    </row>
    <row r="278" spans="1:46" x14ac:dyDescent="0.25">
      <c r="A278" s="5"/>
      <c r="B278" s="153" t="str">
        <f t="shared" si="20"/>
        <v>05:00</v>
      </c>
      <c r="C278" s="275"/>
      <c r="D278" s="155"/>
      <c r="E278" s="5"/>
      <c r="F278" s="276">
        <f>IF(OR($B278="", F$272=""), "", COUNTIF('Post Data'!$AD$11:$AD$2510, CONCATENATE($B278, " - ", F$272)))</f>
        <v>1</v>
      </c>
      <c r="G278" s="267"/>
      <c r="H278" s="267"/>
      <c r="I278" s="267"/>
      <c r="J278" s="267">
        <f>IF(OR($B278="", J$272=""), "", COUNTIF('Post Data'!$AD$11:$AD$2510, CONCATENATE($B278, " - ", J$272)))</f>
        <v>0</v>
      </c>
      <c r="K278" s="267"/>
      <c r="L278" s="267"/>
      <c r="M278" s="267"/>
      <c r="N278" s="267">
        <f>IF(OR($B278="", N$272=""), "", COUNTIF('Post Data'!$AD$11:$AD$2510, CONCATENATE($B278, " - ", N$272)))</f>
        <v>0</v>
      </c>
      <c r="O278" s="267"/>
      <c r="P278" s="267"/>
      <c r="Q278" s="267"/>
      <c r="R278" s="267">
        <f>IF(OR($B278="", R$272=""), "", COUNTIF('Post Data'!$AD$11:$AD$2510, CONCATENATE($B278, " - ", R$272)))</f>
        <v>0</v>
      </c>
      <c r="S278" s="267"/>
      <c r="T278" s="267"/>
      <c r="U278" s="267"/>
      <c r="V278" s="267">
        <f>IF(OR($B278="", V$272=""), "", COUNTIF('Post Data'!$AD$11:$AD$2510, CONCATENATE($B278, " - ", V$272)))</f>
        <v>0</v>
      </c>
      <c r="W278" s="267"/>
      <c r="X278" s="267"/>
      <c r="Y278" s="267"/>
      <c r="Z278" s="267">
        <f>IF(OR($B278="", Z$272=""), "", COUNTIF('Post Data'!$AD$11:$AD$2510, CONCATENATE($B278, " - ", Z$272)))</f>
        <v>0</v>
      </c>
      <c r="AA278" s="267"/>
      <c r="AB278" s="267"/>
      <c r="AC278" s="267"/>
      <c r="AD278" s="267">
        <f>IF(OR($B278="", AD$272=""), "", COUNTIF('Post Data'!$AD$11:$AD$2510, CONCATENATE($B278, " - ", AD$272)))</f>
        <v>0</v>
      </c>
      <c r="AE278" s="267"/>
      <c r="AF278" s="267"/>
      <c r="AG278" s="267"/>
      <c r="AH278" s="267">
        <f>IF(OR($B278="", AH$272=""), "", COUNTIF('Post Data'!$AD$11:$AD$2510, CONCATENATE($B278, " - ", AH$272)))</f>
        <v>0</v>
      </c>
      <c r="AI278" s="267"/>
      <c r="AJ278" s="267"/>
      <c r="AK278" s="267"/>
      <c r="AL278" s="267">
        <f>IF(OR($B278="", AL$272=""), "", COUNTIF('Post Data'!$AD$11:$AD$2510, CONCATENATE($B278, " - ", AL$272)))</f>
        <v>0</v>
      </c>
      <c r="AM278" s="267"/>
      <c r="AN278" s="267"/>
      <c r="AO278" s="267"/>
      <c r="AP278" s="267">
        <f>IF(OR($B278="", AP$272=""), "", COUNTIF('Post Data'!$AD$11:$AD$2510, CONCATENATE($B278, " - ", AP$272)))</f>
        <v>0</v>
      </c>
      <c r="AQ278" s="267"/>
      <c r="AR278" s="267"/>
      <c r="AS278" s="268"/>
      <c r="AT278" s="5"/>
    </row>
    <row r="279" spans="1:46" x14ac:dyDescent="0.25">
      <c r="A279" s="5"/>
      <c r="B279" s="153" t="str">
        <f t="shared" si="20"/>
        <v>06:00</v>
      </c>
      <c r="C279" s="275"/>
      <c r="D279" s="155"/>
      <c r="E279" s="5"/>
      <c r="F279" s="276">
        <f>IF(OR($B279="", F$272=""), "", COUNTIF('Post Data'!$AD$11:$AD$2510, CONCATENATE($B279, " - ", F$272)))</f>
        <v>0</v>
      </c>
      <c r="G279" s="267"/>
      <c r="H279" s="267"/>
      <c r="I279" s="267"/>
      <c r="J279" s="267">
        <f>IF(OR($B279="", J$272=""), "", COUNTIF('Post Data'!$AD$11:$AD$2510, CONCATENATE($B279, " - ", J$272)))</f>
        <v>1</v>
      </c>
      <c r="K279" s="267"/>
      <c r="L279" s="267"/>
      <c r="M279" s="267"/>
      <c r="N279" s="267">
        <f>IF(OR($B279="", N$272=""), "", COUNTIF('Post Data'!$AD$11:$AD$2510, CONCATENATE($B279, " - ", N$272)))</f>
        <v>0</v>
      </c>
      <c r="O279" s="267"/>
      <c r="P279" s="267"/>
      <c r="Q279" s="267"/>
      <c r="R279" s="267">
        <f>IF(OR($B279="", R$272=""), "", COUNTIF('Post Data'!$AD$11:$AD$2510, CONCATENATE($B279, " - ", R$272)))</f>
        <v>0</v>
      </c>
      <c r="S279" s="267"/>
      <c r="T279" s="267"/>
      <c r="U279" s="267"/>
      <c r="V279" s="267">
        <f>IF(OR($B279="", V$272=""), "", COUNTIF('Post Data'!$AD$11:$AD$2510, CONCATENATE($B279, " - ", V$272)))</f>
        <v>0</v>
      </c>
      <c r="W279" s="267"/>
      <c r="X279" s="267"/>
      <c r="Y279" s="267"/>
      <c r="Z279" s="267">
        <f>IF(OR($B279="", Z$272=""), "", COUNTIF('Post Data'!$AD$11:$AD$2510, CONCATENATE($B279, " - ", Z$272)))</f>
        <v>0</v>
      </c>
      <c r="AA279" s="267"/>
      <c r="AB279" s="267"/>
      <c r="AC279" s="267"/>
      <c r="AD279" s="267">
        <f>IF(OR($B279="", AD$272=""), "", COUNTIF('Post Data'!$AD$11:$AD$2510, CONCATENATE($B279, " - ", AD$272)))</f>
        <v>0</v>
      </c>
      <c r="AE279" s="267"/>
      <c r="AF279" s="267"/>
      <c r="AG279" s="267"/>
      <c r="AH279" s="267">
        <f>IF(OR($B279="", AH$272=""), "", COUNTIF('Post Data'!$AD$11:$AD$2510, CONCATENATE($B279, " - ", AH$272)))</f>
        <v>0</v>
      </c>
      <c r="AI279" s="267"/>
      <c r="AJ279" s="267"/>
      <c r="AK279" s="267"/>
      <c r="AL279" s="267">
        <f>IF(OR($B279="", AL$272=""), "", COUNTIF('Post Data'!$AD$11:$AD$2510, CONCATENATE($B279, " - ", AL$272)))</f>
        <v>0</v>
      </c>
      <c r="AM279" s="267"/>
      <c r="AN279" s="267"/>
      <c r="AO279" s="267"/>
      <c r="AP279" s="267">
        <f>IF(OR($B279="", AP$272=""), "", COUNTIF('Post Data'!$AD$11:$AD$2510, CONCATENATE($B279, " - ", AP$272)))</f>
        <v>0</v>
      </c>
      <c r="AQ279" s="267"/>
      <c r="AR279" s="267"/>
      <c r="AS279" s="268"/>
      <c r="AT279" s="5"/>
    </row>
    <row r="280" spans="1:46" x14ac:dyDescent="0.25">
      <c r="A280" s="5"/>
      <c r="B280" s="153" t="str">
        <f t="shared" si="20"/>
        <v>07:00</v>
      </c>
      <c r="C280" s="275"/>
      <c r="D280" s="155"/>
      <c r="E280" s="5"/>
      <c r="F280" s="276">
        <f>IF(OR($B280="", F$272=""), "", COUNTIF('Post Data'!$AD$11:$AD$2510, CONCATENATE($B280, " - ", F$272)))</f>
        <v>0</v>
      </c>
      <c r="G280" s="267"/>
      <c r="H280" s="267"/>
      <c r="I280" s="267"/>
      <c r="J280" s="267">
        <f>IF(OR($B280="", J$272=""), "", COUNTIF('Post Data'!$AD$11:$AD$2510, CONCATENATE($B280, " - ", J$272)))</f>
        <v>0</v>
      </c>
      <c r="K280" s="267"/>
      <c r="L280" s="267"/>
      <c r="M280" s="267"/>
      <c r="N280" s="267">
        <f>IF(OR($B280="", N$272=""), "", COUNTIF('Post Data'!$AD$11:$AD$2510, CONCATENATE($B280, " - ", N$272)))</f>
        <v>0</v>
      </c>
      <c r="O280" s="267"/>
      <c r="P280" s="267"/>
      <c r="Q280" s="267"/>
      <c r="R280" s="267">
        <f>IF(OR($B280="", R$272=""), "", COUNTIF('Post Data'!$AD$11:$AD$2510, CONCATENATE($B280, " - ", R$272)))</f>
        <v>0</v>
      </c>
      <c r="S280" s="267"/>
      <c r="T280" s="267"/>
      <c r="U280" s="267"/>
      <c r="V280" s="267">
        <f>IF(OR($B280="", V$272=""), "", COUNTIF('Post Data'!$AD$11:$AD$2510, CONCATENATE($B280, " - ", V$272)))</f>
        <v>0</v>
      </c>
      <c r="W280" s="267"/>
      <c r="X280" s="267"/>
      <c r="Y280" s="267"/>
      <c r="Z280" s="267">
        <f>IF(OR($B280="", Z$272=""), "", COUNTIF('Post Data'!$AD$11:$AD$2510, CONCATENATE($B280, " - ", Z$272)))</f>
        <v>0</v>
      </c>
      <c r="AA280" s="267"/>
      <c r="AB280" s="267"/>
      <c r="AC280" s="267"/>
      <c r="AD280" s="267">
        <f>IF(OR($B280="", AD$272=""), "", COUNTIF('Post Data'!$AD$11:$AD$2510, CONCATENATE($B280, " - ", AD$272)))</f>
        <v>0</v>
      </c>
      <c r="AE280" s="267"/>
      <c r="AF280" s="267"/>
      <c r="AG280" s="267"/>
      <c r="AH280" s="267">
        <f>IF(OR($B280="", AH$272=""), "", COUNTIF('Post Data'!$AD$11:$AD$2510, CONCATENATE($B280, " - ", AH$272)))</f>
        <v>0</v>
      </c>
      <c r="AI280" s="267"/>
      <c r="AJ280" s="267"/>
      <c r="AK280" s="267"/>
      <c r="AL280" s="267">
        <f>IF(OR($B280="", AL$272=""), "", COUNTIF('Post Data'!$AD$11:$AD$2510, CONCATENATE($B280, " - ", AL$272)))</f>
        <v>0</v>
      </c>
      <c r="AM280" s="267"/>
      <c r="AN280" s="267"/>
      <c r="AO280" s="267"/>
      <c r="AP280" s="267">
        <f>IF(OR($B280="", AP$272=""), "", COUNTIF('Post Data'!$AD$11:$AD$2510, CONCATENATE($B280, " - ", AP$272)))</f>
        <v>1</v>
      </c>
      <c r="AQ280" s="267"/>
      <c r="AR280" s="267"/>
      <c r="AS280" s="268"/>
      <c r="AT280" s="5"/>
    </row>
    <row r="281" spans="1:46" x14ac:dyDescent="0.25">
      <c r="A281" s="5"/>
      <c r="B281" s="153" t="str">
        <f t="shared" si="20"/>
        <v>08:00</v>
      </c>
      <c r="C281" s="275"/>
      <c r="D281" s="155"/>
      <c r="E281" s="5"/>
      <c r="F281" s="276">
        <f>IF(OR($B281="", F$272=""), "", COUNTIF('Post Data'!$AD$11:$AD$2510, CONCATENATE($B281, " - ", F$272)))</f>
        <v>0</v>
      </c>
      <c r="G281" s="267"/>
      <c r="H281" s="267"/>
      <c r="I281" s="267"/>
      <c r="J281" s="267">
        <f>IF(OR($B281="", J$272=""), "", COUNTIF('Post Data'!$AD$11:$AD$2510, CONCATENATE($B281, " - ", J$272)))</f>
        <v>0</v>
      </c>
      <c r="K281" s="267"/>
      <c r="L281" s="267"/>
      <c r="M281" s="267"/>
      <c r="N281" s="267">
        <f>IF(OR($B281="", N$272=""), "", COUNTIF('Post Data'!$AD$11:$AD$2510, CONCATENATE($B281, " - ", N$272)))</f>
        <v>0</v>
      </c>
      <c r="O281" s="267"/>
      <c r="P281" s="267"/>
      <c r="Q281" s="267"/>
      <c r="R281" s="267">
        <f>IF(OR($B281="", R$272=""), "", COUNTIF('Post Data'!$AD$11:$AD$2510, CONCATENATE($B281, " - ", R$272)))</f>
        <v>0</v>
      </c>
      <c r="S281" s="267"/>
      <c r="T281" s="267"/>
      <c r="U281" s="267"/>
      <c r="V281" s="267">
        <f>IF(OR($B281="", V$272=""), "", COUNTIF('Post Data'!$AD$11:$AD$2510, CONCATENATE($B281, " - ", V$272)))</f>
        <v>0</v>
      </c>
      <c r="W281" s="267"/>
      <c r="X281" s="267"/>
      <c r="Y281" s="267"/>
      <c r="Z281" s="267">
        <f>IF(OR($B281="", Z$272=""), "", COUNTIF('Post Data'!$AD$11:$AD$2510, CONCATENATE($B281, " - ", Z$272)))</f>
        <v>0</v>
      </c>
      <c r="AA281" s="267"/>
      <c r="AB281" s="267"/>
      <c r="AC281" s="267"/>
      <c r="AD281" s="267">
        <f>IF(OR($B281="", AD$272=""), "", COUNTIF('Post Data'!$AD$11:$AD$2510, CONCATENATE($B281, " - ", AD$272)))</f>
        <v>0</v>
      </c>
      <c r="AE281" s="267"/>
      <c r="AF281" s="267"/>
      <c r="AG281" s="267"/>
      <c r="AH281" s="267">
        <f>IF(OR($B281="", AH$272=""), "", COUNTIF('Post Data'!$AD$11:$AD$2510, CONCATENATE($B281, " - ", AH$272)))</f>
        <v>0</v>
      </c>
      <c r="AI281" s="267"/>
      <c r="AJ281" s="267"/>
      <c r="AK281" s="267"/>
      <c r="AL281" s="267">
        <f>IF(OR($B281="", AL$272=""), "", COUNTIF('Post Data'!$AD$11:$AD$2510, CONCATENATE($B281, " - ", AL$272)))</f>
        <v>0</v>
      </c>
      <c r="AM281" s="267"/>
      <c r="AN281" s="267"/>
      <c r="AO281" s="267"/>
      <c r="AP281" s="267">
        <f>IF(OR($B281="", AP$272=""), "", COUNTIF('Post Data'!$AD$11:$AD$2510, CONCATENATE($B281, " - ", AP$272)))</f>
        <v>0</v>
      </c>
      <c r="AQ281" s="267"/>
      <c r="AR281" s="267"/>
      <c r="AS281" s="268"/>
      <c r="AT281" s="5"/>
    </row>
    <row r="282" spans="1:46" x14ac:dyDescent="0.25">
      <c r="A282" s="5"/>
      <c r="B282" s="153" t="str">
        <f t="shared" si="20"/>
        <v>09:00</v>
      </c>
      <c r="C282" s="275"/>
      <c r="D282" s="155"/>
      <c r="E282" s="5"/>
      <c r="F282" s="276">
        <f>IF(OR($B282="", F$272=""), "", COUNTIF('Post Data'!$AD$11:$AD$2510, CONCATENATE($B282, " - ", F$272)))</f>
        <v>0</v>
      </c>
      <c r="G282" s="267"/>
      <c r="H282" s="267"/>
      <c r="I282" s="267"/>
      <c r="J282" s="267">
        <f>IF(OR($B282="", J$272=""), "", COUNTIF('Post Data'!$AD$11:$AD$2510, CONCATENATE($B282, " - ", J$272)))</f>
        <v>0</v>
      </c>
      <c r="K282" s="267"/>
      <c r="L282" s="267"/>
      <c r="M282" s="267"/>
      <c r="N282" s="267">
        <f>IF(OR($B282="", N$272=""), "", COUNTIF('Post Data'!$AD$11:$AD$2510, CONCATENATE($B282, " - ", N$272)))</f>
        <v>0</v>
      </c>
      <c r="O282" s="267"/>
      <c r="P282" s="267"/>
      <c r="Q282" s="267"/>
      <c r="R282" s="267">
        <f>IF(OR($B282="", R$272=""), "", COUNTIF('Post Data'!$AD$11:$AD$2510, CONCATENATE($B282, " - ", R$272)))</f>
        <v>0</v>
      </c>
      <c r="S282" s="267"/>
      <c r="T282" s="267"/>
      <c r="U282" s="267"/>
      <c r="V282" s="267">
        <f>IF(OR($B282="", V$272=""), "", COUNTIF('Post Data'!$AD$11:$AD$2510, CONCATENATE($B282, " - ", V$272)))</f>
        <v>1</v>
      </c>
      <c r="W282" s="267"/>
      <c r="X282" s="267"/>
      <c r="Y282" s="267"/>
      <c r="Z282" s="267">
        <f>IF(OR($B282="", Z$272=""), "", COUNTIF('Post Data'!$AD$11:$AD$2510, CONCATENATE($B282, " - ", Z$272)))</f>
        <v>0</v>
      </c>
      <c r="AA282" s="267"/>
      <c r="AB282" s="267"/>
      <c r="AC282" s="267"/>
      <c r="AD282" s="267">
        <f>IF(OR($B282="", AD$272=""), "", COUNTIF('Post Data'!$AD$11:$AD$2510, CONCATENATE($B282, " - ", AD$272)))</f>
        <v>0</v>
      </c>
      <c r="AE282" s="267"/>
      <c r="AF282" s="267"/>
      <c r="AG282" s="267"/>
      <c r="AH282" s="267">
        <f>IF(OR($B282="", AH$272=""), "", COUNTIF('Post Data'!$AD$11:$AD$2510, CONCATENATE($B282, " - ", AH$272)))</f>
        <v>0</v>
      </c>
      <c r="AI282" s="267"/>
      <c r="AJ282" s="267"/>
      <c r="AK282" s="267"/>
      <c r="AL282" s="267">
        <f>IF(OR($B282="", AL$272=""), "", COUNTIF('Post Data'!$AD$11:$AD$2510, CONCATENATE($B282, " - ", AL$272)))</f>
        <v>0</v>
      </c>
      <c r="AM282" s="267"/>
      <c r="AN282" s="267"/>
      <c r="AO282" s="267"/>
      <c r="AP282" s="267">
        <f>IF(OR($B282="", AP$272=""), "", COUNTIF('Post Data'!$AD$11:$AD$2510, CONCATENATE($B282, " - ", AP$272)))</f>
        <v>0</v>
      </c>
      <c r="AQ282" s="267"/>
      <c r="AR282" s="267"/>
      <c r="AS282" s="268"/>
      <c r="AT282" s="5"/>
    </row>
    <row r="283" spans="1:46" x14ac:dyDescent="0.25">
      <c r="A283" s="5"/>
      <c r="B283" s="153" t="str">
        <f t="shared" si="20"/>
        <v>10:00</v>
      </c>
      <c r="C283" s="275"/>
      <c r="D283" s="155"/>
      <c r="E283" s="5"/>
      <c r="F283" s="276">
        <f>IF(OR($B283="", F$272=""), "", COUNTIF('Post Data'!$AD$11:$AD$2510, CONCATENATE($B283, " - ", F$272)))</f>
        <v>0</v>
      </c>
      <c r="G283" s="267"/>
      <c r="H283" s="267"/>
      <c r="I283" s="267"/>
      <c r="J283" s="267">
        <f>IF(OR($B283="", J$272=""), "", COUNTIF('Post Data'!$AD$11:$AD$2510, CONCATENATE($B283, " - ", J$272)))</f>
        <v>1</v>
      </c>
      <c r="K283" s="267"/>
      <c r="L283" s="267"/>
      <c r="M283" s="267"/>
      <c r="N283" s="267">
        <f>IF(OR($B283="", N$272=""), "", COUNTIF('Post Data'!$AD$11:$AD$2510, CONCATENATE($B283, " - ", N$272)))</f>
        <v>0</v>
      </c>
      <c r="O283" s="267"/>
      <c r="P283" s="267"/>
      <c r="Q283" s="267"/>
      <c r="R283" s="267">
        <f>IF(OR($B283="", R$272=""), "", COUNTIF('Post Data'!$AD$11:$AD$2510, CONCATENATE($B283, " - ", R$272)))</f>
        <v>0</v>
      </c>
      <c r="S283" s="267"/>
      <c r="T283" s="267"/>
      <c r="U283" s="267"/>
      <c r="V283" s="267">
        <f>IF(OR($B283="", V$272=""), "", COUNTIF('Post Data'!$AD$11:$AD$2510, CONCATENATE($B283, " - ", V$272)))</f>
        <v>0</v>
      </c>
      <c r="W283" s="267"/>
      <c r="X283" s="267"/>
      <c r="Y283" s="267"/>
      <c r="Z283" s="267">
        <f>IF(OR($B283="", Z$272=""), "", COUNTIF('Post Data'!$AD$11:$AD$2510, CONCATENATE($B283, " - ", Z$272)))</f>
        <v>0</v>
      </c>
      <c r="AA283" s="267"/>
      <c r="AB283" s="267"/>
      <c r="AC283" s="267"/>
      <c r="AD283" s="267">
        <f>IF(OR($B283="", AD$272=""), "", COUNTIF('Post Data'!$AD$11:$AD$2510, CONCATENATE($B283, " - ", AD$272)))</f>
        <v>1</v>
      </c>
      <c r="AE283" s="267"/>
      <c r="AF283" s="267"/>
      <c r="AG283" s="267"/>
      <c r="AH283" s="267">
        <f>IF(OR($B283="", AH$272=""), "", COUNTIF('Post Data'!$AD$11:$AD$2510, CONCATENATE($B283, " - ", AH$272)))</f>
        <v>0</v>
      </c>
      <c r="AI283" s="267"/>
      <c r="AJ283" s="267"/>
      <c r="AK283" s="267"/>
      <c r="AL283" s="267">
        <f>IF(OR($B283="", AL$272=""), "", COUNTIF('Post Data'!$AD$11:$AD$2510, CONCATENATE($B283, " - ", AL$272)))</f>
        <v>0</v>
      </c>
      <c r="AM283" s="267"/>
      <c r="AN283" s="267"/>
      <c r="AO283" s="267"/>
      <c r="AP283" s="267">
        <f>IF(OR($B283="", AP$272=""), "", COUNTIF('Post Data'!$AD$11:$AD$2510, CONCATENATE($B283, " - ", AP$272)))</f>
        <v>0</v>
      </c>
      <c r="AQ283" s="267"/>
      <c r="AR283" s="267"/>
      <c r="AS283" s="268"/>
      <c r="AT283" s="5"/>
    </row>
    <row r="284" spans="1:46" x14ac:dyDescent="0.25">
      <c r="A284" s="5"/>
      <c r="B284" s="153" t="str">
        <f t="shared" si="20"/>
        <v>11:00</v>
      </c>
      <c r="C284" s="275"/>
      <c r="D284" s="155"/>
      <c r="E284" s="5"/>
      <c r="F284" s="276">
        <f>IF(OR($B284="", F$272=""), "", COUNTIF('Post Data'!$AD$11:$AD$2510, CONCATENATE($B284, " - ", F$272)))</f>
        <v>0</v>
      </c>
      <c r="G284" s="267"/>
      <c r="H284" s="267"/>
      <c r="I284" s="267"/>
      <c r="J284" s="267">
        <f>IF(OR($B284="", J$272=""), "", COUNTIF('Post Data'!$AD$11:$AD$2510, CONCATENATE($B284, " - ", J$272)))</f>
        <v>0</v>
      </c>
      <c r="K284" s="267"/>
      <c r="L284" s="267"/>
      <c r="M284" s="267"/>
      <c r="N284" s="267">
        <f>IF(OR($B284="", N$272=""), "", COUNTIF('Post Data'!$AD$11:$AD$2510, CONCATENATE($B284, " - ", N$272)))</f>
        <v>0</v>
      </c>
      <c r="O284" s="267"/>
      <c r="P284" s="267"/>
      <c r="Q284" s="267"/>
      <c r="R284" s="267">
        <f>IF(OR($B284="", R$272=""), "", COUNTIF('Post Data'!$AD$11:$AD$2510, CONCATENATE($B284, " - ", R$272)))</f>
        <v>0</v>
      </c>
      <c r="S284" s="267"/>
      <c r="T284" s="267"/>
      <c r="U284" s="267"/>
      <c r="V284" s="267">
        <f>IF(OR($B284="", V$272=""), "", COUNTIF('Post Data'!$AD$11:$AD$2510, CONCATENATE($B284, " - ", V$272)))</f>
        <v>0</v>
      </c>
      <c r="W284" s="267"/>
      <c r="X284" s="267"/>
      <c r="Y284" s="267"/>
      <c r="Z284" s="267">
        <f>IF(OR($B284="", Z$272=""), "", COUNTIF('Post Data'!$AD$11:$AD$2510, CONCATENATE($B284, " - ", Z$272)))</f>
        <v>0</v>
      </c>
      <c r="AA284" s="267"/>
      <c r="AB284" s="267"/>
      <c r="AC284" s="267"/>
      <c r="AD284" s="267">
        <f>IF(OR($B284="", AD$272=""), "", COUNTIF('Post Data'!$AD$11:$AD$2510, CONCATENATE($B284, " - ", AD$272)))</f>
        <v>0</v>
      </c>
      <c r="AE284" s="267"/>
      <c r="AF284" s="267"/>
      <c r="AG284" s="267"/>
      <c r="AH284" s="267">
        <f>IF(OR($B284="", AH$272=""), "", COUNTIF('Post Data'!$AD$11:$AD$2510, CONCATENATE($B284, " - ", AH$272)))</f>
        <v>0</v>
      </c>
      <c r="AI284" s="267"/>
      <c r="AJ284" s="267"/>
      <c r="AK284" s="267"/>
      <c r="AL284" s="267">
        <f>IF(OR($B284="", AL$272=""), "", COUNTIF('Post Data'!$AD$11:$AD$2510, CONCATENATE($B284, " - ", AL$272)))</f>
        <v>0</v>
      </c>
      <c r="AM284" s="267"/>
      <c r="AN284" s="267"/>
      <c r="AO284" s="267"/>
      <c r="AP284" s="267">
        <f>IF(OR($B284="", AP$272=""), "", COUNTIF('Post Data'!$AD$11:$AD$2510, CONCATENATE($B284, " - ", AP$272)))</f>
        <v>0</v>
      </c>
      <c r="AQ284" s="267"/>
      <c r="AR284" s="267"/>
      <c r="AS284" s="268"/>
      <c r="AT284" s="5"/>
    </row>
    <row r="285" spans="1:46" x14ac:dyDescent="0.25">
      <c r="A285" s="5"/>
      <c r="B285" s="153" t="str">
        <f t="shared" si="20"/>
        <v>12:00</v>
      </c>
      <c r="C285" s="275"/>
      <c r="D285" s="155"/>
      <c r="E285" s="5"/>
      <c r="F285" s="276">
        <f>IF(OR($B285="", F$272=""), "", COUNTIF('Post Data'!$AD$11:$AD$2510, CONCATENATE($B285, " - ", F$272)))</f>
        <v>0</v>
      </c>
      <c r="G285" s="267"/>
      <c r="H285" s="267"/>
      <c r="I285" s="267"/>
      <c r="J285" s="267">
        <f>IF(OR($B285="", J$272=""), "", COUNTIF('Post Data'!$AD$11:$AD$2510, CONCATENATE($B285, " - ", J$272)))</f>
        <v>0</v>
      </c>
      <c r="K285" s="267"/>
      <c r="L285" s="267"/>
      <c r="M285" s="267"/>
      <c r="N285" s="267">
        <f>IF(OR($B285="", N$272=""), "", COUNTIF('Post Data'!$AD$11:$AD$2510, CONCATENATE($B285, " - ", N$272)))</f>
        <v>0</v>
      </c>
      <c r="O285" s="267"/>
      <c r="P285" s="267"/>
      <c r="Q285" s="267"/>
      <c r="R285" s="267">
        <f>IF(OR($B285="", R$272=""), "", COUNTIF('Post Data'!$AD$11:$AD$2510, CONCATENATE($B285, " - ", R$272)))</f>
        <v>0</v>
      </c>
      <c r="S285" s="267"/>
      <c r="T285" s="267"/>
      <c r="U285" s="267"/>
      <c r="V285" s="267">
        <f>IF(OR($B285="", V$272=""), "", COUNTIF('Post Data'!$AD$11:$AD$2510, CONCATENATE($B285, " - ", V$272)))</f>
        <v>0</v>
      </c>
      <c r="W285" s="267"/>
      <c r="X285" s="267"/>
      <c r="Y285" s="267"/>
      <c r="Z285" s="267">
        <f>IF(OR($B285="", Z$272=""), "", COUNTIF('Post Data'!$AD$11:$AD$2510, CONCATENATE($B285, " - ", Z$272)))</f>
        <v>0</v>
      </c>
      <c r="AA285" s="267"/>
      <c r="AB285" s="267"/>
      <c r="AC285" s="267"/>
      <c r="AD285" s="267">
        <f>IF(OR($B285="", AD$272=""), "", COUNTIF('Post Data'!$AD$11:$AD$2510, CONCATENATE($B285, " - ", AD$272)))</f>
        <v>0</v>
      </c>
      <c r="AE285" s="267"/>
      <c r="AF285" s="267"/>
      <c r="AG285" s="267"/>
      <c r="AH285" s="267">
        <f>IF(OR($B285="", AH$272=""), "", COUNTIF('Post Data'!$AD$11:$AD$2510, CONCATENATE($B285, " - ", AH$272)))</f>
        <v>0</v>
      </c>
      <c r="AI285" s="267"/>
      <c r="AJ285" s="267"/>
      <c r="AK285" s="267"/>
      <c r="AL285" s="267">
        <f>IF(OR($B285="", AL$272=""), "", COUNTIF('Post Data'!$AD$11:$AD$2510, CONCATENATE($B285, " - ", AL$272)))</f>
        <v>0</v>
      </c>
      <c r="AM285" s="267"/>
      <c r="AN285" s="267"/>
      <c r="AO285" s="267"/>
      <c r="AP285" s="267">
        <f>IF(OR($B285="", AP$272=""), "", COUNTIF('Post Data'!$AD$11:$AD$2510, CONCATENATE($B285, " - ", AP$272)))</f>
        <v>0</v>
      </c>
      <c r="AQ285" s="267"/>
      <c r="AR285" s="267"/>
      <c r="AS285" s="268"/>
      <c r="AT285" s="5"/>
    </row>
    <row r="286" spans="1:46" x14ac:dyDescent="0.25">
      <c r="A286" s="5"/>
      <c r="B286" s="153" t="str">
        <f t="shared" si="20"/>
        <v>13:00</v>
      </c>
      <c r="C286" s="275"/>
      <c r="D286" s="155"/>
      <c r="E286" s="5"/>
      <c r="F286" s="276">
        <f>IF(OR($B286="", F$272=""), "", COUNTIF('Post Data'!$AD$11:$AD$2510, CONCATENATE($B286, " - ", F$272)))</f>
        <v>0</v>
      </c>
      <c r="G286" s="267"/>
      <c r="H286" s="267"/>
      <c r="I286" s="267"/>
      <c r="J286" s="267">
        <f>IF(OR($B286="", J$272=""), "", COUNTIF('Post Data'!$AD$11:$AD$2510, CONCATENATE($B286, " - ", J$272)))</f>
        <v>0</v>
      </c>
      <c r="K286" s="267"/>
      <c r="L286" s="267"/>
      <c r="M286" s="267"/>
      <c r="N286" s="267">
        <f>IF(OR($B286="", N$272=""), "", COUNTIF('Post Data'!$AD$11:$AD$2510, CONCATENATE($B286, " - ", N$272)))</f>
        <v>0</v>
      </c>
      <c r="O286" s="267"/>
      <c r="P286" s="267"/>
      <c r="Q286" s="267"/>
      <c r="R286" s="267">
        <f>IF(OR($B286="", R$272=""), "", COUNTIF('Post Data'!$AD$11:$AD$2510, CONCATENATE($B286, " - ", R$272)))</f>
        <v>0</v>
      </c>
      <c r="S286" s="267"/>
      <c r="T286" s="267"/>
      <c r="U286" s="267"/>
      <c r="V286" s="267">
        <f>IF(OR($B286="", V$272=""), "", COUNTIF('Post Data'!$AD$11:$AD$2510, CONCATENATE($B286, " - ", V$272)))</f>
        <v>0</v>
      </c>
      <c r="W286" s="267"/>
      <c r="X286" s="267"/>
      <c r="Y286" s="267"/>
      <c r="Z286" s="267">
        <f>IF(OR($B286="", Z$272=""), "", COUNTIF('Post Data'!$AD$11:$AD$2510, CONCATENATE($B286, " - ", Z$272)))</f>
        <v>0</v>
      </c>
      <c r="AA286" s="267"/>
      <c r="AB286" s="267"/>
      <c r="AC286" s="267"/>
      <c r="AD286" s="267">
        <f>IF(OR($B286="", AD$272=""), "", COUNTIF('Post Data'!$AD$11:$AD$2510, CONCATENATE($B286, " - ", AD$272)))</f>
        <v>0</v>
      </c>
      <c r="AE286" s="267"/>
      <c r="AF286" s="267"/>
      <c r="AG286" s="267"/>
      <c r="AH286" s="267">
        <f>IF(OR($B286="", AH$272=""), "", COUNTIF('Post Data'!$AD$11:$AD$2510, CONCATENATE($B286, " - ", AH$272)))</f>
        <v>0</v>
      </c>
      <c r="AI286" s="267"/>
      <c r="AJ286" s="267"/>
      <c r="AK286" s="267"/>
      <c r="AL286" s="267">
        <f>IF(OR($B286="", AL$272=""), "", COUNTIF('Post Data'!$AD$11:$AD$2510, CONCATENATE($B286, " - ", AL$272)))</f>
        <v>0</v>
      </c>
      <c r="AM286" s="267"/>
      <c r="AN286" s="267"/>
      <c r="AO286" s="267"/>
      <c r="AP286" s="267">
        <f>IF(OR($B286="", AP$272=""), "", COUNTIF('Post Data'!$AD$11:$AD$2510, CONCATENATE($B286, " - ", AP$272)))</f>
        <v>0</v>
      </c>
      <c r="AQ286" s="267"/>
      <c r="AR286" s="267"/>
      <c r="AS286" s="268"/>
      <c r="AT286" s="5"/>
    </row>
    <row r="287" spans="1:46" x14ac:dyDescent="0.25">
      <c r="A287" s="5"/>
      <c r="B287" s="153" t="str">
        <f t="shared" si="20"/>
        <v>14:00</v>
      </c>
      <c r="C287" s="275"/>
      <c r="D287" s="155"/>
      <c r="E287" s="5"/>
      <c r="F287" s="276">
        <f>IF(OR($B287="", F$272=""), "", COUNTIF('Post Data'!$AD$11:$AD$2510, CONCATENATE($B287, " - ", F$272)))</f>
        <v>0</v>
      </c>
      <c r="G287" s="267"/>
      <c r="H287" s="267"/>
      <c r="I287" s="267"/>
      <c r="J287" s="267">
        <f>IF(OR($B287="", J$272=""), "", COUNTIF('Post Data'!$AD$11:$AD$2510, CONCATENATE($B287, " - ", J$272)))</f>
        <v>0</v>
      </c>
      <c r="K287" s="267"/>
      <c r="L287" s="267"/>
      <c r="M287" s="267"/>
      <c r="N287" s="267">
        <f>IF(OR($B287="", N$272=""), "", COUNTIF('Post Data'!$AD$11:$AD$2510, CONCATENATE($B287, " - ", N$272)))</f>
        <v>0</v>
      </c>
      <c r="O287" s="267"/>
      <c r="P287" s="267"/>
      <c r="Q287" s="267"/>
      <c r="R287" s="267">
        <f>IF(OR($B287="", R$272=""), "", COUNTIF('Post Data'!$AD$11:$AD$2510, CONCATENATE($B287, " - ", R$272)))</f>
        <v>0</v>
      </c>
      <c r="S287" s="267"/>
      <c r="T287" s="267"/>
      <c r="U287" s="267"/>
      <c r="V287" s="267">
        <f>IF(OR($B287="", V$272=""), "", COUNTIF('Post Data'!$AD$11:$AD$2510, CONCATENATE($B287, " - ", V$272)))</f>
        <v>0</v>
      </c>
      <c r="W287" s="267"/>
      <c r="X287" s="267"/>
      <c r="Y287" s="267"/>
      <c r="Z287" s="267">
        <f>IF(OR($B287="", Z$272=""), "", COUNTIF('Post Data'!$AD$11:$AD$2510, CONCATENATE($B287, " - ", Z$272)))</f>
        <v>0</v>
      </c>
      <c r="AA287" s="267"/>
      <c r="AB287" s="267"/>
      <c r="AC287" s="267"/>
      <c r="AD287" s="267">
        <f>IF(OR($B287="", AD$272=""), "", COUNTIF('Post Data'!$AD$11:$AD$2510, CONCATENATE($B287, " - ", AD$272)))</f>
        <v>0</v>
      </c>
      <c r="AE287" s="267"/>
      <c r="AF287" s="267"/>
      <c r="AG287" s="267"/>
      <c r="AH287" s="267">
        <f>IF(OR($B287="", AH$272=""), "", COUNTIF('Post Data'!$AD$11:$AD$2510, CONCATENATE($B287, " - ", AH$272)))</f>
        <v>0</v>
      </c>
      <c r="AI287" s="267"/>
      <c r="AJ287" s="267"/>
      <c r="AK287" s="267"/>
      <c r="AL287" s="267">
        <f>IF(OR($B287="", AL$272=""), "", COUNTIF('Post Data'!$AD$11:$AD$2510, CONCATENATE($B287, " - ", AL$272)))</f>
        <v>0</v>
      </c>
      <c r="AM287" s="267"/>
      <c r="AN287" s="267"/>
      <c r="AO287" s="267"/>
      <c r="AP287" s="267">
        <f>IF(OR($B287="", AP$272=""), "", COUNTIF('Post Data'!$AD$11:$AD$2510, CONCATENATE($B287, " - ", AP$272)))</f>
        <v>0</v>
      </c>
      <c r="AQ287" s="267"/>
      <c r="AR287" s="267"/>
      <c r="AS287" s="268"/>
      <c r="AT287" s="5"/>
    </row>
    <row r="288" spans="1:46" x14ac:dyDescent="0.25">
      <c r="A288" s="5"/>
      <c r="B288" s="153" t="str">
        <f t="shared" si="20"/>
        <v>15:00</v>
      </c>
      <c r="C288" s="275"/>
      <c r="D288" s="155"/>
      <c r="E288" s="5"/>
      <c r="F288" s="276">
        <f>IF(OR($B288="", F$272=""), "", COUNTIF('Post Data'!$AD$11:$AD$2510, CONCATENATE($B288, " - ", F$272)))</f>
        <v>0</v>
      </c>
      <c r="G288" s="267"/>
      <c r="H288" s="267"/>
      <c r="I288" s="267"/>
      <c r="J288" s="267">
        <f>IF(OR($B288="", J$272=""), "", COUNTIF('Post Data'!$AD$11:$AD$2510, CONCATENATE($B288, " - ", J$272)))</f>
        <v>0</v>
      </c>
      <c r="K288" s="267"/>
      <c r="L288" s="267"/>
      <c r="M288" s="267"/>
      <c r="N288" s="267">
        <f>IF(OR($B288="", N$272=""), "", COUNTIF('Post Data'!$AD$11:$AD$2510, CONCATENATE($B288, " - ", N$272)))</f>
        <v>0</v>
      </c>
      <c r="O288" s="267"/>
      <c r="P288" s="267"/>
      <c r="Q288" s="267"/>
      <c r="R288" s="267">
        <f>IF(OR($B288="", R$272=""), "", COUNTIF('Post Data'!$AD$11:$AD$2510, CONCATENATE($B288, " - ", R$272)))</f>
        <v>0</v>
      </c>
      <c r="S288" s="267"/>
      <c r="T288" s="267"/>
      <c r="U288" s="267"/>
      <c r="V288" s="267">
        <f>IF(OR($B288="", V$272=""), "", COUNTIF('Post Data'!$AD$11:$AD$2510, CONCATENATE($B288, " - ", V$272)))</f>
        <v>0</v>
      </c>
      <c r="W288" s="267"/>
      <c r="X288" s="267"/>
      <c r="Y288" s="267"/>
      <c r="Z288" s="267">
        <f>IF(OR($B288="", Z$272=""), "", COUNTIF('Post Data'!$AD$11:$AD$2510, CONCATENATE($B288, " - ", Z$272)))</f>
        <v>0</v>
      </c>
      <c r="AA288" s="267"/>
      <c r="AB288" s="267"/>
      <c r="AC288" s="267"/>
      <c r="AD288" s="267">
        <f>IF(OR($B288="", AD$272=""), "", COUNTIF('Post Data'!$AD$11:$AD$2510, CONCATENATE($B288, " - ", AD$272)))</f>
        <v>0</v>
      </c>
      <c r="AE288" s="267"/>
      <c r="AF288" s="267"/>
      <c r="AG288" s="267"/>
      <c r="AH288" s="267">
        <f>IF(OR($B288="", AH$272=""), "", COUNTIF('Post Data'!$AD$11:$AD$2510, CONCATENATE($B288, " - ", AH$272)))</f>
        <v>0</v>
      </c>
      <c r="AI288" s="267"/>
      <c r="AJ288" s="267"/>
      <c r="AK288" s="267"/>
      <c r="AL288" s="267">
        <f>IF(OR($B288="", AL$272=""), "", COUNTIF('Post Data'!$AD$11:$AD$2510, CONCATENATE($B288, " - ", AL$272)))</f>
        <v>0</v>
      </c>
      <c r="AM288" s="267"/>
      <c r="AN288" s="267"/>
      <c r="AO288" s="267"/>
      <c r="AP288" s="267">
        <f>IF(OR($B288="", AP$272=""), "", COUNTIF('Post Data'!$AD$11:$AD$2510, CONCATENATE($B288, " - ", AP$272)))</f>
        <v>0</v>
      </c>
      <c r="AQ288" s="267"/>
      <c r="AR288" s="267"/>
      <c r="AS288" s="268"/>
      <c r="AT288" s="5"/>
    </row>
    <row r="289" spans="1:97" x14ac:dyDescent="0.25">
      <c r="A289" s="5"/>
      <c r="B289" s="153" t="str">
        <f t="shared" si="20"/>
        <v>16:00</v>
      </c>
      <c r="C289" s="275"/>
      <c r="D289" s="155"/>
      <c r="E289" s="5"/>
      <c r="F289" s="276">
        <f>IF(OR($B289="", F$272=""), "", COUNTIF('Post Data'!$AD$11:$AD$2510, CONCATENATE($B289, " - ", F$272)))</f>
        <v>0</v>
      </c>
      <c r="G289" s="267"/>
      <c r="H289" s="267"/>
      <c r="I289" s="267"/>
      <c r="J289" s="267">
        <f>IF(OR($B289="", J$272=""), "", COUNTIF('Post Data'!$AD$11:$AD$2510, CONCATENATE($B289, " - ", J$272)))</f>
        <v>0</v>
      </c>
      <c r="K289" s="267"/>
      <c r="L289" s="267"/>
      <c r="M289" s="267"/>
      <c r="N289" s="267">
        <f>IF(OR($B289="", N$272=""), "", COUNTIF('Post Data'!$AD$11:$AD$2510, CONCATENATE($B289, " - ", N$272)))</f>
        <v>0</v>
      </c>
      <c r="O289" s="267"/>
      <c r="P289" s="267"/>
      <c r="Q289" s="267"/>
      <c r="R289" s="267">
        <f>IF(OR($B289="", R$272=""), "", COUNTIF('Post Data'!$AD$11:$AD$2510, CONCATENATE($B289, " - ", R$272)))</f>
        <v>0</v>
      </c>
      <c r="S289" s="267"/>
      <c r="T289" s="267"/>
      <c r="U289" s="267"/>
      <c r="V289" s="267">
        <f>IF(OR($B289="", V$272=""), "", COUNTIF('Post Data'!$AD$11:$AD$2510, CONCATENATE($B289, " - ", V$272)))</f>
        <v>0</v>
      </c>
      <c r="W289" s="267"/>
      <c r="X289" s="267"/>
      <c r="Y289" s="267"/>
      <c r="Z289" s="267">
        <f>IF(OR($B289="", Z$272=""), "", COUNTIF('Post Data'!$AD$11:$AD$2510, CONCATENATE($B289, " - ", Z$272)))</f>
        <v>0</v>
      </c>
      <c r="AA289" s="267"/>
      <c r="AB289" s="267"/>
      <c r="AC289" s="267"/>
      <c r="AD289" s="267">
        <f>IF(OR($B289="", AD$272=""), "", COUNTIF('Post Data'!$AD$11:$AD$2510, CONCATENATE($B289, " - ", AD$272)))</f>
        <v>0</v>
      </c>
      <c r="AE289" s="267"/>
      <c r="AF289" s="267"/>
      <c r="AG289" s="267"/>
      <c r="AH289" s="267">
        <f>IF(OR($B289="", AH$272=""), "", COUNTIF('Post Data'!$AD$11:$AD$2510, CONCATENATE($B289, " - ", AH$272)))</f>
        <v>0</v>
      </c>
      <c r="AI289" s="267"/>
      <c r="AJ289" s="267"/>
      <c r="AK289" s="267"/>
      <c r="AL289" s="267">
        <f>IF(OR($B289="", AL$272=""), "", COUNTIF('Post Data'!$AD$11:$AD$2510, CONCATENATE($B289, " - ", AL$272)))</f>
        <v>0</v>
      </c>
      <c r="AM289" s="267"/>
      <c r="AN289" s="267"/>
      <c r="AO289" s="267"/>
      <c r="AP289" s="267">
        <f>IF(OR($B289="", AP$272=""), "", COUNTIF('Post Data'!$AD$11:$AD$2510, CONCATENATE($B289, " - ", AP$272)))</f>
        <v>0</v>
      </c>
      <c r="AQ289" s="267"/>
      <c r="AR289" s="267"/>
      <c r="AS289" s="268"/>
      <c r="AT289" s="5"/>
    </row>
    <row r="290" spans="1:97" x14ac:dyDescent="0.25">
      <c r="A290" s="5"/>
      <c r="B290" s="153" t="str">
        <f t="shared" si="20"/>
        <v>17:00</v>
      </c>
      <c r="C290" s="275"/>
      <c r="D290" s="155"/>
      <c r="E290" s="5"/>
      <c r="F290" s="276">
        <f>IF(OR($B290="", F$272=""), "", COUNTIF('Post Data'!$AD$11:$AD$2510, CONCATENATE($B290, " - ", F$272)))</f>
        <v>0</v>
      </c>
      <c r="G290" s="267"/>
      <c r="H290" s="267"/>
      <c r="I290" s="267"/>
      <c r="J290" s="267">
        <f>IF(OR($B290="", J$272=""), "", COUNTIF('Post Data'!$AD$11:$AD$2510, CONCATENATE($B290, " - ", J$272)))</f>
        <v>0</v>
      </c>
      <c r="K290" s="267"/>
      <c r="L290" s="267"/>
      <c r="M290" s="267"/>
      <c r="N290" s="267">
        <f>IF(OR($B290="", N$272=""), "", COUNTIF('Post Data'!$AD$11:$AD$2510, CONCATENATE($B290, " - ", N$272)))</f>
        <v>0</v>
      </c>
      <c r="O290" s="267"/>
      <c r="P290" s="267"/>
      <c r="Q290" s="267"/>
      <c r="R290" s="267">
        <f>IF(OR($B290="", R$272=""), "", COUNTIF('Post Data'!$AD$11:$AD$2510, CONCATENATE($B290, " - ", R$272)))</f>
        <v>0</v>
      </c>
      <c r="S290" s="267"/>
      <c r="T290" s="267"/>
      <c r="U290" s="267"/>
      <c r="V290" s="267">
        <f>IF(OR($B290="", V$272=""), "", COUNTIF('Post Data'!$AD$11:$AD$2510, CONCATENATE($B290, " - ", V$272)))</f>
        <v>1</v>
      </c>
      <c r="W290" s="267"/>
      <c r="X290" s="267"/>
      <c r="Y290" s="267"/>
      <c r="Z290" s="267">
        <f>IF(OR($B290="", Z$272=""), "", COUNTIF('Post Data'!$AD$11:$AD$2510, CONCATENATE($B290, " - ", Z$272)))</f>
        <v>0</v>
      </c>
      <c r="AA290" s="267"/>
      <c r="AB290" s="267"/>
      <c r="AC290" s="267"/>
      <c r="AD290" s="267">
        <f>IF(OR($B290="", AD$272=""), "", COUNTIF('Post Data'!$AD$11:$AD$2510, CONCATENATE($B290, " - ", AD$272)))</f>
        <v>0</v>
      </c>
      <c r="AE290" s="267"/>
      <c r="AF290" s="267"/>
      <c r="AG290" s="267"/>
      <c r="AH290" s="267">
        <f>IF(OR($B290="", AH$272=""), "", COUNTIF('Post Data'!$AD$11:$AD$2510, CONCATENATE($B290, " - ", AH$272)))</f>
        <v>0</v>
      </c>
      <c r="AI290" s="267"/>
      <c r="AJ290" s="267"/>
      <c r="AK290" s="267"/>
      <c r="AL290" s="267">
        <f>IF(OR($B290="", AL$272=""), "", COUNTIF('Post Data'!$AD$11:$AD$2510, CONCATENATE($B290, " - ", AL$272)))</f>
        <v>0</v>
      </c>
      <c r="AM290" s="267"/>
      <c r="AN290" s="267"/>
      <c r="AO290" s="267"/>
      <c r="AP290" s="267">
        <f>IF(OR($B290="", AP$272=""), "", COUNTIF('Post Data'!$AD$11:$AD$2510, CONCATENATE($B290, " - ", AP$272)))</f>
        <v>0</v>
      </c>
      <c r="AQ290" s="267"/>
      <c r="AR290" s="267"/>
      <c r="AS290" s="268"/>
      <c r="AT290" s="5"/>
    </row>
    <row r="291" spans="1:97" x14ac:dyDescent="0.25">
      <c r="A291" s="5"/>
      <c r="B291" s="153" t="str">
        <f t="shared" si="20"/>
        <v>18:00</v>
      </c>
      <c r="C291" s="275"/>
      <c r="D291" s="155"/>
      <c r="E291" s="5"/>
      <c r="F291" s="276">
        <f>IF(OR($B291="", F$272=""), "", COUNTIF('Post Data'!$AD$11:$AD$2510, CONCATENATE($B291, " - ", F$272)))</f>
        <v>0</v>
      </c>
      <c r="G291" s="267"/>
      <c r="H291" s="267"/>
      <c r="I291" s="267"/>
      <c r="J291" s="267">
        <f>IF(OR($B291="", J$272=""), "", COUNTIF('Post Data'!$AD$11:$AD$2510, CONCATENATE($B291, " - ", J$272)))</f>
        <v>0</v>
      </c>
      <c r="K291" s="267"/>
      <c r="L291" s="267"/>
      <c r="M291" s="267"/>
      <c r="N291" s="267">
        <f>IF(OR($B291="", N$272=""), "", COUNTIF('Post Data'!$AD$11:$AD$2510, CONCATENATE($B291, " - ", N$272)))</f>
        <v>0</v>
      </c>
      <c r="O291" s="267"/>
      <c r="P291" s="267"/>
      <c r="Q291" s="267"/>
      <c r="R291" s="267">
        <f>IF(OR($B291="", R$272=""), "", COUNTIF('Post Data'!$AD$11:$AD$2510, CONCATENATE($B291, " - ", R$272)))</f>
        <v>0</v>
      </c>
      <c r="S291" s="267"/>
      <c r="T291" s="267"/>
      <c r="U291" s="267"/>
      <c r="V291" s="267">
        <f>IF(OR($B291="", V$272=""), "", COUNTIF('Post Data'!$AD$11:$AD$2510, CONCATENATE($B291, " - ", V$272)))</f>
        <v>0</v>
      </c>
      <c r="W291" s="267"/>
      <c r="X291" s="267"/>
      <c r="Y291" s="267"/>
      <c r="Z291" s="267">
        <f>IF(OR($B291="", Z$272=""), "", COUNTIF('Post Data'!$AD$11:$AD$2510, CONCATENATE($B291, " - ", Z$272)))</f>
        <v>0</v>
      </c>
      <c r="AA291" s="267"/>
      <c r="AB291" s="267"/>
      <c r="AC291" s="267"/>
      <c r="AD291" s="267">
        <f>IF(OR($B291="", AD$272=""), "", COUNTIF('Post Data'!$AD$11:$AD$2510, CONCATENATE($B291, " - ", AD$272)))</f>
        <v>0</v>
      </c>
      <c r="AE291" s="267"/>
      <c r="AF291" s="267"/>
      <c r="AG291" s="267"/>
      <c r="AH291" s="267">
        <f>IF(OR($B291="", AH$272=""), "", COUNTIF('Post Data'!$AD$11:$AD$2510, CONCATENATE($B291, " - ", AH$272)))</f>
        <v>0</v>
      </c>
      <c r="AI291" s="267"/>
      <c r="AJ291" s="267"/>
      <c r="AK291" s="267"/>
      <c r="AL291" s="267">
        <f>IF(OR($B291="", AL$272=""), "", COUNTIF('Post Data'!$AD$11:$AD$2510, CONCATENATE($B291, " - ", AL$272)))</f>
        <v>0</v>
      </c>
      <c r="AM291" s="267"/>
      <c r="AN291" s="267"/>
      <c r="AO291" s="267"/>
      <c r="AP291" s="267">
        <f>IF(OR($B291="", AP$272=""), "", COUNTIF('Post Data'!$AD$11:$AD$2510, CONCATENATE($B291, " - ", AP$272)))</f>
        <v>0</v>
      </c>
      <c r="AQ291" s="267"/>
      <c r="AR291" s="267"/>
      <c r="AS291" s="268"/>
      <c r="AT291" s="5"/>
    </row>
    <row r="292" spans="1:97" x14ac:dyDescent="0.25">
      <c r="A292" s="5"/>
      <c r="B292" s="153" t="str">
        <f t="shared" si="20"/>
        <v>19:00</v>
      </c>
      <c r="C292" s="275"/>
      <c r="D292" s="155"/>
      <c r="E292" s="5"/>
      <c r="F292" s="276">
        <f>IF(OR($B292="", F$272=""), "", COUNTIF('Post Data'!$AD$11:$AD$2510, CONCATENATE($B292, " - ", F$272)))</f>
        <v>0</v>
      </c>
      <c r="G292" s="267"/>
      <c r="H292" s="267"/>
      <c r="I292" s="267"/>
      <c r="J292" s="267">
        <f>IF(OR($B292="", J$272=""), "", COUNTIF('Post Data'!$AD$11:$AD$2510, CONCATENATE($B292, " - ", J$272)))</f>
        <v>0</v>
      </c>
      <c r="K292" s="267"/>
      <c r="L292" s="267"/>
      <c r="M292" s="267"/>
      <c r="N292" s="267">
        <f>IF(OR($B292="", N$272=""), "", COUNTIF('Post Data'!$AD$11:$AD$2510, CONCATENATE($B292, " - ", N$272)))</f>
        <v>0</v>
      </c>
      <c r="O292" s="267"/>
      <c r="P292" s="267"/>
      <c r="Q292" s="267"/>
      <c r="R292" s="267">
        <f>IF(OR($B292="", R$272=""), "", COUNTIF('Post Data'!$AD$11:$AD$2510, CONCATENATE($B292, " - ", R$272)))</f>
        <v>0</v>
      </c>
      <c r="S292" s="267"/>
      <c r="T292" s="267"/>
      <c r="U292" s="267"/>
      <c r="V292" s="267">
        <f>IF(OR($B292="", V$272=""), "", COUNTIF('Post Data'!$AD$11:$AD$2510, CONCATENATE($B292, " - ", V$272)))</f>
        <v>0</v>
      </c>
      <c r="W292" s="267"/>
      <c r="X292" s="267"/>
      <c r="Y292" s="267"/>
      <c r="Z292" s="267">
        <f>IF(OR($B292="", Z$272=""), "", COUNTIF('Post Data'!$AD$11:$AD$2510, CONCATENATE($B292, " - ", Z$272)))</f>
        <v>0</v>
      </c>
      <c r="AA292" s="267"/>
      <c r="AB292" s="267"/>
      <c r="AC292" s="267"/>
      <c r="AD292" s="267">
        <f>IF(OR($B292="", AD$272=""), "", COUNTIF('Post Data'!$AD$11:$AD$2510, CONCATENATE($B292, " - ", AD$272)))</f>
        <v>0</v>
      </c>
      <c r="AE292" s="267"/>
      <c r="AF292" s="267"/>
      <c r="AG292" s="267"/>
      <c r="AH292" s="267">
        <f>IF(OR($B292="", AH$272=""), "", COUNTIF('Post Data'!$AD$11:$AD$2510, CONCATENATE($B292, " - ", AH$272)))</f>
        <v>0</v>
      </c>
      <c r="AI292" s="267"/>
      <c r="AJ292" s="267"/>
      <c r="AK292" s="267"/>
      <c r="AL292" s="267">
        <f>IF(OR($B292="", AL$272=""), "", COUNTIF('Post Data'!$AD$11:$AD$2510, CONCATENATE($B292, " - ", AL$272)))</f>
        <v>0</v>
      </c>
      <c r="AM292" s="267"/>
      <c r="AN292" s="267"/>
      <c r="AO292" s="267"/>
      <c r="AP292" s="267">
        <f>IF(OR($B292="", AP$272=""), "", COUNTIF('Post Data'!$AD$11:$AD$2510, CONCATENATE($B292, " - ", AP$272)))</f>
        <v>0</v>
      </c>
      <c r="AQ292" s="267"/>
      <c r="AR292" s="267"/>
      <c r="AS292" s="268"/>
      <c r="AT292" s="5"/>
    </row>
    <row r="293" spans="1:97" x14ac:dyDescent="0.25">
      <c r="A293" s="5"/>
      <c r="B293" s="153" t="str">
        <f t="shared" si="20"/>
        <v>20:00</v>
      </c>
      <c r="C293" s="275"/>
      <c r="D293" s="155"/>
      <c r="E293" s="5"/>
      <c r="F293" s="276">
        <f>IF(OR($B293="", F$272=""), "", COUNTIF('Post Data'!$AD$11:$AD$2510, CONCATENATE($B293, " - ", F$272)))</f>
        <v>0</v>
      </c>
      <c r="G293" s="267"/>
      <c r="H293" s="267"/>
      <c r="I293" s="267"/>
      <c r="J293" s="267">
        <f>IF(OR($B293="", J$272=""), "", COUNTIF('Post Data'!$AD$11:$AD$2510, CONCATENATE($B293, " - ", J$272)))</f>
        <v>0</v>
      </c>
      <c r="K293" s="267"/>
      <c r="L293" s="267"/>
      <c r="M293" s="267"/>
      <c r="N293" s="267">
        <f>IF(OR($B293="", N$272=""), "", COUNTIF('Post Data'!$AD$11:$AD$2510, CONCATENATE($B293, " - ", N$272)))</f>
        <v>0</v>
      </c>
      <c r="O293" s="267"/>
      <c r="P293" s="267"/>
      <c r="Q293" s="267"/>
      <c r="R293" s="267">
        <f>IF(OR($B293="", R$272=""), "", COUNTIF('Post Data'!$AD$11:$AD$2510, CONCATENATE($B293, " - ", R$272)))</f>
        <v>0</v>
      </c>
      <c r="S293" s="267"/>
      <c r="T293" s="267"/>
      <c r="U293" s="267"/>
      <c r="V293" s="267">
        <f>IF(OR($B293="", V$272=""), "", COUNTIF('Post Data'!$AD$11:$AD$2510, CONCATENATE($B293, " - ", V$272)))</f>
        <v>0</v>
      </c>
      <c r="W293" s="267"/>
      <c r="X293" s="267"/>
      <c r="Y293" s="267"/>
      <c r="Z293" s="267">
        <f>IF(OR($B293="", Z$272=""), "", COUNTIF('Post Data'!$AD$11:$AD$2510, CONCATENATE($B293, " - ", Z$272)))</f>
        <v>0</v>
      </c>
      <c r="AA293" s="267"/>
      <c r="AB293" s="267"/>
      <c r="AC293" s="267"/>
      <c r="AD293" s="267">
        <f>IF(OR($B293="", AD$272=""), "", COUNTIF('Post Data'!$AD$11:$AD$2510, CONCATENATE($B293, " - ", AD$272)))</f>
        <v>1</v>
      </c>
      <c r="AE293" s="267"/>
      <c r="AF293" s="267"/>
      <c r="AG293" s="267"/>
      <c r="AH293" s="267">
        <f>IF(OR($B293="", AH$272=""), "", COUNTIF('Post Data'!$AD$11:$AD$2510, CONCATENATE($B293, " - ", AH$272)))</f>
        <v>0</v>
      </c>
      <c r="AI293" s="267"/>
      <c r="AJ293" s="267"/>
      <c r="AK293" s="267"/>
      <c r="AL293" s="267">
        <f>IF(OR($B293="", AL$272=""), "", COUNTIF('Post Data'!$AD$11:$AD$2510, CONCATENATE($B293, " - ", AL$272)))</f>
        <v>0</v>
      </c>
      <c r="AM293" s="267"/>
      <c r="AN293" s="267"/>
      <c r="AO293" s="267"/>
      <c r="AP293" s="267">
        <f>IF(OR($B293="", AP$272=""), "", COUNTIF('Post Data'!$AD$11:$AD$2510, CONCATENATE($B293, " - ", AP$272)))</f>
        <v>0</v>
      </c>
      <c r="AQ293" s="267"/>
      <c r="AR293" s="267"/>
      <c r="AS293" s="268"/>
      <c r="AT293" s="5"/>
    </row>
    <row r="294" spans="1:97" x14ac:dyDescent="0.25">
      <c r="A294" s="5"/>
      <c r="B294" s="153" t="str">
        <f t="shared" si="20"/>
        <v>21:00</v>
      </c>
      <c r="C294" s="275"/>
      <c r="D294" s="155"/>
      <c r="E294" s="5"/>
      <c r="F294" s="276">
        <f>IF(OR($B294="", F$272=""), "", COUNTIF('Post Data'!$AD$11:$AD$2510, CONCATENATE($B294, " - ", F$272)))</f>
        <v>1</v>
      </c>
      <c r="G294" s="267"/>
      <c r="H294" s="267"/>
      <c r="I294" s="267"/>
      <c r="J294" s="267">
        <f>IF(OR($B294="", J$272=""), "", COUNTIF('Post Data'!$AD$11:$AD$2510, CONCATENATE($B294, " - ", J$272)))</f>
        <v>0</v>
      </c>
      <c r="K294" s="267"/>
      <c r="L294" s="267"/>
      <c r="M294" s="267"/>
      <c r="N294" s="267">
        <f>IF(OR($B294="", N$272=""), "", COUNTIF('Post Data'!$AD$11:$AD$2510, CONCATENATE($B294, " - ", N$272)))</f>
        <v>0</v>
      </c>
      <c r="O294" s="267"/>
      <c r="P294" s="267"/>
      <c r="Q294" s="267"/>
      <c r="R294" s="267">
        <f>IF(OR($B294="", R$272=""), "", COUNTIF('Post Data'!$AD$11:$AD$2510, CONCATENATE($B294, " - ", R$272)))</f>
        <v>0</v>
      </c>
      <c r="S294" s="267"/>
      <c r="T294" s="267"/>
      <c r="U294" s="267"/>
      <c r="V294" s="267">
        <f>IF(OR($B294="", V$272=""), "", COUNTIF('Post Data'!$AD$11:$AD$2510, CONCATENATE($B294, " - ", V$272)))</f>
        <v>0</v>
      </c>
      <c r="W294" s="267"/>
      <c r="X294" s="267"/>
      <c r="Y294" s="267"/>
      <c r="Z294" s="267">
        <f>IF(OR($B294="", Z$272=""), "", COUNTIF('Post Data'!$AD$11:$AD$2510, CONCATENATE($B294, " - ", Z$272)))</f>
        <v>0</v>
      </c>
      <c r="AA294" s="267"/>
      <c r="AB294" s="267"/>
      <c r="AC294" s="267"/>
      <c r="AD294" s="267">
        <f>IF(OR($B294="", AD$272=""), "", COUNTIF('Post Data'!$AD$11:$AD$2510, CONCATENATE($B294, " - ", AD$272)))</f>
        <v>0</v>
      </c>
      <c r="AE294" s="267"/>
      <c r="AF294" s="267"/>
      <c r="AG294" s="267"/>
      <c r="AH294" s="267">
        <f>IF(OR($B294="", AH$272=""), "", COUNTIF('Post Data'!$AD$11:$AD$2510, CONCATENATE($B294, " - ", AH$272)))</f>
        <v>0</v>
      </c>
      <c r="AI294" s="267"/>
      <c r="AJ294" s="267"/>
      <c r="AK294" s="267"/>
      <c r="AL294" s="267">
        <f>IF(OR($B294="", AL$272=""), "", COUNTIF('Post Data'!$AD$11:$AD$2510, CONCATENATE($B294, " - ", AL$272)))</f>
        <v>0</v>
      </c>
      <c r="AM294" s="267"/>
      <c r="AN294" s="267"/>
      <c r="AO294" s="267"/>
      <c r="AP294" s="267">
        <f>IF(OR($B294="", AP$272=""), "", COUNTIF('Post Data'!$AD$11:$AD$2510, CONCATENATE($B294, " - ", AP$272)))</f>
        <v>0</v>
      </c>
      <c r="AQ294" s="267"/>
      <c r="AR294" s="267"/>
      <c r="AS294" s="268"/>
      <c r="AT294" s="5"/>
    </row>
    <row r="295" spans="1:97" x14ac:dyDescent="0.25">
      <c r="A295" s="5"/>
      <c r="B295" s="153" t="str">
        <f t="shared" si="20"/>
        <v>22:00</v>
      </c>
      <c r="C295" s="275"/>
      <c r="D295" s="155"/>
      <c r="E295" s="5"/>
      <c r="F295" s="276">
        <f>IF(OR($B295="", F$272=""), "", COUNTIF('Post Data'!$AD$11:$AD$2510, CONCATENATE($B295, " - ", F$272)))</f>
        <v>0</v>
      </c>
      <c r="G295" s="267"/>
      <c r="H295" s="267"/>
      <c r="I295" s="267"/>
      <c r="J295" s="267">
        <f>IF(OR($B295="", J$272=""), "", COUNTIF('Post Data'!$AD$11:$AD$2510, CONCATENATE($B295, " - ", J$272)))</f>
        <v>0</v>
      </c>
      <c r="K295" s="267"/>
      <c r="L295" s="267"/>
      <c r="M295" s="267"/>
      <c r="N295" s="267">
        <f>IF(OR($B295="", N$272=""), "", COUNTIF('Post Data'!$AD$11:$AD$2510, CONCATENATE($B295, " - ", N$272)))</f>
        <v>0</v>
      </c>
      <c r="O295" s="267"/>
      <c r="P295" s="267"/>
      <c r="Q295" s="267"/>
      <c r="R295" s="267">
        <f>IF(OR($B295="", R$272=""), "", COUNTIF('Post Data'!$AD$11:$AD$2510, CONCATENATE($B295, " - ", R$272)))</f>
        <v>0</v>
      </c>
      <c r="S295" s="267"/>
      <c r="T295" s="267"/>
      <c r="U295" s="267"/>
      <c r="V295" s="267">
        <f>IF(OR($B295="", V$272=""), "", COUNTIF('Post Data'!$AD$11:$AD$2510, CONCATENATE($B295, " - ", V$272)))</f>
        <v>0</v>
      </c>
      <c r="W295" s="267"/>
      <c r="X295" s="267"/>
      <c r="Y295" s="267"/>
      <c r="Z295" s="267">
        <f>IF(OR($B295="", Z$272=""), "", COUNTIF('Post Data'!$AD$11:$AD$2510, CONCATENATE($B295, " - ", Z$272)))</f>
        <v>0</v>
      </c>
      <c r="AA295" s="267"/>
      <c r="AB295" s="267"/>
      <c r="AC295" s="267"/>
      <c r="AD295" s="267">
        <f>IF(OR($B295="", AD$272=""), "", COUNTIF('Post Data'!$AD$11:$AD$2510, CONCATENATE($B295, " - ", AD$272)))</f>
        <v>0</v>
      </c>
      <c r="AE295" s="267"/>
      <c r="AF295" s="267"/>
      <c r="AG295" s="267"/>
      <c r="AH295" s="267">
        <f>IF(OR($B295="", AH$272=""), "", COUNTIF('Post Data'!$AD$11:$AD$2510, CONCATENATE($B295, " - ", AH$272)))</f>
        <v>0</v>
      </c>
      <c r="AI295" s="267"/>
      <c r="AJ295" s="267"/>
      <c r="AK295" s="267"/>
      <c r="AL295" s="267">
        <f>IF(OR($B295="", AL$272=""), "", COUNTIF('Post Data'!$AD$11:$AD$2510, CONCATENATE($B295, " - ", AL$272)))</f>
        <v>0</v>
      </c>
      <c r="AM295" s="267"/>
      <c r="AN295" s="267"/>
      <c r="AO295" s="267"/>
      <c r="AP295" s="267">
        <f>IF(OR($B295="", AP$272=""), "", COUNTIF('Post Data'!$AD$11:$AD$2510, CONCATENATE($B295, " - ", AP$272)))</f>
        <v>0</v>
      </c>
      <c r="AQ295" s="267"/>
      <c r="AR295" s="267"/>
      <c r="AS295" s="268"/>
      <c r="AT295" s="5"/>
    </row>
    <row r="296" spans="1:97" x14ac:dyDescent="0.25">
      <c r="A296" s="5"/>
      <c r="B296" s="156" t="str">
        <f t="shared" si="20"/>
        <v>23:00</v>
      </c>
      <c r="C296" s="157"/>
      <c r="D296" s="158"/>
      <c r="E296" s="5"/>
      <c r="F296" s="283">
        <f>IF(OR($B296="", F$272=""), "", COUNTIF('Post Data'!$AD$11:$AD$2510, CONCATENATE($B296, " - ", F$272)))</f>
        <v>0</v>
      </c>
      <c r="G296" s="280"/>
      <c r="H296" s="280"/>
      <c r="I296" s="280"/>
      <c r="J296" s="280">
        <f>IF(OR($B296="", J$272=""), "", COUNTIF('Post Data'!$AD$11:$AD$2510, CONCATENATE($B296, " - ", J$272)))</f>
        <v>0</v>
      </c>
      <c r="K296" s="280"/>
      <c r="L296" s="280"/>
      <c r="M296" s="280"/>
      <c r="N296" s="280">
        <f>IF(OR($B296="", N$272=""), "", COUNTIF('Post Data'!$AD$11:$AD$2510, CONCATENATE($B296, " - ", N$272)))</f>
        <v>0</v>
      </c>
      <c r="O296" s="280"/>
      <c r="P296" s="280"/>
      <c r="Q296" s="280"/>
      <c r="R296" s="280">
        <f>IF(OR($B296="", R$272=""), "", COUNTIF('Post Data'!$AD$11:$AD$2510, CONCATENATE($B296, " - ", R$272)))</f>
        <v>0</v>
      </c>
      <c r="S296" s="280"/>
      <c r="T296" s="280"/>
      <c r="U296" s="280"/>
      <c r="V296" s="280">
        <f>IF(OR($B296="", V$272=""), "", COUNTIF('Post Data'!$AD$11:$AD$2510, CONCATENATE($B296, " - ", V$272)))</f>
        <v>0</v>
      </c>
      <c r="W296" s="280"/>
      <c r="X296" s="280"/>
      <c r="Y296" s="280"/>
      <c r="Z296" s="280">
        <f>IF(OR($B296="", Z$272=""), "", COUNTIF('Post Data'!$AD$11:$AD$2510, CONCATENATE($B296, " - ", Z$272)))</f>
        <v>0</v>
      </c>
      <c r="AA296" s="280"/>
      <c r="AB296" s="280"/>
      <c r="AC296" s="280"/>
      <c r="AD296" s="280">
        <f>IF(OR($B296="", AD$272=""), "", COUNTIF('Post Data'!$AD$11:$AD$2510, CONCATENATE($B296, " - ", AD$272)))</f>
        <v>0</v>
      </c>
      <c r="AE296" s="280"/>
      <c r="AF296" s="280"/>
      <c r="AG296" s="280"/>
      <c r="AH296" s="280">
        <f>IF(OR($B296="", AH$272=""), "", COUNTIF('Post Data'!$AD$11:$AD$2510, CONCATENATE($B296, " - ", AH$272)))</f>
        <v>0</v>
      </c>
      <c r="AI296" s="280"/>
      <c r="AJ296" s="280"/>
      <c r="AK296" s="280"/>
      <c r="AL296" s="280">
        <f>IF(OR($B296="", AL$272=""), "", COUNTIF('Post Data'!$AD$11:$AD$2510, CONCATENATE($B296, " - ", AL$272)))</f>
        <v>0</v>
      </c>
      <c r="AM296" s="280"/>
      <c r="AN296" s="280"/>
      <c r="AO296" s="280"/>
      <c r="AP296" s="280">
        <f>IF(OR($B296="", AP$272=""), "", COUNTIF('Post Data'!$AD$11:$AD$2510, CONCATENATE($B296, " - ", AP$272)))</f>
        <v>0</v>
      </c>
      <c r="AQ296" s="280"/>
      <c r="AR296" s="280"/>
      <c r="AS296" s="281"/>
      <c r="AT296" s="5"/>
    </row>
    <row r="297" spans="1:97"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1:97"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1:97" x14ac:dyDescent="0.25">
      <c r="A299" s="5"/>
      <c r="B299" s="227" t="s">
        <v>127</v>
      </c>
      <c r="C299" s="227"/>
      <c r="D299" s="227"/>
      <c r="E299" s="5"/>
      <c r="F299" s="215" t="s">
        <v>134</v>
      </c>
      <c r="G299" s="216"/>
      <c r="H299" s="216"/>
      <c r="I299" s="216"/>
      <c r="J299" s="216"/>
      <c r="K299" s="216"/>
      <c r="L299" s="216"/>
      <c r="M299" s="216"/>
      <c r="N299" s="216"/>
      <c r="O299" s="216"/>
      <c r="P299" s="216"/>
      <c r="Q299" s="216"/>
      <c r="R299" s="216"/>
      <c r="S299" s="216"/>
      <c r="T299" s="216"/>
      <c r="U299" s="216"/>
      <c r="V299" s="216"/>
      <c r="W299" s="216"/>
      <c r="X299" s="216"/>
      <c r="Y299" s="216"/>
      <c r="Z299" s="216"/>
      <c r="AA299" s="216"/>
      <c r="AB299" s="216"/>
      <c r="AC299" s="216"/>
      <c r="AD299" s="216"/>
      <c r="AE299" s="216"/>
      <c r="AF299" s="216"/>
      <c r="AG299" s="216"/>
      <c r="AH299" s="216"/>
      <c r="AI299" s="216"/>
      <c r="AJ299" s="216"/>
      <c r="AK299" s="216"/>
      <c r="AL299" s="216"/>
      <c r="AM299" s="216"/>
      <c r="AN299" s="216"/>
      <c r="AO299" s="216"/>
      <c r="AP299" s="216"/>
      <c r="AQ299" s="216"/>
      <c r="AR299" s="216"/>
      <c r="AS299" s="217"/>
      <c r="AT299" s="5"/>
    </row>
    <row r="300" spans="1:97" x14ac:dyDescent="0.25">
      <c r="A300" s="5"/>
      <c r="B300" s="177" t="s">
        <v>94</v>
      </c>
      <c r="C300" s="178"/>
      <c r="D300" s="179"/>
      <c r="E300" s="5"/>
      <c r="F300" s="282" t="str">
        <f>'Post Data'!$V$11</f>
        <v>Advertising</v>
      </c>
      <c r="G300" s="282"/>
      <c r="H300" s="282"/>
      <c r="I300" s="282"/>
      <c r="J300" s="282" t="str">
        <f>'Post Data'!$V$12</f>
        <v>Blog Post</v>
      </c>
      <c r="K300" s="282"/>
      <c r="L300" s="282"/>
      <c r="M300" s="282"/>
      <c r="N300" s="282" t="str">
        <f>'Post Data'!$V$13</f>
        <v>Brand</v>
      </c>
      <c r="O300" s="282"/>
      <c r="P300" s="282"/>
      <c r="Q300" s="282"/>
      <c r="R300" s="282" t="str">
        <f>'Post Data'!$V$14</f>
        <v>Business Info</v>
      </c>
      <c r="S300" s="282"/>
      <c r="T300" s="282"/>
      <c r="U300" s="282"/>
      <c r="V300" s="282" t="str">
        <f>'Post Data'!$V$15</f>
        <v>Fun</v>
      </c>
      <c r="W300" s="282"/>
      <c r="X300" s="282"/>
      <c r="Y300" s="282"/>
      <c r="Z300" s="282" t="str">
        <f>'Post Data'!$V$16</f>
        <v>Funny</v>
      </c>
      <c r="AA300" s="282"/>
      <c r="AB300" s="282"/>
      <c r="AC300" s="282"/>
      <c r="AD300" s="282" t="str">
        <f>'Post Data'!$V$17</f>
        <v>New Product</v>
      </c>
      <c r="AE300" s="282"/>
      <c r="AF300" s="282"/>
      <c r="AG300" s="282"/>
      <c r="AH300" s="282" t="str">
        <f>'Post Data'!$V$18</f>
        <v>Personal</v>
      </c>
      <c r="AI300" s="282"/>
      <c r="AJ300" s="282"/>
      <c r="AK300" s="282"/>
      <c r="AL300" s="282" t="str">
        <f>'Post Data'!$V$19</f>
        <v>Provocative</v>
      </c>
      <c r="AM300" s="282"/>
      <c r="AN300" s="282"/>
      <c r="AO300" s="282"/>
      <c r="AP300" s="282" t="str">
        <f>'Post Data'!$V$20</f>
        <v>Trending</v>
      </c>
      <c r="AQ300" s="282"/>
      <c r="AR300" s="282"/>
      <c r="AS300" s="282"/>
      <c r="AT300" s="5"/>
    </row>
    <row r="301" spans="1:97" x14ac:dyDescent="0.25">
      <c r="A301" s="5"/>
      <c r="B301" s="150" t="str">
        <f>Report!$AY$23</f>
        <v>Mon</v>
      </c>
      <c r="C301" s="151"/>
      <c r="D301" s="152"/>
      <c r="E301" s="5"/>
      <c r="F301" s="279" t="str">
        <f>IF(OR($B301="", F$300=""), "", IFERROR(ROUND(SUMIF('Post Data'!$AE$11:$AE$2510, CONCATENATE($B301, " - ", F$300), 'Post Data'!$H$11:$H$2510)/F334, 0), ""))</f>
        <v/>
      </c>
      <c r="G301" s="277"/>
      <c r="H301" s="277"/>
      <c r="I301" s="277"/>
      <c r="J301" s="277" t="str">
        <f>IF(OR($B301="", J$300=""), "", IFERROR(ROUND(SUMIF('Post Data'!$AE$11:$AE$2510, CONCATENATE($B301, " - ", J$300), 'Post Data'!$H$11:$H$2510)/J334, 0), ""))</f>
        <v/>
      </c>
      <c r="K301" s="277"/>
      <c r="L301" s="277"/>
      <c r="M301" s="277"/>
      <c r="N301" s="277" t="str">
        <f>IF(OR($B301="", N$300=""), "", IFERROR(ROUND(SUMIF('Post Data'!$AE$11:$AE$2510, CONCATENATE($B301, " - ", N$300), 'Post Data'!$H$11:$H$2510)/N334, 0), ""))</f>
        <v/>
      </c>
      <c r="O301" s="277"/>
      <c r="P301" s="277"/>
      <c r="Q301" s="277"/>
      <c r="R301" s="277" t="str">
        <f>IF(OR($B301="", R$300=""), "", IFERROR(ROUND(SUMIF('Post Data'!$AE$11:$AE$2510, CONCATENATE($B301, " - ", R$300), 'Post Data'!$H$11:$H$2510)/R334, 0), ""))</f>
        <v/>
      </c>
      <c r="S301" s="277"/>
      <c r="T301" s="277"/>
      <c r="U301" s="277"/>
      <c r="V301" s="277" t="str">
        <f>IF(OR($B301="", V$300=""), "", IFERROR(ROUND(SUMIF('Post Data'!$AE$11:$AE$2510, CONCATENATE($B301, " - ", V$300), 'Post Data'!$H$11:$H$2510)/V334, 0), ""))</f>
        <v/>
      </c>
      <c r="W301" s="277"/>
      <c r="X301" s="277"/>
      <c r="Y301" s="277"/>
      <c r="Z301" s="277" t="str">
        <f>IF(OR($B301="", Z$300=""), "", IFERROR(ROUND(SUMIF('Post Data'!$AE$11:$AE$2510, CONCATENATE($B301, " - ", Z$300), 'Post Data'!$H$11:$H$2510)/Z334, 0), ""))</f>
        <v/>
      </c>
      <c r="AA301" s="277"/>
      <c r="AB301" s="277"/>
      <c r="AC301" s="277"/>
      <c r="AD301" s="277" t="str">
        <f>IF(OR($B301="", AD$300=""), "", IFERROR(ROUND(SUMIF('Post Data'!$AE$11:$AE$2510, CONCATENATE($B301, " - ", AD$300), 'Post Data'!$H$11:$H$2510)/AD334, 0), ""))</f>
        <v/>
      </c>
      <c r="AE301" s="277"/>
      <c r="AF301" s="277"/>
      <c r="AG301" s="277"/>
      <c r="AH301" s="277" t="str">
        <f>IF(OR($B301="", AH$300=""), "", IFERROR(ROUND(SUMIF('Post Data'!$AE$11:$AE$2510, CONCATENATE($B301, " - ", AH$300), 'Post Data'!$H$11:$H$2510)/AH334, 0), ""))</f>
        <v/>
      </c>
      <c r="AI301" s="277"/>
      <c r="AJ301" s="277"/>
      <c r="AK301" s="277"/>
      <c r="AL301" s="277" t="str">
        <f>IF(OR($B301="", AL$300=""), "", IFERROR(ROUND(SUMIF('Post Data'!$AE$11:$AE$2510, CONCATENATE($B301, " - ", AL$300), 'Post Data'!$H$11:$H$2510)/AL334, 0), ""))</f>
        <v/>
      </c>
      <c r="AM301" s="277"/>
      <c r="AN301" s="277"/>
      <c r="AO301" s="277"/>
      <c r="AP301" s="277" t="str">
        <f>IF(OR($B301="", AP$300=""), "", IFERROR(ROUND(SUMIF('Post Data'!$AE$11:$AE$2510, CONCATENATE($B301, " - ", AP$300), 'Post Data'!$H$11:$H$2510)/AP334, 0), ""))</f>
        <v/>
      </c>
      <c r="AQ301" s="277"/>
      <c r="AR301" s="277"/>
      <c r="AS301" s="278"/>
      <c r="AT301" s="5"/>
      <c r="BI301" s="87">
        <f>COUNTIF('Post Data'!$AE$11:$AE$2510, CONCATENATE($B301, " - ", F$300))</f>
        <v>0</v>
      </c>
      <c r="BJ301" s="88">
        <f>COUNTIF('Post Data'!$AE$11:$AE$2510, CONCATENATE($B301, " - ", G$300))</f>
        <v>0</v>
      </c>
      <c r="BK301" s="88">
        <f>COUNTIF('Post Data'!$AE$11:$AE$2510, CONCATENATE($B301, " - ", H$300))</f>
        <v>0</v>
      </c>
      <c r="BL301" s="88">
        <f>COUNTIF('Post Data'!$AE$11:$AE$2510, CONCATENATE($B301, " - ", I$300))</f>
        <v>0</v>
      </c>
      <c r="BM301" s="88">
        <f>COUNTIF('Post Data'!$AE$11:$AE$2510, CONCATENATE($B301, " - ", J$300))</f>
        <v>0</v>
      </c>
      <c r="BN301" s="88">
        <f>COUNTIF('Post Data'!$AE$11:$AE$2510, CONCATENATE($B301, " - ", K$300))</f>
        <v>0</v>
      </c>
      <c r="BO301" s="88">
        <f>COUNTIF('Post Data'!$AE$11:$AE$2510, CONCATENATE($B301, " - ", L$300))</f>
        <v>0</v>
      </c>
      <c r="BP301" s="88">
        <f>COUNTIF('Post Data'!$AE$11:$AE$2510, CONCATENATE($B301, " - ", M$300))</f>
        <v>0</v>
      </c>
      <c r="BQ301" s="88">
        <f>COUNTIF('Post Data'!$AE$11:$AE$2510, CONCATENATE($B301, " - ", N$300))</f>
        <v>0</v>
      </c>
      <c r="BR301" s="88">
        <f>COUNTIF('Post Data'!$AE$11:$AE$2510, CONCATENATE($B301, " - ", O$300))</f>
        <v>0</v>
      </c>
      <c r="BS301" s="88">
        <f>COUNTIF('Post Data'!$AE$11:$AE$2510, CONCATENATE($B301, " - ", P$300))</f>
        <v>0</v>
      </c>
      <c r="BT301" s="88">
        <f>COUNTIF('Post Data'!$AE$11:$AE$2510, CONCATENATE($B301, " - ", Q$300))</f>
        <v>0</v>
      </c>
      <c r="BU301" s="88">
        <f>COUNTIF('Post Data'!$AE$11:$AE$2510, CONCATENATE($B301, " - ", R$300))</f>
        <v>0</v>
      </c>
      <c r="BV301" s="88">
        <f>COUNTIF('Post Data'!$AE$11:$AE$2510, CONCATENATE($B301, " - ", S$300))</f>
        <v>0</v>
      </c>
      <c r="BW301" s="88">
        <f>COUNTIF('Post Data'!$AE$11:$AE$2510, CONCATENATE($B301, " - ", T$300))</f>
        <v>0</v>
      </c>
      <c r="BX301" s="88">
        <f>COUNTIF('Post Data'!$AE$11:$AE$2510, CONCATENATE($B301, " - ", U$300))</f>
        <v>0</v>
      </c>
      <c r="BY301" s="88">
        <f>COUNTIF('Post Data'!$AE$11:$AE$2510, CONCATENATE($B301, " - ", V$300))</f>
        <v>0</v>
      </c>
      <c r="BZ301" s="88">
        <f>COUNTIF('Post Data'!$AE$11:$AE$2510, CONCATENATE($B301, " - ", W$300))</f>
        <v>0</v>
      </c>
      <c r="CA301" s="88">
        <f>COUNTIF('Post Data'!$AE$11:$AE$2510, CONCATENATE($B301, " - ", X$300))</f>
        <v>0</v>
      </c>
      <c r="CB301" s="88">
        <f>COUNTIF('Post Data'!$AE$11:$AE$2510, CONCATENATE($B301, " - ", Y$300))</f>
        <v>0</v>
      </c>
      <c r="CC301" s="88">
        <f>COUNTIF('Post Data'!$AE$11:$AE$2510, CONCATENATE($B301, " - ", Z$300))</f>
        <v>0</v>
      </c>
      <c r="CD301" s="88">
        <f>COUNTIF('Post Data'!$AE$11:$AE$2510, CONCATENATE($B301, " - ", AA$300))</f>
        <v>0</v>
      </c>
      <c r="CE301" s="88">
        <f>COUNTIF('Post Data'!$AE$11:$AE$2510, CONCATENATE($B301, " - ", AB$300))</f>
        <v>0</v>
      </c>
      <c r="CF301" s="88">
        <f>COUNTIF('Post Data'!$AE$11:$AE$2510, CONCATENATE($B301, " - ", AC$300))</f>
        <v>0</v>
      </c>
      <c r="CG301" s="88">
        <f>COUNTIF('Post Data'!$AE$11:$AE$2510, CONCATENATE($B301, " - ", AD$300))</f>
        <v>0</v>
      </c>
      <c r="CH301" s="88">
        <f>COUNTIF('Post Data'!$AE$11:$AE$2510, CONCATENATE($B301, " - ", AE$300))</f>
        <v>0</v>
      </c>
      <c r="CI301" s="88">
        <f>COUNTIF('Post Data'!$AE$11:$AE$2510, CONCATENATE($B301, " - ", AF$300))</f>
        <v>0</v>
      </c>
      <c r="CJ301" s="88">
        <f>COUNTIF('Post Data'!$AE$11:$AE$2510, CONCATENATE($B301, " - ", AG$300))</f>
        <v>0</v>
      </c>
      <c r="CK301" s="88">
        <f>COUNTIF('Post Data'!$AE$11:$AE$2510, CONCATENATE($B301, " - ", AH$300))</f>
        <v>0</v>
      </c>
      <c r="CL301" s="88">
        <f>COUNTIF('Post Data'!$AE$11:$AE$2510, CONCATENATE($B301, " - ", AI$300))</f>
        <v>0</v>
      </c>
      <c r="CM301" s="88">
        <f>COUNTIF('Post Data'!$AE$11:$AE$2510, CONCATENATE($B301, " - ", AJ$300))</f>
        <v>0</v>
      </c>
      <c r="CN301" s="88">
        <f>COUNTIF('Post Data'!$AE$11:$AE$2510, CONCATENATE($B301, " - ", AK$300))</f>
        <v>0</v>
      </c>
      <c r="CO301" s="88">
        <f>COUNTIF('Post Data'!$AE$11:$AE$2510, CONCATENATE($B301, " - ", AL$300))</f>
        <v>0</v>
      </c>
      <c r="CP301" s="88">
        <f>COUNTIF('Post Data'!$AE$11:$AE$2510, CONCATENATE($B301, " - ", AM$300))</f>
        <v>0</v>
      </c>
      <c r="CQ301" s="88">
        <f>COUNTIF('Post Data'!$AE$11:$AE$2510, CONCATENATE($B301, " - ", AN$300))</f>
        <v>0</v>
      </c>
      <c r="CR301" s="88">
        <f>COUNTIF('Post Data'!$AE$11:$AE$2510, CONCATENATE($B301, " - ", AO$300))</f>
        <v>0</v>
      </c>
      <c r="CS301" s="89">
        <f>COUNTIF('Post Data'!$AE$11:$AE$2510, CONCATENATE($B301, " - ", AP$300))</f>
        <v>0</v>
      </c>
    </row>
    <row r="302" spans="1:97" x14ac:dyDescent="0.25">
      <c r="A302" s="5"/>
      <c r="B302" s="153" t="str">
        <f>Report!$AY$24</f>
        <v>Tue</v>
      </c>
      <c r="C302" s="275"/>
      <c r="D302" s="155"/>
      <c r="E302" s="5"/>
      <c r="F302" s="276" t="str">
        <f>IF(OR($B302="", F$300=""), "", IFERROR(ROUND(SUMIF('Post Data'!$AE$11:$AE$2510, CONCATENATE($B302, " - ", F$300), 'Post Data'!$H$11:$H$2510)/F335, 0), ""))</f>
        <v/>
      </c>
      <c r="G302" s="267"/>
      <c r="H302" s="267"/>
      <c r="I302" s="267"/>
      <c r="J302" s="267" t="str">
        <f>IF(OR($B302="", J$300=""), "", IFERROR(ROUND(SUMIF('Post Data'!$AE$11:$AE$2510, CONCATENATE($B302, " - ", J$300), 'Post Data'!$H$11:$H$2510)/J335, 0), ""))</f>
        <v/>
      </c>
      <c r="K302" s="267"/>
      <c r="L302" s="267"/>
      <c r="M302" s="267"/>
      <c r="N302" s="267" t="str">
        <f>IF(OR($B302="", N$300=""), "", IFERROR(ROUND(SUMIF('Post Data'!$AE$11:$AE$2510, CONCATENATE($B302, " - ", N$300), 'Post Data'!$H$11:$H$2510)/N335, 0), ""))</f>
        <v/>
      </c>
      <c r="O302" s="267"/>
      <c r="P302" s="267"/>
      <c r="Q302" s="267"/>
      <c r="R302" s="267" t="str">
        <f>IF(OR($B302="", R$300=""), "", IFERROR(ROUND(SUMIF('Post Data'!$AE$11:$AE$2510, CONCATENATE($B302, " - ", R$300), 'Post Data'!$H$11:$H$2510)/R335, 0), ""))</f>
        <v/>
      </c>
      <c r="S302" s="267"/>
      <c r="T302" s="267"/>
      <c r="U302" s="267"/>
      <c r="V302" s="267" t="str">
        <f>IF(OR($B302="", V$300=""), "", IFERROR(ROUND(SUMIF('Post Data'!$AE$11:$AE$2510, CONCATENATE($B302, " - ", V$300), 'Post Data'!$H$11:$H$2510)/V335, 0), ""))</f>
        <v/>
      </c>
      <c r="W302" s="267"/>
      <c r="X302" s="267"/>
      <c r="Y302" s="267"/>
      <c r="Z302" s="267" t="str">
        <f>IF(OR($B302="", Z$300=""), "", IFERROR(ROUND(SUMIF('Post Data'!$AE$11:$AE$2510, CONCATENATE($B302, " - ", Z$300), 'Post Data'!$H$11:$H$2510)/Z335, 0), ""))</f>
        <v/>
      </c>
      <c r="AA302" s="267"/>
      <c r="AB302" s="267"/>
      <c r="AC302" s="267"/>
      <c r="AD302" s="267" t="str">
        <f>IF(OR($B302="", AD$300=""), "", IFERROR(ROUND(SUMIF('Post Data'!$AE$11:$AE$2510, CONCATENATE($B302, " - ", AD$300), 'Post Data'!$H$11:$H$2510)/AD335, 0), ""))</f>
        <v/>
      </c>
      <c r="AE302" s="267"/>
      <c r="AF302" s="267"/>
      <c r="AG302" s="267"/>
      <c r="AH302" s="267" t="str">
        <f>IF(OR($B302="", AH$300=""), "", IFERROR(ROUND(SUMIF('Post Data'!$AE$11:$AE$2510, CONCATENATE($B302, " - ", AH$300), 'Post Data'!$H$11:$H$2510)/AH335, 0), ""))</f>
        <v/>
      </c>
      <c r="AI302" s="267"/>
      <c r="AJ302" s="267"/>
      <c r="AK302" s="267"/>
      <c r="AL302" s="267" t="str">
        <f>IF(OR($B302="", AL$300=""), "", IFERROR(ROUND(SUMIF('Post Data'!$AE$11:$AE$2510, CONCATENATE($B302, " - ", AL$300), 'Post Data'!$H$11:$H$2510)/AL335, 0), ""))</f>
        <v/>
      </c>
      <c r="AM302" s="267"/>
      <c r="AN302" s="267"/>
      <c r="AO302" s="267"/>
      <c r="AP302" s="267" t="str">
        <f>IF(OR($B302="", AP$300=""), "", IFERROR(ROUND(SUMIF('Post Data'!$AE$11:$AE$2510, CONCATENATE($B302, " - ", AP$300), 'Post Data'!$H$11:$H$2510)/AP335, 0), ""))</f>
        <v/>
      </c>
      <c r="AQ302" s="267"/>
      <c r="AR302" s="267"/>
      <c r="AS302" s="268"/>
      <c r="AT302" s="5"/>
      <c r="BI302" s="90">
        <f>COUNTIF('Post Data'!$AE$11:$AE$2510, CONCATENATE($B302, " - ", F$300))</f>
        <v>0</v>
      </c>
      <c r="BJ302" s="91">
        <f>COUNTIF('Post Data'!$AE$11:$AE$2510, CONCATENATE($B302, " - ", G$300))</f>
        <v>0</v>
      </c>
      <c r="BK302" s="91">
        <f>COUNTIF('Post Data'!$AE$11:$AE$2510, CONCATENATE($B302, " - ", H$300))</f>
        <v>0</v>
      </c>
      <c r="BL302" s="91">
        <f>COUNTIF('Post Data'!$AE$11:$AE$2510, CONCATENATE($B302, " - ", I$300))</f>
        <v>0</v>
      </c>
      <c r="BM302" s="91">
        <f>COUNTIF('Post Data'!$AE$11:$AE$2510, CONCATENATE($B302, " - ", J$300))</f>
        <v>0</v>
      </c>
      <c r="BN302" s="91">
        <f>COUNTIF('Post Data'!$AE$11:$AE$2510, CONCATENATE($B302, " - ", K$300))</f>
        <v>0</v>
      </c>
      <c r="BO302" s="91">
        <f>COUNTIF('Post Data'!$AE$11:$AE$2510, CONCATENATE($B302, " - ", L$300))</f>
        <v>0</v>
      </c>
      <c r="BP302" s="91">
        <f>COUNTIF('Post Data'!$AE$11:$AE$2510, CONCATENATE($B302, " - ", M$300))</f>
        <v>0</v>
      </c>
      <c r="BQ302" s="91">
        <f>COUNTIF('Post Data'!$AE$11:$AE$2510, CONCATENATE($B302, " - ", N$300))</f>
        <v>0</v>
      </c>
      <c r="BR302" s="91">
        <f>COUNTIF('Post Data'!$AE$11:$AE$2510, CONCATENATE($B302, " - ", O$300))</f>
        <v>0</v>
      </c>
      <c r="BS302" s="91">
        <f>COUNTIF('Post Data'!$AE$11:$AE$2510, CONCATENATE($B302, " - ", P$300))</f>
        <v>0</v>
      </c>
      <c r="BT302" s="91">
        <f>COUNTIF('Post Data'!$AE$11:$AE$2510, CONCATENATE($B302, " - ", Q$300))</f>
        <v>0</v>
      </c>
      <c r="BU302" s="91">
        <f>COUNTIF('Post Data'!$AE$11:$AE$2510, CONCATENATE($B302, " - ", R$300))</f>
        <v>0</v>
      </c>
      <c r="BV302" s="91">
        <f>COUNTIF('Post Data'!$AE$11:$AE$2510, CONCATENATE($B302, " - ", S$300))</f>
        <v>0</v>
      </c>
      <c r="BW302" s="91">
        <f>COUNTIF('Post Data'!$AE$11:$AE$2510, CONCATENATE($B302, " - ", T$300))</f>
        <v>0</v>
      </c>
      <c r="BX302" s="91">
        <f>COUNTIF('Post Data'!$AE$11:$AE$2510, CONCATENATE($B302, " - ", U$300))</f>
        <v>0</v>
      </c>
      <c r="BY302" s="91">
        <f>COUNTIF('Post Data'!$AE$11:$AE$2510, CONCATENATE($B302, " - ", V$300))</f>
        <v>0</v>
      </c>
      <c r="BZ302" s="91">
        <f>COUNTIF('Post Data'!$AE$11:$AE$2510, CONCATENATE($B302, " - ", W$300))</f>
        <v>0</v>
      </c>
      <c r="CA302" s="91">
        <f>COUNTIF('Post Data'!$AE$11:$AE$2510, CONCATENATE($B302, " - ", X$300))</f>
        <v>0</v>
      </c>
      <c r="CB302" s="91">
        <f>COUNTIF('Post Data'!$AE$11:$AE$2510, CONCATENATE($B302, " - ", Y$300))</f>
        <v>0</v>
      </c>
      <c r="CC302" s="91">
        <f>COUNTIF('Post Data'!$AE$11:$AE$2510, CONCATENATE($B302, " - ", Z$300))</f>
        <v>0</v>
      </c>
      <c r="CD302" s="91">
        <f>COUNTIF('Post Data'!$AE$11:$AE$2510, CONCATENATE($B302, " - ", AA$300))</f>
        <v>0</v>
      </c>
      <c r="CE302" s="91">
        <f>COUNTIF('Post Data'!$AE$11:$AE$2510, CONCATENATE($B302, " - ", AB$300))</f>
        <v>0</v>
      </c>
      <c r="CF302" s="91">
        <f>COUNTIF('Post Data'!$AE$11:$AE$2510, CONCATENATE($B302, " - ", AC$300))</f>
        <v>0</v>
      </c>
      <c r="CG302" s="91">
        <f>COUNTIF('Post Data'!$AE$11:$AE$2510, CONCATENATE($B302, " - ", AD$300))</f>
        <v>0</v>
      </c>
      <c r="CH302" s="91">
        <f>COUNTIF('Post Data'!$AE$11:$AE$2510, CONCATENATE($B302, " - ", AE$300))</f>
        <v>0</v>
      </c>
      <c r="CI302" s="91">
        <f>COUNTIF('Post Data'!$AE$11:$AE$2510, CONCATENATE($B302, " - ", AF$300))</f>
        <v>0</v>
      </c>
      <c r="CJ302" s="91">
        <f>COUNTIF('Post Data'!$AE$11:$AE$2510, CONCATENATE($B302, " - ", AG$300))</f>
        <v>0</v>
      </c>
      <c r="CK302" s="91">
        <f>COUNTIF('Post Data'!$AE$11:$AE$2510, CONCATENATE($B302, " - ", AH$300))</f>
        <v>0</v>
      </c>
      <c r="CL302" s="91">
        <f>COUNTIF('Post Data'!$AE$11:$AE$2510, CONCATENATE($B302, " - ", AI$300))</f>
        <v>0</v>
      </c>
      <c r="CM302" s="91">
        <f>COUNTIF('Post Data'!$AE$11:$AE$2510, CONCATENATE($B302, " - ", AJ$300))</f>
        <v>0</v>
      </c>
      <c r="CN302" s="91">
        <f>COUNTIF('Post Data'!$AE$11:$AE$2510, CONCATENATE($B302, " - ", AK$300))</f>
        <v>0</v>
      </c>
      <c r="CO302" s="91">
        <f>COUNTIF('Post Data'!$AE$11:$AE$2510, CONCATENATE($B302, " - ", AL$300))</f>
        <v>0</v>
      </c>
      <c r="CP302" s="91">
        <f>COUNTIF('Post Data'!$AE$11:$AE$2510, CONCATENATE($B302, " - ", AM$300))</f>
        <v>0</v>
      </c>
      <c r="CQ302" s="91">
        <f>COUNTIF('Post Data'!$AE$11:$AE$2510, CONCATENATE($B302, " - ", AN$300))</f>
        <v>0</v>
      </c>
      <c r="CR302" s="91">
        <f>COUNTIF('Post Data'!$AE$11:$AE$2510, CONCATENATE($B302, " - ", AO$300))</f>
        <v>0</v>
      </c>
      <c r="CS302" s="92">
        <f>COUNTIF('Post Data'!$AE$11:$AE$2510, CONCATENATE($B302, " - ", AP$300))</f>
        <v>0</v>
      </c>
    </row>
    <row r="303" spans="1:97" x14ac:dyDescent="0.25">
      <c r="A303" s="5"/>
      <c r="B303" s="153" t="str">
        <f>Report!$AY$25</f>
        <v>Wed</v>
      </c>
      <c r="C303" s="275"/>
      <c r="D303" s="155"/>
      <c r="E303" s="5"/>
      <c r="F303" s="276" t="str">
        <f>IF(OR($B303="", F$300=""), "", IFERROR(ROUND(SUMIF('Post Data'!$AE$11:$AE$2510, CONCATENATE($B303, " - ", F$300), 'Post Data'!$H$11:$H$2510)/F336, 0), ""))</f>
        <v/>
      </c>
      <c r="G303" s="267"/>
      <c r="H303" s="267"/>
      <c r="I303" s="267"/>
      <c r="J303" s="267" t="str">
        <f>IF(OR($B303="", J$300=""), "", IFERROR(ROUND(SUMIF('Post Data'!$AE$11:$AE$2510, CONCATENATE($B303, " - ", J$300), 'Post Data'!$H$11:$H$2510)/J336, 0), ""))</f>
        <v/>
      </c>
      <c r="K303" s="267"/>
      <c r="L303" s="267"/>
      <c r="M303" s="267"/>
      <c r="N303" s="267" t="str">
        <f>IF(OR($B303="", N$300=""), "", IFERROR(ROUND(SUMIF('Post Data'!$AE$11:$AE$2510, CONCATENATE($B303, " - ", N$300), 'Post Data'!$H$11:$H$2510)/N336, 0), ""))</f>
        <v/>
      </c>
      <c r="O303" s="267"/>
      <c r="P303" s="267"/>
      <c r="Q303" s="267"/>
      <c r="R303" s="267" t="str">
        <f>IF(OR($B303="", R$300=""), "", IFERROR(ROUND(SUMIF('Post Data'!$AE$11:$AE$2510, CONCATENATE($B303, " - ", R$300), 'Post Data'!$H$11:$H$2510)/R336, 0), ""))</f>
        <v/>
      </c>
      <c r="S303" s="267"/>
      <c r="T303" s="267"/>
      <c r="U303" s="267"/>
      <c r="V303" s="267" t="str">
        <f>IF(OR($B303="", V$300=""), "", IFERROR(ROUND(SUMIF('Post Data'!$AE$11:$AE$2510, CONCATENATE($B303, " - ", V$300), 'Post Data'!$H$11:$H$2510)/V336, 0), ""))</f>
        <v/>
      </c>
      <c r="W303" s="267"/>
      <c r="X303" s="267"/>
      <c r="Y303" s="267"/>
      <c r="Z303" s="267" t="str">
        <f>IF(OR($B303="", Z$300=""), "", IFERROR(ROUND(SUMIF('Post Data'!$AE$11:$AE$2510, CONCATENATE($B303, " - ", Z$300), 'Post Data'!$H$11:$H$2510)/Z336, 0), ""))</f>
        <v/>
      </c>
      <c r="AA303" s="267"/>
      <c r="AB303" s="267"/>
      <c r="AC303" s="267"/>
      <c r="AD303" s="267" t="str">
        <f>IF(OR($B303="", AD$300=""), "", IFERROR(ROUND(SUMIF('Post Data'!$AE$11:$AE$2510, CONCATENATE($B303, " - ", AD$300), 'Post Data'!$H$11:$H$2510)/AD336, 0), ""))</f>
        <v/>
      </c>
      <c r="AE303" s="267"/>
      <c r="AF303" s="267"/>
      <c r="AG303" s="267"/>
      <c r="AH303" s="267" t="str">
        <f>IF(OR($B303="", AH$300=""), "", IFERROR(ROUND(SUMIF('Post Data'!$AE$11:$AE$2510, CONCATENATE($B303, " - ", AH$300), 'Post Data'!$H$11:$H$2510)/AH336, 0), ""))</f>
        <v/>
      </c>
      <c r="AI303" s="267"/>
      <c r="AJ303" s="267"/>
      <c r="AK303" s="267"/>
      <c r="AL303" s="267" t="str">
        <f>IF(OR($B303="", AL$300=""), "", IFERROR(ROUND(SUMIF('Post Data'!$AE$11:$AE$2510, CONCATENATE($B303, " - ", AL$300), 'Post Data'!$H$11:$H$2510)/AL336, 0), ""))</f>
        <v/>
      </c>
      <c r="AM303" s="267"/>
      <c r="AN303" s="267"/>
      <c r="AO303" s="267"/>
      <c r="AP303" s="267" t="str">
        <f>IF(OR($B303="", AP$300=""), "", IFERROR(ROUND(SUMIF('Post Data'!$AE$11:$AE$2510, CONCATENATE($B303, " - ", AP$300), 'Post Data'!$H$11:$H$2510)/AP336, 0), ""))</f>
        <v/>
      </c>
      <c r="AQ303" s="267"/>
      <c r="AR303" s="267"/>
      <c r="AS303" s="268"/>
      <c r="AT303" s="5"/>
      <c r="BI303" s="90">
        <f>COUNTIF('Post Data'!$AE$11:$AE$2510, CONCATENATE($B303, " - ", F$300))</f>
        <v>0</v>
      </c>
      <c r="BJ303" s="91">
        <f>COUNTIF('Post Data'!$AE$11:$AE$2510, CONCATENATE($B303, " - ", G$300))</f>
        <v>0</v>
      </c>
      <c r="BK303" s="91">
        <f>COUNTIF('Post Data'!$AE$11:$AE$2510, CONCATENATE($B303, " - ", H$300))</f>
        <v>0</v>
      </c>
      <c r="BL303" s="91">
        <f>COUNTIF('Post Data'!$AE$11:$AE$2510, CONCATENATE($B303, " - ", I$300))</f>
        <v>0</v>
      </c>
      <c r="BM303" s="91">
        <f>COUNTIF('Post Data'!$AE$11:$AE$2510, CONCATENATE($B303, " - ", J$300))</f>
        <v>0</v>
      </c>
      <c r="BN303" s="91">
        <f>COUNTIF('Post Data'!$AE$11:$AE$2510, CONCATENATE($B303, " - ", K$300))</f>
        <v>0</v>
      </c>
      <c r="BO303" s="91">
        <f>COUNTIF('Post Data'!$AE$11:$AE$2510, CONCATENATE($B303, " - ", L$300))</f>
        <v>0</v>
      </c>
      <c r="BP303" s="91">
        <f>COUNTIF('Post Data'!$AE$11:$AE$2510, CONCATENATE($B303, " - ", M$300))</f>
        <v>0</v>
      </c>
      <c r="BQ303" s="91">
        <f>COUNTIF('Post Data'!$AE$11:$AE$2510, CONCATENATE($B303, " - ", N$300))</f>
        <v>0</v>
      </c>
      <c r="BR303" s="91">
        <f>COUNTIF('Post Data'!$AE$11:$AE$2510, CONCATENATE($B303, " - ", O$300))</f>
        <v>0</v>
      </c>
      <c r="BS303" s="91">
        <f>COUNTIF('Post Data'!$AE$11:$AE$2510, CONCATENATE($B303, " - ", P$300))</f>
        <v>0</v>
      </c>
      <c r="BT303" s="91">
        <f>COUNTIF('Post Data'!$AE$11:$AE$2510, CONCATENATE($B303, " - ", Q$300))</f>
        <v>0</v>
      </c>
      <c r="BU303" s="91">
        <f>COUNTIF('Post Data'!$AE$11:$AE$2510, CONCATENATE($B303, " - ", R$300))</f>
        <v>0</v>
      </c>
      <c r="BV303" s="91">
        <f>COUNTIF('Post Data'!$AE$11:$AE$2510, CONCATENATE($B303, " - ", S$300))</f>
        <v>0</v>
      </c>
      <c r="BW303" s="91">
        <f>COUNTIF('Post Data'!$AE$11:$AE$2510, CONCATENATE($B303, " - ", T$300))</f>
        <v>0</v>
      </c>
      <c r="BX303" s="91">
        <f>COUNTIF('Post Data'!$AE$11:$AE$2510, CONCATENATE($B303, " - ", U$300))</f>
        <v>0</v>
      </c>
      <c r="BY303" s="91">
        <f>COUNTIF('Post Data'!$AE$11:$AE$2510, CONCATENATE($B303, " - ", V$300))</f>
        <v>0</v>
      </c>
      <c r="BZ303" s="91">
        <f>COUNTIF('Post Data'!$AE$11:$AE$2510, CONCATENATE($B303, " - ", W$300))</f>
        <v>0</v>
      </c>
      <c r="CA303" s="91">
        <f>COUNTIF('Post Data'!$AE$11:$AE$2510, CONCATENATE($B303, " - ", X$300))</f>
        <v>0</v>
      </c>
      <c r="CB303" s="91">
        <f>COUNTIF('Post Data'!$AE$11:$AE$2510, CONCATENATE($B303, " - ", Y$300))</f>
        <v>0</v>
      </c>
      <c r="CC303" s="91">
        <f>COUNTIF('Post Data'!$AE$11:$AE$2510, CONCATENATE($B303, " - ", Z$300))</f>
        <v>0</v>
      </c>
      <c r="CD303" s="91">
        <f>COUNTIF('Post Data'!$AE$11:$AE$2510, CONCATENATE($B303, " - ", AA$300))</f>
        <v>0</v>
      </c>
      <c r="CE303" s="91">
        <f>COUNTIF('Post Data'!$AE$11:$AE$2510, CONCATENATE($B303, " - ", AB$300))</f>
        <v>0</v>
      </c>
      <c r="CF303" s="91">
        <f>COUNTIF('Post Data'!$AE$11:$AE$2510, CONCATENATE($B303, " - ", AC$300))</f>
        <v>0</v>
      </c>
      <c r="CG303" s="91">
        <f>COUNTIF('Post Data'!$AE$11:$AE$2510, CONCATENATE($B303, " - ", AD$300))</f>
        <v>0</v>
      </c>
      <c r="CH303" s="91">
        <f>COUNTIF('Post Data'!$AE$11:$AE$2510, CONCATENATE($B303, " - ", AE$300))</f>
        <v>0</v>
      </c>
      <c r="CI303" s="91">
        <f>COUNTIF('Post Data'!$AE$11:$AE$2510, CONCATENATE($B303, " - ", AF$300))</f>
        <v>0</v>
      </c>
      <c r="CJ303" s="91">
        <f>COUNTIF('Post Data'!$AE$11:$AE$2510, CONCATENATE($B303, " - ", AG$300))</f>
        <v>0</v>
      </c>
      <c r="CK303" s="91">
        <f>COUNTIF('Post Data'!$AE$11:$AE$2510, CONCATENATE($B303, " - ", AH$300))</f>
        <v>0</v>
      </c>
      <c r="CL303" s="91">
        <f>COUNTIF('Post Data'!$AE$11:$AE$2510, CONCATENATE($B303, " - ", AI$300))</f>
        <v>0</v>
      </c>
      <c r="CM303" s="91">
        <f>COUNTIF('Post Data'!$AE$11:$AE$2510, CONCATENATE($B303, " - ", AJ$300))</f>
        <v>0</v>
      </c>
      <c r="CN303" s="91">
        <f>COUNTIF('Post Data'!$AE$11:$AE$2510, CONCATENATE($B303, " - ", AK$300))</f>
        <v>0</v>
      </c>
      <c r="CO303" s="91">
        <f>COUNTIF('Post Data'!$AE$11:$AE$2510, CONCATENATE($B303, " - ", AL$300))</f>
        <v>0</v>
      </c>
      <c r="CP303" s="91">
        <f>COUNTIF('Post Data'!$AE$11:$AE$2510, CONCATENATE($B303, " - ", AM$300))</f>
        <v>0</v>
      </c>
      <c r="CQ303" s="91">
        <f>COUNTIF('Post Data'!$AE$11:$AE$2510, CONCATENATE($B303, " - ", AN$300))</f>
        <v>0</v>
      </c>
      <c r="CR303" s="91">
        <f>COUNTIF('Post Data'!$AE$11:$AE$2510, CONCATENATE($B303, " - ", AO$300))</f>
        <v>0</v>
      </c>
      <c r="CS303" s="92">
        <f>COUNTIF('Post Data'!$AE$11:$AE$2510, CONCATENATE($B303, " - ", AP$300))</f>
        <v>0</v>
      </c>
    </row>
    <row r="304" spans="1:97" x14ac:dyDescent="0.25">
      <c r="A304" s="5"/>
      <c r="B304" s="153" t="str">
        <f>Report!$AY$26</f>
        <v>Thu</v>
      </c>
      <c r="C304" s="275"/>
      <c r="D304" s="155"/>
      <c r="E304" s="5"/>
      <c r="F304" s="276" t="str">
        <f>IF(OR($B304="", F$300=""), "", IFERROR(ROUND(SUMIF('Post Data'!$AE$11:$AE$2510, CONCATENATE($B304, " - ", F$300), 'Post Data'!$H$11:$H$2510)/F337, 0), ""))</f>
        <v/>
      </c>
      <c r="G304" s="267"/>
      <c r="H304" s="267"/>
      <c r="I304" s="267"/>
      <c r="J304" s="267">
        <f>IF(OR($B304="", J$300=""), "", IFERROR(ROUND(SUMIF('Post Data'!$AE$11:$AE$2510, CONCATENATE($B304, " - ", J$300), 'Post Data'!$H$11:$H$2510)/J337, 0), ""))</f>
        <v>2009</v>
      </c>
      <c r="K304" s="267"/>
      <c r="L304" s="267"/>
      <c r="M304" s="267"/>
      <c r="N304" s="267" t="str">
        <f>IF(OR($B304="", N$300=""), "", IFERROR(ROUND(SUMIF('Post Data'!$AE$11:$AE$2510, CONCATENATE($B304, " - ", N$300), 'Post Data'!$H$11:$H$2510)/N337, 0), ""))</f>
        <v/>
      </c>
      <c r="O304" s="267"/>
      <c r="P304" s="267"/>
      <c r="Q304" s="267"/>
      <c r="R304" s="267" t="str">
        <f>IF(OR($B304="", R$300=""), "", IFERROR(ROUND(SUMIF('Post Data'!$AE$11:$AE$2510, CONCATENATE($B304, " - ", R$300), 'Post Data'!$H$11:$H$2510)/R337, 0), ""))</f>
        <v/>
      </c>
      <c r="S304" s="267"/>
      <c r="T304" s="267"/>
      <c r="U304" s="267"/>
      <c r="V304" s="267" t="str">
        <f>IF(OR($B304="", V$300=""), "", IFERROR(ROUND(SUMIF('Post Data'!$AE$11:$AE$2510, CONCATENATE($B304, " - ", V$300), 'Post Data'!$H$11:$H$2510)/V337, 0), ""))</f>
        <v/>
      </c>
      <c r="W304" s="267"/>
      <c r="X304" s="267"/>
      <c r="Y304" s="267"/>
      <c r="Z304" s="267">
        <f>IF(OR($B304="", Z$300=""), "", IFERROR(ROUND(SUMIF('Post Data'!$AE$11:$AE$2510, CONCATENATE($B304, " - ", Z$300), 'Post Data'!$H$11:$H$2510)/Z337, 0), ""))</f>
        <v>41578</v>
      </c>
      <c r="AA304" s="267"/>
      <c r="AB304" s="267"/>
      <c r="AC304" s="267"/>
      <c r="AD304" s="267">
        <f>IF(OR($B304="", AD$300=""), "", IFERROR(ROUND(SUMIF('Post Data'!$AE$11:$AE$2510, CONCATENATE($B304, " - ", AD$300), 'Post Data'!$H$11:$H$2510)/AD337, 0), ""))</f>
        <v>87608</v>
      </c>
      <c r="AE304" s="267"/>
      <c r="AF304" s="267"/>
      <c r="AG304" s="267"/>
      <c r="AH304" s="267" t="str">
        <f>IF(OR($B304="", AH$300=""), "", IFERROR(ROUND(SUMIF('Post Data'!$AE$11:$AE$2510, CONCATENATE($B304, " - ", AH$300), 'Post Data'!$H$11:$H$2510)/AH337, 0), ""))</f>
        <v/>
      </c>
      <c r="AI304" s="267"/>
      <c r="AJ304" s="267"/>
      <c r="AK304" s="267"/>
      <c r="AL304" s="267" t="str">
        <f>IF(OR($B304="", AL$300=""), "", IFERROR(ROUND(SUMIF('Post Data'!$AE$11:$AE$2510, CONCATENATE($B304, " - ", AL$300), 'Post Data'!$H$11:$H$2510)/AL337, 0), ""))</f>
        <v/>
      </c>
      <c r="AM304" s="267"/>
      <c r="AN304" s="267"/>
      <c r="AO304" s="267"/>
      <c r="AP304" s="267" t="str">
        <f>IF(OR($B304="", AP$300=""), "", IFERROR(ROUND(SUMIF('Post Data'!$AE$11:$AE$2510, CONCATENATE($B304, " - ", AP$300), 'Post Data'!$H$11:$H$2510)/AP337, 0), ""))</f>
        <v/>
      </c>
      <c r="AQ304" s="267"/>
      <c r="AR304" s="267"/>
      <c r="AS304" s="268"/>
      <c r="AT304" s="5"/>
      <c r="BI304" s="90">
        <f>COUNTIF('Post Data'!$AE$11:$AE$2510, CONCATENATE($B304, " - ", F$300))</f>
        <v>0</v>
      </c>
      <c r="BJ304" s="91">
        <f>COUNTIF('Post Data'!$AE$11:$AE$2510, CONCATENATE($B304, " - ", G$300))</f>
        <v>0</v>
      </c>
      <c r="BK304" s="91">
        <f>COUNTIF('Post Data'!$AE$11:$AE$2510, CONCATENATE($B304, " - ", H$300))</f>
        <v>0</v>
      </c>
      <c r="BL304" s="91">
        <f>COUNTIF('Post Data'!$AE$11:$AE$2510, CONCATENATE($B304, " - ", I$300))</f>
        <v>0</v>
      </c>
      <c r="BM304" s="91">
        <f>COUNTIF('Post Data'!$AE$11:$AE$2510, CONCATENATE($B304, " - ", J$300))</f>
        <v>1</v>
      </c>
      <c r="BN304" s="91">
        <f>COUNTIF('Post Data'!$AE$11:$AE$2510, CONCATENATE($B304, " - ", K$300))</f>
        <v>0</v>
      </c>
      <c r="BO304" s="91">
        <f>COUNTIF('Post Data'!$AE$11:$AE$2510, CONCATENATE($B304, " - ", L$300))</f>
        <v>0</v>
      </c>
      <c r="BP304" s="91">
        <f>COUNTIF('Post Data'!$AE$11:$AE$2510, CONCATENATE($B304, " - ", M$300))</f>
        <v>0</v>
      </c>
      <c r="BQ304" s="91">
        <f>COUNTIF('Post Data'!$AE$11:$AE$2510, CONCATENATE($B304, " - ", N$300))</f>
        <v>0</v>
      </c>
      <c r="BR304" s="91">
        <f>COUNTIF('Post Data'!$AE$11:$AE$2510, CONCATENATE($B304, " - ", O$300))</f>
        <v>0</v>
      </c>
      <c r="BS304" s="91">
        <f>COUNTIF('Post Data'!$AE$11:$AE$2510, CONCATENATE($B304, " - ", P$300))</f>
        <v>0</v>
      </c>
      <c r="BT304" s="91">
        <f>COUNTIF('Post Data'!$AE$11:$AE$2510, CONCATENATE($B304, " - ", Q$300))</f>
        <v>0</v>
      </c>
      <c r="BU304" s="91">
        <f>COUNTIF('Post Data'!$AE$11:$AE$2510, CONCATENATE($B304, " - ", R$300))</f>
        <v>0</v>
      </c>
      <c r="BV304" s="91">
        <f>COUNTIF('Post Data'!$AE$11:$AE$2510, CONCATENATE($B304, " - ", S$300))</f>
        <v>0</v>
      </c>
      <c r="BW304" s="91">
        <f>COUNTIF('Post Data'!$AE$11:$AE$2510, CONCATENATE($B304, " - ", T$300))</f>
        <v>0</v>
      </c>
      <c r="BX304" s="91">
        <f>COUNTIF('Post Data'!$AE$11:$AE$2510, CONCATENATE($B304, " - ", U$300))</f>
        <v>0</v>
      </c>
      <c r="BY304" s="91">
        <f>COUNTIF('Post Data'!$AE$11:$AE$2510, CONCATENATE($B304, " - ", V$300))</f>
        <v>0</v>
      </c>
      <c r="BZ304" s="91">
        <f>COUNTIF('Post Data'!$AE$11:$AE$2510, CONCATENATE($B304, " - ", W$300))</f>
        <v>0</v>
      </c>
      <c r="CA304" s="91">
        <f>COUNTIF('Post Data'!$AE$11:$AE$2510, CONCATENATE($B304, " - ", X$300))</f>
        <v>0</v>
      </c>
      <c r="CB304" s="91">
        <f>COUNTIF('Post Data'!$AE$11:$AE$2510, CONCATENATE($B304, " - ", Y$300))</f>
        <v>0</v>
      </c>
      <c r="CC304" s="91">
        <f>COUNTIF('Post Data'!$AE$11:$AE$2510, CONCATENATE($B304, " - ", Z$300))</f>
        <v>1</v>
      </c>
      <c r="CD304" s="91">
        <f>COUNTIF('Post Data'!$AE$11:$AE$2510, CONCATENATE($B304, " - ", AA$300))</f>
        <v>0</v>
      </c>
      <c r="CE304" s="91">
        <f>COUNTIF('Post Data'!$AE$11:$AE$2510, CONCATENATE($B304, " - ", AB$300))</f>
        <v>0</v>
      </c>
      <c r="CF304" s="91">
        <f>COUNTIF('Post Data'!$AE$11:$AE$2510, CONCATENATE($B304, " - ", AC$300))</f>
        <v>0</v>
      </c>
      <c r="CG304" s="91">
        <f>COUNTIF('Post Data'!$AE$11:$AE$2510, CONCATENATE($B304, " - ", AD$300))</f>
        <v>1</v>
      </c>
      <c r="CH304" s="91">
        <f>COUNTIF('Post Data'!$AE$11:$AE$2510, CONCATENATE($B304, " - ", AE$300))</f>
        <v>0</v>
      </c>
      <c r="CI304" s="91">
        <f>COUNTIF('Post Data'!$AE$11:$AE$2510, CONCATENATE($B304, " - ", AF$300))</f>
        <v>0</v>
      </c>
      <c r="CJ304" s="91">
        <f>COUNTIF('Post Data'!$AE$11:$AE$2510, CONCATENATE($B304, " - ", AG$300))</f>
        <v>0</v>
      </c>
      <c r="CK304" s="91">
        <f>COUNTIF('Post Data'!$AE$11:$AE$2510, CONCATENATE($B304, " - ", AH$300))</f>
        <v>0</v>
      </c>
      <c r="CL304" s="91">
        <f>COUNTIF('Post Data'!$AE$11:$AE$2510, CONCATENATE($B304, " - ", AI$300))</f>
        <v>0</v>
      </c>
      <c r="CM304" s="91">
        <f>COUNTIF('Post Data'!$AE$11:$AE$2510, CONCATENATE($B304, " - ", AJ$300))</f>
        <v>0</v>
      </c>
      <c r="CN304" s="91">
        <f>COUNTIF('Post Data'!$AE$11:$AE$2510, CONCATENATE($B304, " - ", AK$300))</f>
        <v>0</v>
      </c>
      <c r="CO304" s="91">
        <f>COUNTIF('Post Data'!$AE$11:$AE$2510, CONCATENATE($B304, " - ", AL$300))</f>
        <v>0</v>
      </c>
      <c r="CP304" s="91">
        <f>COUNTIF('Post Data'!$AE$11:$AE$2510, CONCATENATE($B304, " - ", AM$300))</f>
        <v>0</v>
      </c>
      <c r="CQ304" s="91">
        <f>COUNTIF('Post Data'!$AE$11:$AE$2510, CONCATENATE($B304, " - ", AN$300))</f>
        <v>0</v>
      </c>
      <c r="CR304" s="91">
        <f>COUNTIF('Post Data'!$AE$11:$AE$2510, CONCATENATE($B304, " - ", AO$300))</f>
        <v>0</v>
      </c>
      <c r="CS304" s="92">
        <f>COUNTIF('Post Data'!$AE$11:$AE$2510, CONCATENATE($B304, " - ", AP$300))</f>
        <v>0</v>
      </c>
    </row>
    <row r="305" spans="1:97" x14ac:dyDescent="0.25">
      <c r="A305" s="5"/>
      <c r="B305" s="153" t="str">
        <f>Report!$AY$27</f>
        <v>Fri</v>
      </c>
      <c r="C305" s="275"/>
      <c r="D305" s="155"/>
      <c r="E305" s="5"/>
      <c r="F305" s="276" t="str">
        <f>IF(OR($B305="", F$300=""), "", IFERROR(ROUND(SUMIF('Post Data'!$AE$11:$AE$2510, CONCATENATE($B305, " - ", F$300), 'Post Data'!$H$11:$H$2510)/F338, 0), ""))</f>
        <v/>
      </c>
      <c r="G305" s="267"/>
      <c r="H305" s="267"/>
      <c r="I305" s="267"/>
      <c r="J305" s="267" t="str">
        <f>IF(OR($B305="", J$300=""), "", IFERROR(ROUND(SUMIF('Post Data'!$AE$11:$AE$2510, CONCATENATE($B305, " - ", J$300), 'Post Data'!$H$11:$H$2510)/J338, 0), ""))</f>
        <v/>
      </c>
      <c r="K305" s="267"/>
      <c r="L305" s="267"/>
      <c r="M305" s="267"/>
      <c r="N305" s="267" t="str">
        <f>IF(OR($B305="", N$300=""), "", IFERROR(ROUND(SUMIF('Post Data'!$AE$11:$AE$2510, CONCATENATE($B305, " - ", N$300), 'Post Data'!$H$11:$H$2510)/N338, 0), ""))</f>
        <v/>
      </c>
      <c r="O305" s="267"/>
      <c r="P305" s="267"/>
      <c r="Q305" s="267"/>
      <c r="R305" s="267" t="str">
        <f>IF(OR($B305="", R$300=""), "", IFERROR(ROUND(SUMIF('Post Data'!$AE$11:$AE$2510, CONCATENATE($B305, " - ", R$300), 'Post Data'!$H$11:$H$2510)/R338, 0), ""))</f>
        <v/>
      </c>
      <c r="S305" s="267"/>
      <c r="T305" s="267"/>
      <c r="U305" s="267"/>
      <c r="V305" s="267" t="str">
        <f>IF(OR($B305="", V$300=""), "", IFERROR(ROUND(SUMIF('Post Data'!$AE$11:$AE$2510, CONCATENATE($B305, " - ", V$300), 'Post Data'!$H$11:$H$2510)/V338, 0), ""))</f>
        <v/>
      </c>
      <c r="W305" s="267"/>
      <c r="X305" s="267"/>
      <c r="Y305" s="267"/>
      <c r="Z305" s="267" t="str">
        <f>IF(OR($B305="", Z$300=""), "", IFERROR(ROUND(SUMIF('Post Data'!$AE$11:$AE$2510, CONCATENATE($B305, " - ", Z$300), 'Post Data'!$H$11:$H$2510)/Z338, 0), ""))</f>
        <v/>
      </c>
      <c r="AA305" s="267"/>
      <c r="AB305" s="267"/>
      <c r="AC305" s="267"/>
      <c r="AD305" s="267" t="str">
        <f>IF(OR($B305="", AD$300=""), "", IFERROR(ROUND(SUMIF('Post Data'!$AE$11:$AE$2510, CONCATENATE($B305, " - ", AD$300), 'Post Data'!$H$11:$H$2510)/AD338, 0), ""))</f>
        <v/>
      </c>
      <c r="AE305" s="267"/>
      <c r="AF305" s="267"/>
      <c r="AG305" s="267"/>
      <c r="AH305" s="267" t="str">
        <f>IF(OR($B305="", AH$300=""), "", IFERROR(ROUND(SUMIF('Post Data'!$AE$11:$AE$2510, CONCATENATE($B305, " - ", AH$300), 'Post Data'!$H$11:$H$2510)/AH338, 0), ""))</f>
        <v/>
      </c>
      <c r="AI305" s="267"/>
      <c r="AJ305" s="267"/>
      <c r="AK305" s="267"/>
      <c r="AL305" s="267" t="str">
        <f>IF(OR($B305="", AL$300=""), "", IFERROR(ROUND(SUMIF('Post Data'!$AE$11:$AE$2510, CONCATENATE($B305, " - ", AL$300), 'Post Data'!$H$11:$H$2510)/AL338, 0), ""))</f>
        <v/>
      </c>
      <c r="AM305" s="267"/>
      <c r="AN305" s="267"/>
      <c r="AO305" s="267"/>
      <c r="AP305" s="267" t="str">
        <f>IF(OR($B305="", AP$300=""), "", IFERROR(ROUND(SUMIF('Post Data'!$AE$11:$AE$2510, CONCATENATE($B305, " - ", AP$300), 'Post Data'!$H$11:$H$2510)/AP338, 0), ""))</f>
        <v/>
      </c>
      <c r="AQ305" s="267"/>
      <c r="AR305" s="267"/>
      <c r="AS305" s="268"/>
      <c r="AT305" s="5"/>
      <c r="BI305" s="90">
        <f>COUNTIF('Post Data'!$AE$11:$AE$2510, CONCATENATE($B305, " - ", F$300))</f>
        <v>0</v>
      </c>
      <c r="BJ305" s="91">
        <f>COUNTIF('Post Data'!$AE$11:$AE$2510, CONCATENATE($B305, " - ", G$300))</f>
        <v>0</v>
      </c>
      <c r="BK305" s="91">
        <f>COUNTIF('Post Data'!$AE$11:$AE$2510, CONCATENATE($B305, " - ", H$300))</f>
        <v>0</v>
      </c>
      <c r="BL305" s="91">
        <f>COUNTIF('Post Data'!$AE$11:$AE$2510, CONCATENATE($B305, " - ", I$300))</f>
        <v>0</v>
      </c>
      <c r="BM305" s="91">
        <f>COUNTIF('Post Data'!$AE$11:$AE$2510, CONCATENATE($B305, " - ", J$300))</f>
        <v>0</v>
      </c>
      <c r="BN305" s="91">
        <f>COUNTIF('Post Data'!$AE$11:$AE$2510, CONCATENATE($B305, " - ", K$300))</f>
        <v>0</v>
      </c>
      <c r="BO305" s="91">
        <f>COUNTIF('Post Data'!$AE$11:$AE$2510, CONCATENATE($B305, " - ", L$300))</f>
        <v>0</v>
      </c>
      <c r="BP305" s="91">
        <f>COUNTIF('Post Data'!$AE$11:$AE$2510, CONCATENATE($B305, " - ", M$300))</f>
        <v>0</v>
      </c>
      <c r="BQ305" s="91">
        <f>COUNTIF('Post Data'!$AE$11:$AE$2510, CONCATENATE($B305, " - ", N$300))</f>
        <v>0</v>
      </c>
      <c r="BR305" s="91">
        <f>COUNTIF('Post Data'!$AE$11:$AE$2510, CONCATENATE($B305, " - ", O$300))</f>
        <v>0</v>
      </c>
      <c r="BS305" s="91">
        <f>COUNTIF('Post Data'!$AE$11:$AE$2510, CONCATENATE($B305, " - ", P$300))</f>
        <v>0</v>
      </c>
      <c r="BT305" s="91">
        <f>COUNTIF('Post Data'!$AE$11:$AE$2510, CONCATENATE($B305, " - ", Q$300))</f>
        <v>0</v>
      </c>
      <c r="BU305" s="91">
        <f>COUNTIF('Post Data'!$AE$11:$AE$2510, CONCATENATE($B305, " - ", R$300))</f>
        <v>0</v>
      </c>
      <c r="BV305" s="91">
        <f>COUNTIF('Post Data'!$AE$11:$AE$2510, CONCATENATE($B305, " - ", S$300))</f>
        <v>0</v>
      </c>
      <c r="BW305" s="91">
        <f>COUNTIF('Post Data'!$AE$11:$AE$2510, CONCATENATE($B305, " - ", T$300))</f>
        <v>0</v>
      </c>
      <c r="BX305" s="91">
        <f>COUNTIF('Post Data'!$AE$11:$AE$2510, CONCATENATE($B305, " - ", U$300))</f>
        <v>0</v>
      </c>
      <c r="BY305" s="91">
        <f>COUNTIF('Post Data'!$AE$11:$AE$2510, CONCATENATE($B305, " - ", V$300))</f>
        <v>0</v>
      </c>
      <c r="BZ305" s="91">
        <f>COUNTIF('Post Data'!$AE$11:$AE$2510, CONCATENATE($B305, " - ", W$300))</f>
        <v>0</v>
      </c>
      <c r="CA305" s="91">
        <f>COUNTIF('Post Data'!$AE$11:$AE$2510, CONCATENATE($B305, " - ", X$300))</f>
        <v>0</v>
      </c>
      <c r="CB305" s="91">
        <f>COUNTIF('Post Data'!$AE$11:$AE$2510, CONCATENATE($B305, " - ", Y$300))</f>
        <v>0</v>
      </c>
      <c r="CC305" s="91">
        <f>COUNTIF('Post Data'!$AE$11:$AE$2510, CONCATENATE($B305, " - ", Z$300))</f>
        <v>0</v>
      </c>
      <c r="CD305" s="91">
        <f>COUNTIF('Post Data'!$AE$11:$AE$2510, CONCATENATE($B305, " - ", AA$300))</f>
        <v>0</v>
      </c>
      <c r="CE305" s="91">
        <f>COUNTIF('Post Data'!$AE$11:$AE$2510, CONCATENATE($B305, " - ", AB$300))</f>
        <v>0</v>
      </c>
      <c r="CF305" s="91">
        <f>COUNTIF('Post Data'!$AE$11:$AE$2510, CONCATENATE($B305, " - ", AC$300))</f>
        <v>0</v>
      </c>
      <c r="CG305" s="91">
        <f>COUNTIF('Post Data'!$AE$11:$AE$2510, CONCATENATE($B305, " - ", AD$300))</f>
        <v>0</v>
      </c>
      <c r="CH305" s="91">
        <f>COUNTIF('Post Data'!$AE$11:$AE$2510, CONCATENATE($B305, " - ", AE$300))</f>
        <v>0</v>
      </c>
      <c r="CI305" s="91">
        <f>COUNTIF('Post Data'!$AE$11:$AE$2510, CONCATENATE($B305, " - ", AF$300))</f>
        <v>0</v>
      </c>
      <c r="CJ305" s="91">
        <f>COUNTIF('Post Data'!$AE$11:$AE$2510, CONCATENATE($B305, " - ", AG$300))</f>
        <v>0</v>
      </c>
      <c r="CK305" s="91">
        <f>COUNTIF('Post Data'!$AE$11:$AE$2510, CONCATENATE($B305, " - ", AH$300))</f>
        <v>0</v>
      </c>
      <c r="CL305" s="91">
        <f>COUNTIF('Post Data'!$AE$11:$AE$2510, CONCATENATE($B305, " - ", AI$300))</f>
        <v>0</v>
      </c>
      <c r="CM305" s="91">
        <f>COUNTIF('Post Data'!$AE$11:$AE$2510, CONCATENATE($B305, " - ", AJ$300))</f>
        <v>0</v>
      </c>
      <c r="CN305" s="91">
        <f>COUNTIF('Post Data'!$AE$11:$AE$2510, CONCATENATE($B305, " - ", AK$300))</f>
        <v>0</v>
      </c>
      <c r="CO305" s="91">
        <f>COUNTIF('Post Data'!$AE$11:$AE$2510, CONCATENATE($B305, " - ", AL$300))</f>
        <v>0</v>
      </c>
      <c r="CP305" s="91">
        <f>COUNTIF('Post Data'!$AE$11:$AE$2510, CONCATENATE($B305, " - ", AM$300))</f>
        <v>0</v>
      </c>
      <c r="CQ305" s="91">
        <f>COUNTIF('Post Data'!$AE$11:$AE$2510, CONCATENATE($B305, " - ", AN$300))</f>
        <v>0</v>
      </c>
      <c r="CR305" s="91">
        <f>COUNTIF('Post Data'!$AE$11:$AE$2510, CONCATENATE($B305, " - ", AO$300))</f>
        <v>0</v>
      </c>
      <c r="CS305" s="92">
        <f>COUNTIF('Post Data'!$AE$11:$AE$2510, CONCATENATE($B305, " - ", AP$300))</f>
        <v>0</v>
      </c>
    </row>
    <row r="306" spans="1:97" x14ac:dyDescent="0.25">
      <c r="A306" s="5"/>
      <c r="B306" s="153" t="str">
        <f>Report!$AY$28</f>
        <v>Sat</v>
      </c>
      <c r="C306" s="275"/>
      <c r="D306" s="155"/>
      <c r="E306" s="5"/>
      <c r="F306" s="276" t="str">
        <f>IF(OR($B306="", F$300=""), "", IFERROR(ROUND(SUMIF('Post Data'!$AE$11:$AE$2510, CONCATENATE($B306, " - ", F$300), 'Post Data'!$H$11:$H$2510)/F339, 0), ""))</f>
        <v/>
      </c>
      <c r="G306" s="267"/>
      <c r="H306" s="267"/>
      <c r="I306" s="267"/>
      <c r="J306" s="267" t="str">
        <f>IF(OR($B306="", J$300=""), "", IFERROR(ROUND(SUMIF('Post Data'!$AE$11:$AE$2510, CONCATENATE($B306, " - ", J$300), 'Post Data'!$H$11:$H$2510)/J339, 0), ""))</f>
        <v/>
      </c>
      <c r="K306" s="267"/>
      <c r="L306" s="267"/>
      <c r="M306" s="267"/>
      <c r="N306" s="267" t="str">
        <f>IF(OR($B306="", N$300=""), "", IFERROR(ROUND(SUMIF('Post Data'!$AE$11:$AE$2510, CONCATENATE($B306, " - ", N$300), 'Post Data'!$H$11:$H$2510)/N339, 0), ""))</f>
        <v/>
      </c>
      <c r="O306" s="267"/>
      <c r="P306" s="267"/>
      <c r="Q306" s="267"/>
      <c r="R306" s="267" t="str">
        <f>IF(OR($B306="", R$300=""), "", IFERROR(ROUND(SUMIF('Post Data'!$AE$11:$AE$2510, CONCATENATE($B306, " - ", R$300), 'Post Data'!$H$11:$H$2510)/R339, 0), ""))</f>
        <v/>
      </c>
      <c r="S306" s="267"/>
      <c r="T306" s="267"/>
      <c r="U306" s="267"/>
      <c r="V306" s="267" t="str">
        <f>IF(OR($B306="", V$300=""), "", IFERROR(ROUND(SUMIF('Post Data'!$AE$11:$AE$2510, CONCATENATE($B306, " - ", V$300), 'Post Data'!$H$11:$H$2510)/V339, 0), ""))</f>
        <v/>
      </c>
      <c r="W306" s="267"/>
      <c r="X306" s="267"/>
      <c r="Y306" s="267"/>
      <c r="Z306" s="267" t="str">
        <f>IF(OR($B306="", Z$300=""), "", IFERROR(ROUND(SUMIF('Post Data'!$AE$11:$AE$2510, CONCATENATE($B306, " - ", Z$300), 'Post Data'!$H$11:$H$2510)/Z339, 0), ""))</f>
        <v/>
      </c>
      <c r="AA306" s="267"/>
      <c r="AB306" s="267"/>
      <c r="AC306" s="267"/>
      <c r="AD306" s="267" t="str">
        <f>IF(OR($B306="", AD$300=""), "", IFERROR(ROUND(SUMIF('Post Data'!$AE$11:$AE$2510, CONCATENATE($B306, " - ", AD$300), 'Post Data'!$H$11:$H$2510)/AD339, 0), ""))</f>
        <v/>
      </c>
      <c r="AE306" s="267"/>
      <c r="AF306" s="267"/>
      <c r="AG306" s="267"/>
      <c r="AH306" s="267" t="str">
        <f>IF(OR($B306="", AH$300=""), "", IFERROR(ROUND(SUMIF('Post Data'!$AE$11:$AE$2510, CONCATENATE($B306, " - ", AH$300), 'Post Data'!$H$11:$H$2510)/AH339, 0), ""))</f>
        <v/>
      </c>
      <c r="AI306" s="267"/>
      <c r="AJ306" s="267"/>
      <c r="AK306" s="267"/>
      <c r="AL306" s="267" t="str">
        <f>IF(OR($B306="", AL$300=""), "", IFERROR(ROUND(SUMIF('Post Data'!$AE$11:$AE$2510, CONCATENATE($B306, " - ", AL$300), 'Post Data'!$H$11:$H$2510)/AL339, 0), ""))</f>
        <v/>
      </c>
      <c r="AM306" s="267"/>
      <c r="AN306" s="267"/>
      <c r="AO306" s="267"/>
      <c r="AP306" s="267" t="str">
        <f>IF(OR($B306="", AP$300=""), "", IFERROR(ROUND(SUMIF('Post Data'!$AE$11:$AE$2510, CONCATENATE($B306, " - ", AP$300), 'Post Data'!$H$11:$H$2510)/AP339, 0), ""))</f>
        <v/>
      </c>
      <c r="AQ306" s="267"/>
      <c r="AR306" s="267"/>
      <c r="AS306" s="268"/>
      <c r="AT306" s="5"/>
      <c r="BI306" s="90">
        <f>COUNTIF('Post Data'!$AE$11:$AE$2510, CONCATENATE($B306, " - ", F$300))</f>
        <v>0</v>
      </c>
      <c r="BJ306" s="91">
        <f>COUNTIF('Post Data'!$AE$11:$AE$2510, CONCATENATE($B306, " - ", G$300))</f>
        <v>0</v>
      </c>
      <c r="BK306" s="91">
        <f>COUNTIF('Post Data'!$AE$11:$AE$2510, CONCATENATE($B306, " - ", H$300))</f>
        <v>0</v>
      </c>
      <c r="BL306" s="91">
        <f>COUNTIF('Post Data'!$AE$11:$AE$2510, CONCATENATE($B306, " - ", I$300))</f>
        <v>0</v>
      </c>
      <c r="BM306" s="91">
        <f>COUNTIF('Post Data'!$AE$11:$AE$2510, CONCATENATE($B306, " - ", J$300))</f>
        <v>0</v>
      </c>
      <c r="BN306" s="91">
        <f>COUNTIF('Post Data'!$AE$11:$AE$2510, CONCATENATE($B306, " - ", K$300))</f>
        <v>0</v>
      </c>
      <c r="BO306" s="91">
        <f>COUNTIF('Post Data'!$AE$11:$AE$2510, CONCATENATE($B306, " - ", L$300))</f>
        <v>0</v>
      </c>
      <c r="BP306" s="91">
        <f>COUNTIF('Post Data'!$AE$11:$AE$2510, CONCATENATE($B306, " - ", M$300))</f>
        <v>0</v>
      </c>
      <c r="BQ306" s="91">
        <f>COUNTIF('Post Data'!$AE$11:$AE$2510, CONCATENATE($B306, " - ", N$300))</f>
        <v>0</v>
      </c>
      <c r="BR306" s="91">
        <f>COUNTIF('Post Data'!$AE$11:$AE$2510, CONCATENATE($B306, " - ", O$300))</f>
        <v>0</v>
      </c>
      <c r="BS306" s="91">
        <f>COUNTIF('Post Data'!$AE$11:$AE$2510, CONCATENATE($B306, " - ", P$300))</f>
        <v>0</v>
      </c>
      <c r="BT306" s="91">
        <f>COUNTIF('Post Data'!$AE$11:$AE$2510, CONCATENATE($B306, " - ", Q$300))</f>
        <v>0</v>
      </c>
      <c r="BU306" s="91">
        <f>COUNTIF('Post Data'!$AE$11:$AE$2510, CONCATENATE($B306, " - ", R$300))</f>
        <v>0</v>
      </c>
      <c r="BV306" s="91">
        <f>COUNTIF('Post Data'!$AE$11:$AE$2510, CONCATENATE($B306, " - ", S$300))</f>
        <v>0</v>
      </c>
      <c r="BW306" s="91">
        <f>COUNTIF('Post Data'!$AE$11:$AE$2510, CONCATENATE($B306, " - ", T$300))</f>
        <v>0</v>
      </c>
      <c r="BX306" s="91">
        <f>COUNTIF('Post Data'!$AE$11:$AE$2510, CONCATENATE($B306, " - ", U$300))</f>
        <v>0</v>
      </c>
      <c r="BY306" s="91">
        <f>COUNTIF('Post Data'!$AE$11:$AE$2510, CONCATENATE($B306, " - ", V$300))</f>
        <v>0</v>
      </c>
      <c r="BZ306" s="91">
        <f>COUNTIF('Post Data'!$AE$11:$AE$2510, CONCATENATE($B306, " - ", W$300))</f>
        <v>0</v>
      </c>
      <c r="CA306" s="91">
        <f>COUNTIF('Post Data'!$AE$11:$AE$2510, CONCATENATE($B306, " - ", X$300))</f>
        <v>0</v>
      </c>
      <c r="CB306" s="91">
        <f>COUNTIF('Post Data'!$AE$11:$AE$2510, CONCATENATE($B306, " - ", Y$300))</f>
        <v>0</v>
      </c>
      <c r="CC306" s="91">
        <f>COUNTIF('Post Data'!$AE$11:$AE$2510, CONCATENATE($B306, " - ", Z$300))</f>
        <v>0</v>
      </c>
      <c r="CD306" s="91">
        <f>COUNTIF('Post Data'!$AE$11:$AE$2510, CONCATENATE($B306, " - ", AA$300))</f>
        <v>0</v>
      </c>
      <c r="CE306" s="91">
        <f>COUNTIF('Post Data'!$AE$11:$AE$2510, CONCATENATE($B306, " - ", AB$300))</f>
        <v>0</v>
      </c>
      <c r="CF306" s="91">
        <f>COUNTIF('Post Data'!$AE$11:$AE$2510, CONCATENATE($B306, " - ", AC$300))</f>
        <v>0</v>
      </c>
      <c r="CG306" s="91">
        <f>COUNTIF('Post Data'!$AE$11:$AE$2510, CONCATENATE($B306, " - ", AD$300))</f>
        <v>0</v>
      </c>
      <c r="CH306" s="91">
        <f>COUNTIF('Post Data'!$AE$11:$AE$2510, CONCATENATE($B306, " - ", AE$300))</f>
        <v>0</v>
      </c>
      <c r="CI306" s="91">
        <f>COUNTIF('Post Data'!$AE$11:$AE$2510, CONCATENATE($B306, " - ", AF$300))</f>
        <v>0</v>
      </c>
      <c r="CJ306" s="91">
        <f>COUNTIF('Post Data'!$AE$11:$AE$2510, CONCATENATE($B306, " - ", AG$300))</f>
        <v>0</v>
      </c>
      <c r="CK306" s="91">
        <f>COUNTIF('Post Data'!$AE$11:$AE$2510, CONCATENATE($B306, " - ", AH$300))</f>
        <v>0</v>
      </c>
      <c r="CL306" s="91">
        <f>COUNTIF('Post Data'!$AE$11:$AE$2510, CONCATENATE($B306, " - ", AI$300))</f>
        <v>0</v>
      </c>
      <c r="CM306" s="91">
        <f>COUNTIF('Post Data'!$AE$11:$AE$2510, CONCATENATE($B306, " - ", AJ$300))</f>
        <v>0</v>
      </c>
      <c r="CN306" s="91">
        <f>COUNTIF('Post Data'!$AE$11:$AE$2510, CONCATENATE($B306, " - ", AK$300))</f>
        <v>0</v>
      </c>
      <c r="CO306" s="91">
        <f>COUNTIF('Post Data'!$AE$11:$AE$2510, CONCATENATE($B306, " - ", AL$300))</f>
        <v>0</v>
      </c>
      <c r="CP306" s="91">
        <f>COUNTIF('Post Data'!$AE$11:$AE$2510, CONCATENATE($B306, " - ", AM$300))</f>
        <v>0</v>
      </c>
      <c r="CQ306" s="91">
        <f>COUNTIF('Post Data'!$AE$11:$AE$2510, CONCATENATE($B306, " - ", AN$300))</f>
        <v>0</v>
      </c>
      <c r="CR306" s="91">
        <f>COUNTIF('Post Data'!$AE$11:$AE$2510, CONCATENATE($B306, " - ", AO$300))</f>
        <v>0</v>
      </c>
      <c r="CS306" s="92">
        <f>COUNTIF('Post Data'!$AE$11:$AE$2510, CONCATENATE($B306, " - ", AP$300))</f>
        <v>0</v>
      </c>
    </row>
    <row r="307" spans="1:97" x14ac:dyDescent="0.25">
      <c r="A307" s="5"/>
      <c r="B307" s="153" t="str">
        <f>Report!$AY$29</f>
        <v>Sun</v>
      </c>
      <c r="C307" s="275"/>
      <c r="D307" s="155"/>
      <c r="E307" s="5"/>
      <c r="F307" s="276" t="str">
        <f>IF(OR($B307="", F$300=""), "", IFERROR(ROUND(SUMIF('Post Data'!$AE$11:$AE$2510, CONCATENATE($B307, " - ", F$300), 'Post Data'!$H$11:$H$2510)/F340, 0), ""))</f>
        <v/>
      </c>
      <c r="G307" s="267"/>
      <c r="H307" s="267"/>
      <c r="I307" s="267"/>
      <c r="J307" s="267" t="str">
        <f>IF(OR($B307="", J$300=""), "", IFERROR(ROUND(SUMIF('Post Data'!$AE$11:$AE$2510, CONCATENATE($B307, " - ", J$300), 'Post Data'!$H$11:$H$2510)/J340, 0), ""))</f>
        <v/>
      </c>
      <c r="K307" s="267"/>
      <c r="L307" s="267"/>
      <c r="M307" s="267"/>
      <c r="N307" s="267" t="str">
        <f>IF(OR($B307="", N$300=""), "", IFERROR(ROUND(SUMIF('Post Data'!$AE$11:$AE$2510, CONCATENATE($B307, " - ", N$300), 'Post Data'!$H$11:$H$2510)/N340, 0), ""))</f>
        <v/>
      </c>
      <c r="O307" s="267"/>
      <c r="P307" s="267"/>
      <c r="Q307" s="267"/>
      <c r="R307" s="267" t="str">
        <f>IF(OR($B307="", R$300=""), "", IFERROR(ROUND(SUMIF('Post Data'!$AE$11:$AE$2510, CONCATENATE($B307, " - ", R$300), 'Post Data'!$H$11:$H$2510)/R340, 0), ""))</f>
        <v/>
      </c>
      <c r="S307" s="267"/>
      <c r="T307" s="267"/>
      <c r="U307" s="267"/>
      <c r="V307" s="267" t="str">
        <f>IF(OR($B307="", V$300=""), "", IFERROR(ROUND(SUMIF('Post Data'!$AE$11:$AE$2510, CONCATENATE($B307, " - ", V$300), 'Post Data'!$H$11:$H$2510)/V340, 0), ""))</f>
        <v/>
      </c>
      <c r="W307" s="267"/>
      <c r="X307" s="267"/>
      <c r="Y307" s="267"/>
      <c r="Z307" s="267" t="str">
        <f>IF(OR($B307="", Z$300=""), "", IFERROR(ROUND(SUMIF('Post Data'!$AE$11:$AE$2510, CONCATENATE($B307, " - ", Z$300), 'Post Data'!$H$11:$H$2510)/Z340, 0), ""))</f>
        <v/>
      </c>
      <c r="AA307" s="267"/>
      <c r="AB307" s="267"/>
      <c r="AC307" s="267"/>
      <c r="AD307" s="267" t="str">
        <f>IF(OR($B307="", AD$300=""), "", IFERROR(ROUND(SUMIF('Post Data'!$AE$11:$AE$2510, CONCATENATE($B307, " - ", AD$300), 'Post Data'!$H$11:$H$2510)/AD340, 0), ""))</f>
        <v/>
      </c>
      <c r="AE307" s="267"/>
      <c r="AF307" s="267"/>
      <c r="AG307" s="267"/>
      <c r="AH307" s="267" t="str">
        <f>IF(OR($B307="", AH$300=""), "", IFERROR(ROUND(SUMIF('Post Data'!$AE$11:$AE$2510, CONCATENATE($B307, " - ", AH$300), 'Post Data'!$H$11:$H$2510)/AH340, 0), ""))</f>
        <v/>
      </c>
      <c r="AI307" s="267"/>
      <c r="AJ307" s="267"/>
      <c r="AK307" s="267"/>
      <c r="AL307" s="267" t="str">
        <f>IF(OR($B307="", AL$300=""), "", IFERROR(ROUND(SUMIF('Post Data'!$AE$11:$AE$2510, CONCATENATE($B307, " - ", AL$300), 'Post Data'!$H$11:$H$2510)/AL340, 0), ""))</f>
        <v/>
      </c>
      <c r="AM307" s="267"/>
      <c r="AN307" s="267"/>
      <c r="AO307" s="267"/>
      <c r="AP307" s="267" t="str">
        <f>IF(OR($B307="", AP$300=""), "", IFERROR(ROUND(SUMIF('Post Data'!$AE$11:$AE$2510, CONCATENATE($B307, " - ", AP$300), 'Post Data'!$H$11:$H$2510)/AP340, 0), ""))</f>
        <v/>
      </c>
      <c r="AQ307" s="267"/>
      <c r="AR307" s="267"/>
      <c r="AS307" s="268"/>
      <c r="AT307" s="5"/>
      <c r="BI307" s="90">
        <f>COUNTIF('Post Data'!$AE$11:$AE$2510, CONCATENATE($B307, " - ", F$300))</f>
        <v>0</v>
      </c>
      <c r="BJ307" s="91">
        <f>COUNTIF('Post Data'!$AE$11:$AE$2510, CONCATENATE($B307, " - ", G$300))</f>
        <v>0</v>
      </c>
      <c r="BK307" s="91">
        <f>COUNTIF('Post Data'!$AE$11:$AE$2510, CONCATENATE($B307, " - ", H$300))</f>
        <v>0</v>
      </c>
      <c r="BL307" s="91">
        <f>COUNTIF('Post Data'!$AE$11:$AE$2510, CONCATENATE($B307, " - ", I$300))</f>
        <v>0</v>
      </c>
      <c r="BM307" s="91">
        <f>COUNTIF('Post Data'!$AE$11:$AE$2510, CONCATENATE($B307, " - ", J$300))</f>
        <v>0</v>
      </c>
      <c r="BN307" s="91">
        <f>COUNTIF('Post Data'!$AE$11:$AE$2510, CONCATENATE($B307, " - ", K$300))</f>
        <v>0</v>
      </c>
      <c r="BO307" s="91">
        <f>COUNTIF('Post Data'!$AE$11:$AE$2510, CONCATENATE($B307, " - ", L$300))</f>
        <v>0</v>
      </c>
      <c r="BP307" s="91">
        <f>COUNTIF('Post Data'!$AE$11:$AE$2510, CONCATENATE($B307, " - ", M$300))</f>
        <v>0</v>
      </c>
      <c r="BQ307" s="91">
        <f>COUNTIF('Post Data'!$AE$11:$AE$2510, CONCATENATE($B307, " - ", N$300))</f>
        <v>0</v>
      </c>
      <c r="BR307" s="91">
        <f>COUNTIF('Post Data'!$AE$11:$AE$2510, CONCATENATE($B307, " - ", O$300))</f>
        <v>0</v>
      </c>
      <c r="BS307" s="91">
        <f>COUNTIF('Post Data'!$AE$11:$AE$2510, CONCATENATE($B307, " - ", P$300))</f>
        <v>0</v>
      </c>
      <c r="BT307" s="91">
        <f>COUNTIF('Post Data'!$AE$11:$AE$2510, CONCATENATE($B307, " - ", Q$300))</f>
        <v>0</v>
      </c>
      <c r="BU307" s="91">
        <f>COUNTIF('Post Data'!$AE$11:$AE$2510, CONCATENATE($B307, " - ", R$300))</f>
        <v>0</v>
      </c>
      <c r="BV307" s="91">
        <f>COUNTIF('Post Data'!$AE$11:$AE$2510, CONCATENATE($B307, " - ", S$300))</f>
        <v>0</v>
      </c>
      <c r="BW307" s="91">
        <f>COUNTIF('Post Data'!$AE$11:$AE$2510, CONCATENATE($B307, " - ", T$300))</f>
        <v>0</v>
      </c>
      <c r="BX307" s="91">
        <f>COUNTIF('Post Data'!$AE$11:$AE$2510, CONCATENATE($B307, " - ", U$300))</f>
        <v>0</v>
      </c>
      <c r="BY307" s="91">
        <f>COUNTIF('Post Data'!$AE$11:$AE$2510, CONCATENATE($B307, " - ", V$300))</f>
        <v>0</v>
      </c>
      <c r="BZ307" s="91">
        <f>COUNTIF('Post Data'!$AE$11:$AE$2510, CONCATENATE($B307, " - ", W$300))</f>
        <v>0</v>
      </c>
      <c r="CA307" s="91">
        <f>COUNTIF('Post Data'!$AE$11:$AE$2510, CONCATENATE($B307, " - ", X$300))</f>
        <v>0</v>
      </c>
      <c r="CB307" s="91">
        <f>COUNTIF('Post Data'!$AE$11:$AE$2510, CONCATENATE($B307, " - ", Y$300))</f>
        <v>0</v>
      </c>
      <c r="CC307" s="91">
        <f>COUNTIF('Post Data'!$AE$11:$AE$2510, CONCATENATE($B307, " - ", Z$300))</f>
        <v>0</v>
      </c>
      <c r="CD307" s="91">
        <f>COUNTIF('Post Data'!$AE$11:$AE$2510, CONCATENATE($B307, " - ", AA$300))</f>
        <v>0</v>
      </c>
      <c r="CE307" s="91">
        <f>COUNTIF('Post Data'!$AE$11:$AE$2510, CONCATENATE($B307, " - ", AB$300))</f>
        <v>0</v>
      </c>
      <c r="CF307" s="91">
        <f>COUNTIF('Post Data'!$AE$11:$AE$2510, CONCATENATE($B307, " - ", AC$300))</f>
        <v>0</v>
      </c>
      <c r="CG307" s="91">
        <f>COUNTIF('Post Data'!$AE$11:$AE$2510, CONCATENATE($B307, " - ", AD$300))</f>
        <v>0</v>
      </c>
      <c r="CH307" s="91">
        <f>COUNTIF('Post Data'!$AE$11:$AE$2510, CONCATENATE($B307, " - ", AE$300))</f>
        <v>0</v>
      </c>
      <c r="CI307" s="91">
        <f>COUNTIF('Post Data'!$AE$11:$AE$2510, CONCATENATE($B307, " - ", AF$300))</f>
        <v>0</v>
      </c>
      <c r="CJ307" s="91">
        <f>COUNTIF('Post Data'!$AE$11:$AE$2510, CONCATENATE($B307, " - ", AG$300))</f>
        <v>0</v>
      </c>
      <c r="CK307" s="91">
        <f>COUNTIF('Post Data'!$AE$11:$AE$2510, CONCATENATE($B307, " - ", AH$300))</f>
        <v>0</v>
      </c>
      <c r="CL307" s="91">
        <f>COUNTIF('Post Data'!$AE$11:$AE$2510, CONCATENATE($B307, " - ", AI$300))</f>
        <v>0</v>
      </c>
      <c r="CM307" s="91">
        <f>COUNTIF('Post Data'!$AE$11:$AE$2510, CONCATENATE($B307, " - ", AJ$300))</f>
        <v>0</v>
      </c>
      <c r="CN307" s="91">
        <f>COUNTIF('Post Data'!$AE$11:$AE$2510, CONCATENATE($B307, " - ", AK$300))</f>
        <v>0</v>
      </c>
      <c r="CO307" s="91">
        <f>COUNTIF('Post Data'!$AE$11:$AE$2510, CONCATENATE($B307, " - ", AL$300))</f>
        <v>0</v>
      </c>
      <c r="CP307" s="91">
        <f>COUNTIF('Post Data'!$AE$11:$AE$2510, CONCATENATE($B307, " - ", AM$300))</f>
        <v>0</v>
      </c>
      <c r="CQ307" s="91">
        <f>COUNTIF('Post Data'!$AE$11:$AE$2510, CONCATENATE($B307, " - ", AN$300))</f>
        <v>0</v>
      </c>
      <c r="CR307" s="91">
        <f>COUNTIF('Post Data'!$AE$11:$AE$2510, CONCATENATE($B307, " - ", AO$300))</f>
        <v>0</v>
      </c>
      <c r="CS307" s="92">
        <f>COUNTIF('Post Data'!$AE$11:$AE$2510, CONCATENATE($B307, " - ", AP$300))</f>
        <v>0</v>
      </c>
    </row>
    <row r="308" spans="1:97" x14ac:dyDescent="0.25">
      <c r="A308" s="5"/>
      <c r="B308" s="156" t="str">
        <f>Report!$AY$30</f>
        <v>BH</v>
      </c>
      <c r="C308" s="157"/>
      <c r="D308" s="158"/>
      <c r="E308" s="5"/>
      <c r="F308" s="283">
        <f>IF(OR($B308="", F$300=""), "", IFERROR(ROUND(SUMIF('Post Data'!$AE$11:$AE$2510, CONCATENATE($B308, " - ", F$300), 'Post Data'!$H$11:$H$2510)/F341, 0), ""))</f>
        <v>44957</v>
      </c>
      <c r="G308" s="280"/>
      <c r="H308" s="280"/>
      <c r="I308" s="280"/>
      <c r="J308" s="280">
        <f>IF(OR($B308="", J$300=""), "", IFERROR(ROUND(SUMIF('Post Data'!$AE$11:$AE$2510, CONCATENATE($B308, " - ", J$300), 'Post Data'!$H$11:$H$2510)/J341, 0), ""))</f>
        <v>4047</v>
      </c>
      <c r="K308" s="280"/>
      <c r="L308" s="280"/>
      <c r="M308" s="280"/>
      <c r="N308" s="280" t="str">
        <f>IF(OR($B308="", N$300=""), "", IFERROR(ROUND(SUMIF('Post Data'!$AE$11:$AE$2510, CONCATENATE($B308, " - ", N$300), 'Post Data'!$H$11:$H$2510)/N341, 0), ""))</f>
        <v/>
      </c>
      <c r="O308" s="280"/>
      <c r="P308" s="280"/>
      <c r="Q308" s="280"/>
      <c r="R308" s="280" t="str">
        <f>IF(OR($B308="", R$300=""), "", IFERROR(ROUND(SUMIF('Post Data'!$AE$11:$AE$2510, CONCATENATE($B308, " - ", R$300), 'Post Data'!$H$11:$H$2510)/R341, 0), ""))</f>
        <v/>
      </c>
      <c r="S308" s="280"/>
      <c r="T308" s="280"/>
      <c r="U308" s="280"/>
      <c r="V308" s="280">
        <f>IF(OR($B308="", V$300=""), "", IFERROR(ROUND(SUMIF('Post Data'!$AE$11:$AE$2510, CONCATENATE($B308, " - ", V$300), 'Post Data'!$H$11:$H$2510)/V341, 0), ""))</f>
        <v>75456</v>
      </c>
      <c r="W308" s="280"/>
      <c r="X308" s="280"/>
      <c r="Y308" s="280"/>
      <c r="Z308" s="280" t="str">
        <f>IF(OR($B308="", Z$300=""), "", IFERROR(ROUND(SUMIF('Post Data'!$AE$11:$AE$2510, CONCATENATE($B308, " - ", Z$300), 'Post Data'!$H$11:$H$2510)/Z341, 0), ""))</f>
        <v/>
      </c>
      <c r="AA308" s="280"/>
      <c r="AB308" s="280"/>
      <c r="AC308" s="280"/>
      <c r="AD308" s="280">
        <f>IF(OR($B308="", AD$300=""), "", IFERROR(ROUND(SUMIF('Post Data'!$AE$11:$AE$2510, CONCATENATE($B308, " - ", AD$300), 'Post Data'!$H$11:$H$2510)/AD341, 0), ""))</f>
        <v>63482</v>
      </c>
      <c r="AE308" s="280"/>
      <c r="AF308" s="280"/>
      <c r="AG308" s="280"/>
      <c r="AH308" s="280" t="str">
        <f>IF(OR($B308="", AH$300=""), "", IFERROR(ROUND(SUMIF('Post Data'!$AE$11:$AE$2510, CONCATENATE($B308, " - ", AH$300), 'Post Data'!$H$11:$H$2510)/AH341, 0), ""))</f>
        <v/>
      </c>
      <c r="AI308" s="280"/>
      <c r="AJ308" s="280"/>
      <c r="AK308" s="280"/>
      <c r="AL308" s="280" t="str">
        <f>IF(OR($B308="", AL$300=""), "", IFERROR(ROUND(SUMIF('Post Data'!$AE$11:$AE$2510, CONCATENATE($B308, " - ", AL$300), 'Post Data'!$H$11:$H$2510)/AL341, 0), ""))</f>
        <v/>
      </c>
      <c r="AM308" s="280"/>
      <c r="AN308" s="280"/>
      <c r="AO308" s="280"/>
      <c r="AP308" s="280">
        <f>IF(OR($B308="", AP$300=""), "", IFERROR(ROUND(SUMIF('Post Data'!$AE$11:$AE$2510, CONCATENATE($B308, " - ", AP$300), 'Post Data'!$H$11:$H$2510)/AP341, 0), ""))</f>
        <v>60548</v>
      </c>
      <c r="AQ308" s="280"/>
      <c r="AR308" s="280"/>
      <c r="AS308" s="281"/>
      <c r="AT308" s="5"/>
      <c r="BI308" s="93">
        <f>COUNTIF('Post Data'!$AE$11:$AE$2510, CONCATENATE($B308, " - ", F$300))</f>
        <v>2</v>
      </c>
      <c r="BJ308" s="94">
        <f>COUNTIF('Post Data'!$AE$11:$AE$2510, CONCATENATE($B308, " - ", G$300))</f>
        <v>0</v>
      </c>
      <c r="BK308" s="94">
        <f>COUNTIF('Post Data'!$AE$11:$AE$2510, CONCATENATE($B308, " - ", H$300))</f>
        <v>0</v>
      </c>
      <c r="BL308" s="94">
        <f>COUNTIF('Post Data'!$AE$11:$AE$2510, CONCATENATE($B308, " - ", I$300))</f>
        <v>0</v>
      </c>
      <c r="BM308" s="94">
        <f>COUNTIF('Post Data'!$AE$11:$AE$2510, CONCATENATE($B308, " - ", J$300))</f>
        <v>1</v>
      </c>
      <c r="BN308" s="94">
        <f>COUNTIF('Post Data'!$AE$11:$AE$2510, CONCATENATE($B308, " - ", K$300))</f>
        <v>0</v>
      </c>
      <c r="BO308" s="94">
        <f>COUNTIF('Post Data'!$AE$11:$AE$2510, CONCATENATE($B308, " - ", L$300))</f>
        <v>0</v>
      </c>
      <c r="BP308" s="94">
        <f>COUNTIF('Post Data'!$AE$11:$AE$2510, CONCATENATE($B308, " - ", M$300))</f>
        <v>0</v>
      </c>
      <c r="BQ308" s="94">
        <f>COUNTIF('Post Data'!$AE$11:$AE$2510, CONCATENATE($B308, " - ", N$300))</f>
        <v>0</v>
      </c>
      <c r="BR308" s="94">
        <f>COUNTIF('Post Data'!$AE$11:$AE$2510, CONCATENATE($B308, " - ", O$300))</f>
        <v>0</v>
      </c>
      <c r="BS308" s="94">
        <f>COUNTIF('Post Data'!$AE$11:$AE$2510, CONCATENATE($B308, " - ", P$300))</f>
        <v>0</v>
      </c>
      <c r="BT308" s="94">
        <f>COUNTIF('Post Data'!$AE$11:$AE$2510, CONCATENATE($B308, " - ", Q$300))</f>
        <v>0</v>
      </c>
      <c r="BU308" s="94">
        <f>COUNTIF('Post Data'!$AE$11:$AE$2510, CONCATENATE($B308, " - ", R$300))</f>
        <v>0</v>
      </c>
      <c r="BV308" s="94">
        <f>COUNTIF('Post Data'!$AE$11:$AE$2510, CONCATENATE($B308, " - ", S$300))</f>
        <v>0</v>
      </c>
      <c r="BW308" s="94">
        <f>COUNTIF('Post Data'!$AE$11:$AE$2510, CONCATENATE($B308, " - ", T$300))</f>
        <v>0</v>
      </c>
      <c r="BX308" s="94">
        <f>COUNTIF('Post Data'!$AE$11:$AE$2510, CONCATENATE($B308, " - ", U$300))</f>
        <v>0</v>
      </c>
      <c r="BY308" s="94">
        <f>COUNTIF('Post Data'!$AE$11:$AE$2510, CONCATENATE($B308, " - ", V$300))</f>
        <v>2</v>
      </c>
      <c r="BZ308" s="94">
        <f>COUNTIF('Post Data'!$AE$11:$AE$2510, CONCATENATE($B308, " - ", W$300))</f>
        <v>0</v>
      </c>
      <c r="CA308" s="94">
        <f>COUNTIF('Post Data'!$AE$11:$AE$2510, CONCATENATE($B308, " - ", X$300))</f>
        <v>0</v>
      </c>
      <c r="CB308" s="94">
        <f>COUNTIF('Post Data'!$AE$11:$AE$2510, CONCATENATE($B308, " - ", Y$300))</f>
        <v>0</v>
      </c>
      <c r="CC308" s="94">
        <f>COUNTIF('Post Data'!$AE$11:$AE$2510, CONCATENATE($B308, " - ", Z$300))</f>
        <v>0</v>
      </c>
      <c r="CD308" s="94">
        <f>COUNTIF('Post Data'!$AE$11:$AE$2510, CONCATENATE($B308, " - ", AA$300))</f>
        <v>0</v>
      </c>
      <c r="CE308" s="94">
        <f>COUNTIF('Post Data'!$AE$11:$AE$2510, CONCATENATE($B308, " - ", AB$300))</f>
        <v>0</v>
      </c>
      <c r="CF308" s="94">
        <f>COUNTIF('Post Data'!$AE$11:$AE$2510, CONCATENATE($B308, " - ", AC$300))</f>
        <v>0</v>
      </c>
      <c r="CG308" s="94">
        <f>COUNTIF('Post Data'!$AE$11:$AE$2510, CONCATENATE($B308, " - ", AD$300))</f>
        <v>1</v>
      </c>
      <c r="CH308" s="94">
        <f>COUNTIF('Post Data'!$AE$11:$AE$2510, CONCATENATE($B308, " - ", AE$300))</f>
        <v>0</v>
      </c>
      <c r="CI308" s="94">
        <f>COUNTIF('Post Data'!$AE$11:$AE$2510, CONCATENATE($B308, " - ", AF$300))</f>
        <v>0</v>
      </c>
      <c r="CJ308" s="94">
        <f>COUNTIF('Post Data'!$AE$11:$AE$2510, CONCATENATE($B308, " - ", AG$300))</f>
        <v>0</v>
      </c>
      <c r="CK308" s="94">
        <f>COUNTIF('Post Data'!$AE$11:$AE$2510, CONCATENATE($B308, " - ", AH$300))</f>
        <v>0</v>
      </c>
      <c r="CL308" s="94">
        <f>COUNTIF('Post Data'!$AE$11:$AE$2510, CONCATENATE($B308, " - ", AI$300))</f>
        <v>0</v>
      </c>
      <c r="CM308" s="94">
        <f>COUNTIF('Post Data'!$AE$11:$AE$2510, CONCATENATE($B308, " - ", AJ$300))</f>
        <v>0</v>
      </c>
      <c r="CN308" s="94">
        <f>COUNTIF('Post Data'!$AE$11:$AE$2510, CONCATENATE($B308, " - ", AK$300))</f>
        <v>0</v>
      </c>
      <c r="CO308" s="94">
        <f>COUNTIF('Post Data'!$AE$11:$AE$2510, CONCATENATE($B308, " - ", AL$300))</f>
        <v>0</v>
      </c>
      <c r="CP308" s="94">
        <f>COUNTIF('Post Data'!$AE$11:$AE$2510, CONCATENATE($B308, " - ", AM$300))</f>
        <v>0</v>
      </c>
      <c r="CQ308" s="94">
        <f>COUNTIF('Post Data'!$AE$11:$AE$2510, CONCATENATE($B308, " - ", AN$300))</f>
        <v>0</v>
      </c>
      <c r="CR308" s="94">
        <f>COUNTIF('Post Data'!$AE$11:$AE$2510, CONCATENATE($B308, " - ", AO$300))</f>
        <v>0</v>
      </c>
      <c r="CS308" s="95">
        <f>COUNTIF('Post Data'!$AE$11:$AE$2510, CONCATENATE($B308, " - ", AP$300))</f>
        <v>1</v>
      </c>
    </row>
    <row r="309" spans="1:97"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row>
    <row r="310" spans="1:97" x14ac:dyDescent="0.25">
      <c r="A310" s="5"/>
      <c r="B310" s="227" t="s">
        <v>127</v>
      </c>
      <c r="C310" s="227"/>
      <c r="D310" s="227"/>
      <c r="E310" s="5"/>
      <c r="F310" s="215" t="s">
        <v>136</v>
      </c>
      <c r="G310" s="216"/>
      <c r="H310" s="216"/>
      <c r="I310" s="216"/>
      <c r="J310" s="216"/>
      <c r="K310" s="216"/>
      <c r="L310" s="216"/>
      <c r="M310" s="216"/>
      <c r="N310" s="216"/>
      <c r="O310" s="216"/>
      <c r="P310" s="216"/>
      <c r="Q310" s="216"/>
      <c r="R310" s="216"/>
      <c r="S310" s="216"/>
      <c r="T310" s="216"/>
      <c r="U310" s="216"/>
      <c r="V310" s="216"/>
      <c r="W310" s="216"/>
      <c r="X310" s="216"/>
      <c r="Y310" s="216"/>
      <c r="Z310" s="216"/>
      <c r="AA310" s="216"/>
      <c r="AB310" s="216"/>
      <c r="AC310" s="216"/>
      <c r="AD310" s="216"/>
      <c r="AE310" s="216"/>
      <c r="AF310" s="216"/>
      <c r="AG310" s="216"/>
      <c r="AH310" s="216"/>
      <c r="AI310" s="216"/>
      <c r="AJ310" s="216"/>
      <c r="AK310" s="216"/>
      <c r="AL310" s="216"/>
      <c r="AM310" s="216"/>
      <c r="AN310" s="216"/>
      <c r="AO310" s="216"/>
      <c r="AP310" s="216"/>
      <c r="AQ310" s="216"/>
      <c r="AR310" s="216"/>
      <c r="AS310" s="217"/>
      <c r="AT310" s="5"/>
    </row>
    <row r="311" spans="1:97" x14ac:dyDescent="0.25">
      <c r="A311" s="5"/>
      <c r="B311" s="177" t="s">
        <v>94</v>
      </c>
      <c r="C311" s="178"/>
      <c r="D311" s="179"/>
      <c r="E311" s="5"/>
      <c r="F311" s="282" t="str">
        <f>'Post Data'!$V$11</f>
        <v>Advertising</v>
      </c>
      <c r="G311" s="282"/>
      <c r="H311" s="282"/>
      <c r="I311" s="282"/>
      <c r="J311" s="282" t="str">
        <f>'Post Data'!$V$12</f>
        <v>Blog Post</v>
      </c>
      <c r="K311" s="282"/>
      <c r="L311" s="282"/>
      <c r="M311" s="282"/>
      <c r="N311" s="282" t="str">
        <f>'Post Data'!$V$13</f>
        <v>Brand</v>
      </c>
      <c r="O311" s="282"/>
      <c r="P311" s="282"/>
      <c r="Q311" s="282"/>
      <c r="R311" s="282" t="str">
        <f>'Post Data'!$V$14</f>
        <v>Business Info</v>
      </c>
      <c r="S311" s="282"/>
      <c r="T311" s="282"/>
      <c r="U311" s="282"/>
      <c r="V311" s="282" t="str">
        <f>'Post Data'!$V$15</f>
        <v>Fun</v>
      </c>
      <c r="W311" s="282"/>
      <c r="X311" s="282"/>
      <c r="Y311" s="282"/>
      <c r="Z311" s="282" t="str">
        <f>'Post Data'!$V$16</f>
        <v>Funny</v>
      </c>
      <c r="AA311" s="282"/>
      <c r="AB311" s="282"/>
      <c r="AC311" s="282"/>
      <c r="AD311" s="282" t="str">
        <f>'Post Data'!$V$17</f>
        <v>New Product</v>
      </c>
      <c r="AE311" s="282"/>
      <c r="AF311" s="282"/>
      <c r="AG311" s="282"/>
      <c r="AH311" s="282" t="str">
        <f>'Post Data'!$V$18</f>
        <v>Personal</v>
      </c>
      <c r="AI311" s="282"/>
      <c r="AJ311" s="282"/>
      <c r="AK311" s="282"/>
      <c r="AL311" s="282" t="str">
        <f>'Post Data'!$V$19</f>
        <v>Provocative</v>
      </c>
      <c r="AM311" s="282"/>
      <c r="AN311" s="282"/>
      <c r="AO311" s="282"/>
      <c r="AP311" s="282" t="str">
        <f>'Post Data'!$V$20</f>
        <v>Trending</v>
      </c>
      <c r="AQ311" s="282"/>
      <c r="AR311" s="282"/>
      <c r="AS311" s="282"/>
      <c r="AT311" s="5"/>
    </row>
    <row r="312" spans="1:97" x14ac:dyDescent="0.25">
      <c r="A312" s="5"/>
      <c r="B312" s="150" t="str">
        <f>Report!$AY$23</f>
        <v>Mon</v>
      </c>
      <c r="C312" s="151"/>
      <c r="D312" s="152"/>
      <c r="E312" s="5"/>
      <c r="F312" s="279" t="str">
        <f>IF(OR($B312="", F$311=""), "", IFERROR(ROUND(SUMIF('Post Data'!$AE$11:$AE$2510, CONCATENATE($B312, " - ", F$311), 'Post Data'!$I$11:$I$2510)/F334, 0), ""))</f>
        <v/>
      </c>
      <c r="G312" s="277"/>
      <c r="H312" s="277"/>
      <c r="I312" s="277"/>
      <c r="J312" s="277" t="str">
        <f>IF(OR($B312="", J$311=""), "", IFERROR(ROUND(SUMIF('Post Data'!$AE$11:$AE$2510, CONCATENATE($B312, " - ", J$311), 'Post Data'!$I$11:$I$2510)/J334, 0), ""))</f>
        <v/>
      </c>
      <c r="K312" s="277"/>
      <c r="L312" s="277"/>
      <c r="M312" s="277"/>
      <c r="N312" s="277" t="str">
        <f>IF(OR($B312="", N$311=""), "", IFERROR(ROUND(SUMIF('Post Data'!$AE$11:$AE$2510, CONCATENATE($B312, " - ", N$311), 'Post Data'!$I$11:$I$2510)/N334, 0), ""))</f>
        <v/>
      </c>
      <c r="O312" s="277"/>
      <c r="P312" s="277"/>
      <c r="Q312" s="277"/>
      <c r="R312" s="277" t="str">
        <f>IF(OR($B312="", R$311=""), "", IFERROR(ROUND(SUMIF('Post Data'!$AE$11:$AE$2510, CONCATENATE($B312, " - ", R$311), 'Post Data'!$I$11:$I$2510)/R334, 0), ""))</f>
        <v/>
      </c>
      <c r="S312" s="277"/>
      <c r="T312" s="277"/>
      <c r="U312" s="277"/>
      <c r="V312" s="277" t="str">
        <f>IF(OR($B312="", V$311=""), "", IFERROR(ROUND(SUMIF('Post Data'!$AE$11:$AE$2510, CONCATENATE($B312, " - ", V$311), 'Post Data'!$I$11:$I$2510)/V334, 0), ""))</f>
        <v/>
      </c>
      <c r="W312" s="277"/>
      <c r="X312" s="277"/>
      <c r="Y312" s="277"/>
      <c r="Z312" s="277" t="str">
        <f>IF(OR($B312="", Z$311=""), "", IFERROR(ROUND(SUMIF('Post Data'!$AE$11:$AE$2510, CONCATENATE($B312, " - ", Z$311), 'Post Data'!$I$11:$I$2510)/Z334, 0), ""))</f>
        <v/>
      </c>
      <c r="AA312" s="277"/>
      <c r="AB312" s="277"/>
      <c r="AC312" s="277"/>
      <c r="AD312" s="277" t="str">
        <f>IF(OR($B312="", AD$311=""), "", IFERROR(ROUND(SUMIF('Post Data'!$AE$11:$AE$2510, CONCATENATE($B312, " - ", AD$311), 'Post Data'!$I$11:$I$2510)/AD334, 0), ""))</f>
        <v/>
      </c>
      <c r="AE312" s="277"/>
      <c r="AF312" s="277"/>
      <c r="AG312" s="277"/>
      <c r="AH312" s="277" t="str">
        <f>IF(OR($B312="", AH$311=""), "", IFERROR(ROUND(SUMIF('Post Data'!$AE$11:$AE$2510, CONCATENATE($B312, " - ", AH$311), 'Post Data'!$I$11:$I$2510)/AH334, 0), ""))</f>
        <v/>
      </c>
      <c r="AI312" s="277"/>
      <c r="AJ312" s="277"/>
      <c r="AK312" s="277"/>
      <c r="AL312" s="277" t="str">
        <f>IF(OR($B312="", AL$311=""), "", IFERROR(ROUND(SUMIF('Post Data'!$AE$11:$AE$2510, CONCATENATE($B312, " - ", AL$311), 'Post Data'!$I$11:$I$2510)/AL334, 0), ""))</f>
        <v/>
      </c>
      <c r="AM312" s="277"/>
      <c r="AN312" s="277"/>
      <c r="AO312" s="277"/>
      <c r="AP312" s="277" t="str">
        <f>IF(OR($B312="", AP$311=""), "", IFERROR(ROUND(SUMIF('Post Data'!$AE$11:$AE$2510, CONCATENATE($B312, " - ", AP$311), 'Post Data'!$I$11:$I$2510)/AP334, 0), ""))</f>
        <v/>
      </c>
      <c r="AQ312" s="277"/>
      <c r="AR312" s="277"/>
      <c r="AS312" s="278"/>
      <c r="AT312" s="5"/>
    </row>
    <row r="313" spans="1:97" x14ac:dyDescent="0.25">
      <c r="A313" s="5"/>
      <c r="B313" s="153" t="str">
        <f>Report!$AY$24</f>
        <v>Tue</v>
      </c>
      <c r="C313" s="275"/>
      <c r="D313" s="155"/>
      <c r="E313" s="5"/>
      <c r="F313" s="276" t="str">
        <f>IF(OR($B313="", F$311=""), "", IFERROR(ROUND(SUMIF('Post Data'!$AE$11:$AE$2510, CONCATENATE($B313, " - ", F$311), 'Post Data'!$I$11:$I$2510)/F335, 0), ""))</f>
        <v/>
      </c>
      <c r="G313" s="267"/>
      <c r="H313" s="267"/>
      <c r="I313" s="267"/>
      <c r="J313" s="267" t="str">
        <f>IF(OR($B313="", J$311=""), "", IFERROR(ROUND(SUMIF('Post Data'!$AE$11:$AE$2510, CONCATENATE($B313, " - ", J$311), 'Post Data'!$I$11:$I$2510)/J335, 0), ""))</f>
        <v/>
      </c>
      <c r="K313" s="267"/>
      <c r="L313" s="267"/>
      <c r="M313" s="267"/>
      <c r="N313" s="267" t="str">
        <f>IF(OR($B313="", N$311=""), "", IFERROR(ROUND(SUMIF('Post Data'!$AE$11:$AE$2510, CONCATENATE($B313, " - ", N$311), 'Post Data'!$I$11:$I$2510)/N335, 0), ""))</f>
        <v/>
      </c>
      <c r="O313" s="267"/>
      <c r="P313" s="267"/>
      <c r="Q313" s="267"/>
      <c r="R313" s="267" t="str">
        <f>IF(OR($B313="", R$311=""), "", IFERROR(ROUND(SUMIF('Post Data'!$AE$11:$AE$2510, CONCATENATE($B313, " - ", R$311), 'Post Data'!$I$11:$I$2510)/R335, 0), ""))</f>
        <v/>
      </c>
      <c r="S313" s="267"/>
      <c r="T313" s="267"/>
      <c r="U313" s="267"/>
      <c r="V313" s="267" t="str">
        <f>IF(OR($B313="", V$311=""), "", IFERROR(ROUND(SUMIF('Post Data'!$AE$11:$AE$2510, CONCATENATE($B313, " - ", V$311), 'Post Data'!$I$11:$I$2510)/V335, 0), ""))</f>
        <v/>
      </c>
      <c r="W313" s="267"/>
      <c r="X313" s="267"/>
      <c r="Y313" s="267"/>
      <c r="Z313" s="267" t="str">
        <f>IF(OR($B313="", Z$311=""), "", IFERROR(ROUND(SUMIF('Post Data'!$AE$11:$AE$2510, CONCATENATE($B313, " - ", Z$311), 'Post Data'!$I$11:$I$2510)/Z335, 0), ""))</f>
        <v/>
      </c>
      <c r="AA313" s="267"/>
      <c r="AB313" s="267"/>
      <c r="AC313" s="267"/>
      <c r="AD313" s="267" t="str">
        <f>IF(OR($B313="", AD$311=""), "", IFERROR(ROUND(SUMIF('Post Data'!$AE$11:$AE$2510, CONCATENATE($B313, " - ", AD$311), 'Post Data'!$I$11:$I$2510)/AD335, 0), ""))</f>
        <v/>
      </c>
      <c r="AE313" s="267"/>
      <c r="AF313" s="267"/>
      <c r="AG313" s="267"/>
      <c r="AH313" s="267" t="str">
        <f>IF(OR($B313="", AH$311=""), "", IFERROR(ROUND(SUMIF('Post Data'!$AE$11:$AE$2510, CONCATENATE($B313, " - ", AH$311), 'Post Data'!$I$11:$I$2510)/AH335, 0), ""))</f>
        <v/>
      </c>
      <c r="AI313" s="267"/>
      <c r="AJ313" s="267"/>
      <c r="AK313" s="267"/>
      <c r="AL313" s="267" t="str">
        <f>IF(OR($B313="", AL$311=""), "", IFERROR(ROUND(SUMIF('Post Data'!$AE$11:$AE$2510, CONCATENATE($B313, " - ", AL$311), 'Post Data'!$I$11:$I$2510)/AL335, 0), ""))</f>
        <v/>
      </c>
      <c r="AM313" s="267"/>
      <c r="AN313" s="267"/>
      <c r="AO313" s="267"/>
      <c r="AP313" s="267" t="str">
        <f>IF(OR($B313="", AP$311=""), "", IFERROR(ROUND(SUMIF('Post Data'!$AE$11:$AE$2510, CONCATENATE($B313, " - ", AP$311), 'Post Data'!$I$11:$I$2510)/AP335, 0), ""))</f>
        <v/>
      </c>
      <c r="AQ313" s="267"/>
      <c r="AR313" s="267"/>
      <c r="AS313" s="268"/>
      <c r="AT313" s="5"/>
    </row>
    <row r="314" spans="1:97" x14ac:dyDescent="0.25">
      <c r="A314" s="5"/>
      <c r="B314" s="153" t="str">
        <f>Report!$AY$25</f>
        <v>Wed</v>
      </c>
      <c r="C314" s="275"/>
      <c r="D314" s="155"/>
      <c r="E314" s="5"/>
      <c r="F314" s="276" t="str">
        <f>IF(OR($B314="", F$311=""), "", IFERROR(ROUND(SUMIF('Post Data'!$AE$11:$AE$2510, CONCATENATE($B314, " - ", F$311), 'Post Data'!$I$11:$I$2510)/F336, 0), ""))</f>
        <v/>
      </c>
      <c r="G314" s="267"/>
      <c r="H314" s="267"/>
      <c r="I314" s="267"/>
      <c r="J314" s="267" t="str">
        <f>IF(OR($B314="", J$311=""), "", IFERROR(ROUND(SUMIF('Post Data'!$AE$11:$AE$2510, CONCATENATE($B314, " - ", J$311), 'Post Data'!$I$11:$I$2510)/J336, 0), ""))</f>
        <v/>
      </c>
      <c r="K314" s="267"/>
      <c r="L314" s="267"/>
      <c r="M314" s="267"/>
      <c r="N314" s="267" t="str">
        <f>IF(OR($B314="", N$311=""), "", IFERROR(ROUND(SUMIF('Post Data'!$AE$11:$AE$2510, CONCATENATE($B314, " - ", N$311), 'Post Data'!$I$11:$I$2510)/N336, 0), ""))</f>
        <v/>
      </c>
      <c r="O314" s="267"/>
      <c r="P314" s="267"/>
      <c r="Q314" s="267"/>
      <c r="R314" s="267" t="str">
        <f>IF(OR($B314="", R$311=""), "", IFERROR(ROUND(SUMIF('Post Data'!$AE$11:$AE$2510, CONCATENATE($B314, " - ", R$311), 'Post Data'!$I$11:$I$2510)/R336, 0), ""))</f>
        <v/>
      </c>
      <c r="S314" s="267"/>
      <c r="T314" s="267"/>
      <c r="U314" s="267"/>
      <c r="V314" s="267" t="str">
        <f>IF(OR($B314="", V$311=""), "", IFERROR(ROUND(SUMIF('Post Data'!$AE$11:$AE$2510, CONCATENATE($B314, " - ", V$311), 'Post Data'!$I$11:$I$2510)/V336, 0), ""))</f>
        <v/>
      </c>
      <c r="W314" s="267"/>
      <c r="X314" s="267"/>
      <c r="Y314" s="267"/>
      <c r="Z314" s="267" t="str">
        <f>IF(OR($B314="", Z$311=""), "", IFERROR(ROUND(SUMIF('Post Data'!$AE$11:$AE$2510, CONCATENATE($B314, " - ", Z$311), 'Post Data'!$I$11:$I$2510)/Z336, 0), ""))</f>
        <v/>
      </c>
      <c r="AA314" s="267"/>
      <c r="AB314" s="267"/>
      <c r="AC314" s="267"/>
      <c r="AD314" s="267" t="str">
        <f>IF(OR($B314="", AD$311=""), "", IFERROR(ROUND(SUMIF('Post Data'!$AE$11:$AE$2510, CONCATENATE($B314, " - ", AD$311), 'Post Data'!$I$11:$I$2510)/AD336, 0), ""))</f>
        <v/>
      </c>
      <c r="AE314" s="267"/>
      <c r="AF314" s="267"/>
      <c r="AG314" s="267"/>
      <c r="AH314" s="267" t="str">
        <f>IF(OR($B314="", AH$311=""), "", IFERROR(ROUND(SUMIF('Post Data'!$AE$11:$AE$2510, CONCATENATE($B314, " - ", AH$311), 'Post Data'!$I$11:$I$2510)/AH336, 0), ""))</f>
        <v/>
      </c>
      <c r="AI314" s="267"/>
      <c r="AJ314" s="267"/>
      <c r="AK314" s="267"/>
      <c r="AL314" s="267" t="str">
        <f>IF(OR($B314="", AL$311=""), "", IFERROR(ROUND(SUMIF('Post Data'!$AE$11:$AE$2510, CONCATENATE($B314, " - ", AL$311), 'Post Data'!$I$11:$I$2510)/AL336, 0), ""))</f>
        <v/>
      </c>
      <c r="AM314" s="267"/>
      <c r="AN314" s="267"/>
      <c r="AO314" s="267"/>
      <c r="AP314" s="267" t="str">
        <f>IF(OR($B314="", AP$311=""), "", IFERROR(ROUND(SUMIF('Post Data'!$AE$11:$AE$2510, CONCATENATE($B314, " - ", AP$311), 'Post Data'!$I$11:$I$2510)/AP336, 0), ""))</f>
        <v/>
      </c>
      <c r="AQ314" s="267"/>
      <c r="AR314" s="267"/>
      <c r="AS314" s="268"/>
      <c r="AT314" s="5"/>
    </row>
    <row r="315" spans="1:97" x14ac:dyDescent="0.25">
      <c r="A315" s="5"/>
      <c r="B315" s="153" t="str">
        <f>Report!$AY$26</f>
        <v>Thu</v>
      </c>
      <c r="C315" s="275"/>
      <c r="D315" s="155"/>
      <c r="E315" s="5"/>
      <c r="F315" s="276" t="str">
        <f>IF(OR($B315="", F$311=""), "", IFERROR(ROUND(SUMIF('Post Data'!$AE$11:$AE$2510, CONCATENATE($B315, " - ", F$311), 'Post Data'!$I$11:$I$2510)/F337, 0), ""))</f>
        <v/>
      </c>
      <c r="G315" s="267"/>
      <c r="H315" s="267"/>
      <c r="I315" s="267"/>
      <c r="J315" s="267">
        <f>IF(OR($B315="", J$311=""), "", IFERROR(ROUND(SUMIF('Post Data'!$AE$11:$AE$2510, CONCATENATE($B315, " - ", J$311), 'Post Data'!$I$11:$I$2510)/J337, 0), ""))</f>
        <v>10</v>
      </c>
      <c r="K315" s="267"/>
      <c r="L315" s="267"/>
      <c r="M315" s="267"/>
      <c r="N315" s="267" t="str">
        <f>IF(OR($B315="", N$311=""), "", IFERROR(ROUND(SUMIF('Post Data'!$AE$11:$AE$2510, CONCATENATE($B315, " - ", N$311), 'Post Data'!$I$11:$I$2510)/N337, 0), ""))</f>
        <v/>
      </c>
      <c r="O315" s="267"/>
      <c r="P315" s="267"/>
      <c r="Q315" s="267"/>
      <c r="R315" s="267" t="str">
        <f>IF(OR($B315="", R$311=""), "", IFERROR(ROUND(SUMIF('Post Data'!$AE$11:$AE$2510, CONCATENATE($B315, " - ", R$311), 'Post Data'!$I$11:$I$2510)/R337, 0), ""))</f>
        <v/>
      </c>
      <c r="S315" s="267"/>
      <c r="T315" s="267"/>
      <c r="U315" s="267"/>
      <c r="V315" s="267" t="str">
        <f>IF(OR($B315="", V$311=""), "", IFERROR(ROUND(SUMIF('Post Data'!$AE$11:$AE$2510, CONCATENATE($B315, " - ", V$311), 'Post Data'!$I$11:$I$2510)/V337, 0), ""))</f>
        <v/>
      </c>
      <c r="W315" s="267"/>
      <c r="X315" s="267"/>
      <c r="Y315" s="267"/>
      <c r="Z315" s="267">
        <f>IF(OR($B315="", Z$311=""), "", IFERROR(ROUND(SUMIF('Post Data'!$AE$11:$AE$2510, CONCATENATE($B315, " - ", Z$311), 'Post Data'!$I$11:$I$2510)/Z337, 0), ""))</f>
        <v>57</v>
      </c>
      <c r="AA315" s="267"/>
      <c r="AB315" s="267"/>
      <c r="AC315" s="267"/>
      <c r="AD315" s="267">
        <f>IF(OR($B315="", AD$311=""), "", IFERROR(ROUND(SUMIF('Post Data'!$AE$11:$AE$2510, CONCATENATE($B315, " - ", AD$311), 'Post Data'!$I$11:$I$2510)/AD337, 0), ""))</f>
        <v>64</v>
      </c>
      <c r="AE315" s="267"/>
      <c r="AF315" s="267"/>
      <c r="AG315" s="267"/>
      <c r="AH315" s="267" t="str">
        <f>IF(OR($B315="", AH$311=""), "", IFERROR(ROUND(SUMIF('Post Data'!$AE$11:$AE$2510, CONCATENATE($B315, " - ", AH$311), 'Post Data'!$I$11:$I$2510)/AH337, 0), ""))</f>
        <v/>
      </c>
      <c r="AI315" s="267"/>
      <c r="AJ315" s="267"/>
      <c r="AK315" s="267"/>
      <c r="AL315" s="267" t="str">
        <f>IF(OR($B315="", AL$311=""), "", IFERROR(ROUND(SUMIF('Post Data'!$AE$11:$AE$2510, CONCATENATE($B315, " - ", AL$311), 'Post Data'!$I$11:$I$2510)/AL337, 0), ""))</f>
        <v/>
      </c>
      <c r="AM315" s="267"/>
      <c r="AN315" s="267"/>
      <c r="AO315" s="267"/>
      <c r="AP315" s="267" t="str">
        <f>IF(OR($B315="", AP$311=""), "", IFERROR(ROUND(SUMIF('Post Data'!$AE$11:$AE$2510, CONCATENATE($B315, " - ", AP$311), 'Post Data'!$I$11:$I$2510)/AP337, 0), ""))</f>
        <v/>
      </c>
      <c r="AQ315" s="267"/>
      <c r="AR315" s="267"/>
      <c r="AS315" s="268"/>
      <c r="AT315" s="5"/>
    </row>
    <row r="316" spans="1:97" x14ac:dyDescent="0.25">
      <c r="A316" s="5"/>
      <c r="B316" s="153" t="str">
        <f>Report!$AY$27</f>
        <v>Fri</v>
      </c>
      <c r="C316" s="275"/>
      <c r="D316" s="155"/>
      <c r="E316" s="5"/>
      <c r="F316" s="276" t="str">
        <f>IF(OR($B316="", F$311=""), "", IFERROR(ROUND(SUMIF('Post Data'!$AE$11:$AE$2510, CONCATENATE($B316, " - ", F$311), 'Post Data'!$I$11:$I$2510)/F338, 0), ""))</f>
        <v/>
      </c>
      <c r="G316" s="267"/>
      <c r="H316" s="267"/>
      <c r="I316" s="267"/>
      <c r="J316" s="267" t="str">
        <f>IF(OR($B316="", J$311=""), "", IFERROR(ROUND(SUMIF('Post Data'!$AE$11:$AE$2510, CONCATENATE($B316, " - ", J$311), 'Post Data'!$I$11:$I$2510)/J338, 0), ""))</f>
        <v/>
      </c>
      <c r="K316" s="267"/>
      <c r="L316" s="267"/>
      <c r="M316" s="267"/>
      <c r="N316" s="267" t="str">
        <f>IF(OR($B316="", N$311=""), "", IFERROR(ROUND(SUMIF('Post Data'!$AE$11:$AE$2510, CONCATENATE($B316, " - ", N$311), 'Post Data'!$I$11:$I$2510)/N338, 0), ""))</f>
        <v/>
      </c>
      <c r="O316" s="267"/>
      <c r="P316" s="267"/>
      <c r="Q316" s="267"/>
      <c r="R316" s="267" t="str">
        <f>IF(OR($B316="", R$311=""), "", IFERROR(ROUND(SUMIF('Post Data'!$AE$11:$AE$2510, CONCATENATE($B316, " - ", R$311), 'Post Data'!$I$11:$I$2510)/R338, 0), ""))</f>
        <v/>
      </c>
      <c r="S316" s="267"/>
      <c r="T316" s="267"/>
      <c r="U316" s="267"/>
      <c r="V316" s="267" t="str">
        <f>IF(OR($B316="", V$311=""), "", IFERROR(ROUND(SUMIF('Post Data'!$AE$11:$AE$2510, CONCATENATE($B316, " - ", V$311), 'Post Data'!$I$11:$I$2510)/V338, 0), ""))</f>
        <v/>
      </c>
      <c r="W316" s="267"/>
      <c r="X316" s="267"/>
      <c r="Y316" s="267"/>
      <c r="Z316" s="267" t="str">
        <f>IF(OR($B316="", Z$311=""), "", IFERROR(ROUND(SUMIF('Post Data'!$AE$11:$AE$2510, CONCATENATE($B316, " - ", Z$311), 'Post Data'!$I$11:$I$2510)/Z338, 0), ""))</f>
        <v/>
      </c>
      <c r="AA316" s="267"/>
      <c r="AB316" s="267"/>
      <c r="AC316" s="267"/>
      <c r="AD316" s="267" t="str">
        <f>IF(OR($B316="", AD$311=""), "", IFERROR(ROUND(SUMIF('Post Data'!$AE$11:$AE$2510, CONCATENATE($B316, " - ", AD$311), 'Post Data'!$I$11:$I$2510)/AD338, 0), ""))</f>
        <v/>
      </c>
      <c r="AE316" s="267"/>
      <c r="AF316" s="267"/>
      <c r="AG316" s="267"/>
      <c r="AH316" s="267" t="str">
        <f>IF(OR($B316="", AH$311=""), "", IFERROR(ROUND(SUMIF('Post Data'!$AE$11:$AE$2510, CONCATENATE($B316, " - ", AH$311), 'Post Data'!$I$11:$I$2510)/AH338, 0), ""))</f>
        <v/>
      </c>
      <c r="AI316" s="267"/>
      <c r="AJ316" s="267"/>
      <c r="AK316" s="267"/>
      <c r="AL316" s="267" t="str">
        <f>IF(OR($B316="", AL$311=""), "", IFERROR(ROUND(SUMIF('Post Data'!$AE$11:$AE$2510, CONCATENATE($B316, " - ", AL$311), 'Post Data'!$I$11:$I$2510)/AL338, 0), ""))</f>
        <v/>
      </c>
      <c r="AM316" s="267"/>
      <c r="AN316" s="267"/>
      <c r="AO316" s="267"/>
      <c r="AP316" s="267" t="str">
        <f>IF(OR($B316="", AP$311=""), "", IFERROR(ROUND(SUMIF('Post Data'!$AE$11:$AE$2510, CONCATENATE($B316, " - ", AP$311), 'Post Data'!$I$11:$I$2510)/AP338, 0), ""))</f>
        <v/>
      </c>
      <c r="AQ316" s="267"/>
      <c r="AR316" s="267"/>
      <c r="AS316" s="268"/>
      <c r="AT316" s="5"/>
    </row>
    <row r="317" spans="1:97" x14ac:dyDescent="0.25">
      <c r="A317" s="5"/>
      <c r="B317" s="153" t="str">
        <f>Report!$AY$28</f>
        <v>Sat</v>
      </c>
      <c r="C317" s="275"/>
      <c r="D317" s="155"/>
      <c r="E317" s="5"/>
      <c r="F317" s="276" t="str">
        <f>IF(OR($B317="", F$311=""), "", IFERROR(ROUND(SUMIF('Post Data'!$AE$11:$AE$2510, CONCATENATE($B317, " - ", F$311), 'Post Data'!$I$11:$I$2510)/F339, 0), ""))</f>
        <v/>
      </c>
      <c r="G317" s="267"/>
      <c r="H317" s="267"/>
      <c r="I317" s="267"/>
      <c r="J317" s="267" t="str">
        <f>IF(OR($B317="", J$311=""), "", IFERROR(ROUND(SUMIF('Post Data'!$AE$11:$AE$2510, CONCATENATE($B317, " - ", J$311), 'Post Data'!$I$11:$I$2510)/J339, 0), ""))</f>
        <v/>
      </c>
      <c r="K317" s="267"/>
      <c r="L317" s="267"/>
      <c r="M317" s="267"/>
      <c r="N317" s="267" t="str">
        <f>IF(OR($B317="", N$311=""), "", IFERROR(ROUND(SUMIF('Post Data'!$AE$11:$AE$2510, CONCATENATE($B317, " - ", N$311), 'Post Data'!$I$11:$I$2510)/N339, 0), ""))</f>
        <v/>
      </c>
      <c r="O317" s="267"/>
      <c r="P317" s="267"/>
      <c r="Q317" s="267"/>
      <c r="R317" s="267" t="str">
        <f>IF(OR($B317="", R$311=""), "", IFERROR(ROUND(SUMIF('Post Data'!$AE$11:$AE$2510, CONCATENATE($B317, " - ", R$311), 'Post Data'!$I$11:$I$2510)/R339, 0), ""))</f>
        <v/>
      </c>
      <c r="S317" s="267"/>
      <c r="T317" s="267"/>
      <c r="U317" s="267"/>
      <c r="V317" s="267" t="str">
        <f>IF(OR($B317="", V$311=""), "", IFERROR(ROUND(SUMIF('Post Data'!$AE$11:$AE$2510, CONCATENATE($B317, " - ", V$311), 'Post Data'!$I$11:$I$2510)/V339, 0), ""))</f>
        <v/>
      </c>
      <c r="W317" s="267"/>
      <c r="X317" s="267"/>
      <c r="Y317" s="267"/>
      <c r="Z317" s="267" t="str">
        <f>IF(OR($B317="", Z$311=""), "", IFERROR(ROUND(SUMIF('Post Data'!$AE$11:$AE$2510, CONCATENATE($B317, " - ", Z$311), 'Post Data'!$I$11:$I$2510)/Z339, 0), ""))</f>
        <v/>
      </c>
      <c r="AA317" s="267"/>
      <c r="AB317" s="267"/>
      <c r="AC317" s="267"/>
      <c r="AD317" s="267" t="str">
        <f>IF(OR($B317="", AD$311=""), "", IFERROR(ROUND(SUMIF('Post Data'!$AE$11:$AE$2510, CONCATENATE($B317, " - ", AD$311), 'Post Data'!$I$11:$I$2510)/AD339, 0), ""))</f>
        <v/>
      </c>
      <c r="AE317" s="267"/>
      <c r="AF317" s="267"/>
      <c r="AG317" s="267"/>
      <c r="AH317" s="267" t="str">
        <f>IF(OR($B317="", AH$311=""), "", IFERROR(ROUND(SUMIF('Post Data'!$AE$11:$AE$2510, CONCATENATE($B317, " - ", AH$311), 'Post Data'!$I$11:$I$2510)/AH339, 0), ""))</f>
        <v/>
      </c>
      <c r="AI317" s="267"/>
      <c r="AJ317" s="267"/>
      <c r="AK317" s="267"/>
      <c r="AL317" s="267" t="str">
        <f>IF(OR($B317="", AL$311=""), "", IFERROR(ROUND(SUMIF('Post Data'!$AE$11:$AE$2510, CONCATENATE($B317, " - ", AL$311), 'Post Data'!$I$11:$I$2510)/AL339, 0), ""))</f>
        <v/>
      </c>
      <c r="AM317" s="267"/>
      <c r="AN317" s="267"/>
      <c r="AO317" s="267"/>
      <c r="AP317" s="267" t="str">
        <f>IF(OR($B317="", AP$311=""), "", IFERROR(ROUND(SUMIF('Post Data'!$AE$11:$AE$2510, CONCATENATE($B317, " - ", AP$311), 'Post Data'!$I$11:$I$2510)/AP339, 0), ""))</f>
        <v/>
      </c>
      <c r="AQ317" s="267"/>
      <c r="AR317" s="267"/>
      <c r="AS317" s="268"/>
      <c r="AT317" s="5"/>
    </row>
    <row r="318" spans="1:97" x14ac:dyDescent="0.25">
      <c r="A318" s="5"/>
      <c r="B318" s="153" t="str">
        <f>Report!$AY$29</f>
        <v>Sun</v>
      </c>
      <c r="C318" s="275"/>
      <c r="D318" s="155"/>
      <c r="E318" s="5"/>
      <c r="F318" s="276" t="str">
        <f>IF(OR($B318="", F$311=""), "", IFERROR(ROUND(SUMIF('Post Data'!$AE$11:$AE$2510, CONCATENATE($B318, " - ", F$311), 'Post Data'!$I$11:$I$2510)/F340, 0), ""))</f>
        <v/>
      </c>
      <c r="G318" s="267"/>
      <c r="H318" s="267"/>
      <c r="I318" s="267"/>
      <c r="J318" s="267" t="str">
        <f>IF(OR($B318="", J$311=""), "", IFERROR(ROUND(SUMIF('Post Data'!$AE$11:$AE$2510, CONCATENATE($B318, " - ", J$311), 'Post Data'!$I$11:$I$2510)/J340, 0), ""))</f>
        <v/>
      </c>
      <c r="K318" s="267"/>
      <c r="L318" s="267"/>
      <c r="M318" s="267"/>
      <c r="N318" s="267" t="str">
        <f>IF(OR($B318="", N$311=""), "", IFERROR(ROUND(SUMIF('Post Data'!$AE$11:$AE$2510, CONCATENATE($B318, " - ", N$311), 'Post Data'!$I$11:$I$2510)/N340, 0), ""))</f>
        <v/>
      </c>
      <c r="O318" s="267"/>
      <c r="P318" s="267"/>
      <c r="Q318" s="267"/>
      <c r="R318" s="267" t="str">
        <f>IF(OR($B318="", R$311=""), "", IFERROR(ROUND(SUMIF('Post Data'!$AE$11:$AE$2510, CONCATENATE($B318, " - ", R$311), 'Post Data'!$I$11:$I$2510)/R340, 0), ""))</f>
        <v/>
      </c>
      <c r="S318" s="267"/>
      <c r="T318" s="267"/>
      <c r="U318" s="267"/>
      <c r="V318" s="267" t="str">
        <f>IF(OR($B318="", V$311=""), "", IFERROR(ROUND(SUMIF('Post Data'!$AE$11:$AE$2510, CONCATENATE($B318, " - ", V$311), 'Post Data'!$I$11:$I$2510)/V340, 0), ""))</f>
        <v/>
      </c>
      <c r="W318" s="267"/>
      <c r="X318" s="267"/>
      <c r="Y318" s="267"/>
      <c r="Z318" s="267" t="str">
        <f>IF(OR($B318="", Z$311=""), "", IFERROR(ROUND(SUMIF('Post Data'!$AE$11:$AE$2510, CONCATENATE($B318, " - ", Z$311), 'Post Data'!$I$11:$I$2510)/Z340, 0), ""))</f>
        <v/>
      </c>
      <c r="AA318" s="267"/>
      <c r="AB318" s="267"/>
      <c r="AC318" s="267"/>
      <c r="AD318" s="267" t="str">
        <f>IF(OR($B318="", AD$311=""), "", IFERROR(ROUND(SUMIF('Post Data'!$AE$11:$AE$2510, CONCATENATE($B318, " - ", AD$311), 'Post Data'!$I$11:$I$2510)/AD340, 0), ""))</f>
        <v/>
      </c>
      <c r="AE318" s="267"/>
      <c r="AF318" s="267"/>
      <c r="AG318" s="267"/>
      <c r="AH318" s="267" t="str">
        <f>IF(OR($B318="", AH$311=""), "", IFERROR(ROUND(SUMIF('Post Data'!$AE$11:$AE$2510, CONCATENATE($B318, " - ", AH$311), 'Post Data'!$I$11:$I$2510)/AH340, 0), ""))</f>
        <v/>
      </c>
      <c r="AI318" s="267"/>
      <c r="AJ318" s="267"/>
      <c r="AK318" s="267"/>
      <c r="AL318" s="267" t="str">
        <f>IF(OR($B318="", AL$311=""), "", IFERROR(ROUND(SUMIF('Post Data'!$AE$11:$AE$2510, CONCATENATE($B318, " - ", AL$311), 'Post Data'!$I$11:$I$2510)/AL340, 0), ""))</f>
        <v/>
      </c>
      <c r="AM318" s="267"/>
      <c r="AN318" s="267"/>
      <c r="AO318" s="267"/>
      <c r="AP318" s="267" t="str">
        <f>IF(OR($B318="", AP$311=""), "", IFERROR(ROUND(SUMIF('Post Data'!$AE$11:$AE$2510, CONCATENATE($B318, " - ", AP$311), 'Post Data'!$I$11:$I$2510)/AP340, 0), ""))</f>
        <v/>
      </c>
      <c r="AQ318" s="267"/>
      <c r="AR318" s="267"/>
      <c r="AS318" s="268"/>
      <c r="AT318" s="5"/>
    </row>
    <row r="319" spans="1:97" x14ac:dyDescent="0.25">
      <c r="A319" s="5"/>
      <c r="B319" s="156" t="str">
        <f>Report!$AY$30</f>
        <v>BH</v>
      </c>
      <c r="C319" s="157"/>
      <c r="D319" s="158"/>
      <c r="E319" s="5"/>
      <c r="F319" s="283">
        <f>IF(OR($B319="", F$311=""), "", IFERROR(ROUND(SUMIF('Post Data'!$AE$11:$AE$2510, CONCATENATE($B319, " - ", F$311), 'Post Data'!$I$11:$I$2510)/F341, 0), ""))</f>
        <v>24</v>
      </c>
      <c r="G319" s="280"/>
      <c r="H319" s="280"/>
      <c r="I319" s="280"/>
      <c r="J319" s="280">
        <f>IF(OR($B319="", J$311=""), "", IFERROR(ROUND(SUMIF('Post Data'!$AE$11:$AE$2510, CONCATENATE($B319, " - ", J$311), 'Post Data'!$I$11:$I$2510)/J341, 0), ""))</f>
        <v>89</v>
      </c>
      <c r="K319" s="280"/>
      <c r="L319" s="280"/>
      <c r="M319" s="280"/>
      <c r="N319" s="280" t="str">
        <f>IF(OR($B319="", N$311=""), "", IFERROR(ROUND(SUMIF('Post Data'!$AE$11:$AE$2510, CONCATENATE($B319, " - ", N$311), 'Post Data'!$I$11:$I$2510)/N341, 0), ""))</f>
        <v/>
      </c>
      <c r="O319" s="280"/>
      <c r="P319" s="280"/>
      <c r="Q319" s="280"/>
      <c r="R319" s="280" t="str">
        <f>IF(OR($B319="", R$311=""), "", IFERROR(ROUND(SUMIF('Post Data'!$AE$11:$AE$2510, CONCATENATE($B319, " - ", R$311), 'Post Data'!$I$11:$I$2510)/R341, 0), ""))</f>
        <v/>
      </c>
      <c r="S319" s="280"/>
      <c r="T319" s="280"/>
      <c r="U319" s="280"/>
      <c r="V319" s="280">
        <f>IF(OR($B319="", V$311=""), "", IFERROR(ROUND(SUMIF('Post Data'!$AE$11:$AE$2510, CONCATENATE($B319, " - ", V$311), 'Post Data'!$I$11:$I$2510)/V341, 0), ""))</f>
        <v>59</v>
      </c>
      <c r="W319" s="280"/>
      <c r="X319" s="280"/>
      <c r="Y319" s="280"/>
      <c r="Z319" s="280" t="str">
        <f>IF(OR($B319="", Z$311=""), "", IFERROR(ROUND(SUMIF('Post Data'!$AE$11:$AE$2510, CONCATENATE($B319, " - ", Z$311), 'Post Data'!$I$11:$I$2510)/Z341, 0), ""))</f>
        <v/>
      </c>
      <c r="AA319" s="280"/>
      <c r="AB319" s="280"/>
      <c r="AC319" s="280"/>
      <c r="AD319" s="280">
        <f>IF(OR($B319="", AD$311=""), "", IFERROR(ROUND(SUMIF('Post Data'!$AE$11:$AE$2510, CONCATENATE($B319, " - ", AD$311), 'Post Data'!$I$11:$I$2510)/AD341, 0), ""))</f>
        <v>70</v>
      </c>
      <c r="AE319" s="280"/>
      <c r="AF319" s="280"/>
      <c r="AG319" s="280"/>
      <c r="AH319" s="280" t="str">
        <f>IF(OR($B319="", AH$311=""), "", IFERROR(ROUND(SUMIF('Post Data'!$AE$11:$AE$2510, CONCATENATE($B319, " - ", AH$311), 'Post Data'!$I$11:$I$2510)/AH341, 0), ""))</f>
        <v/>
      </c>
      <c r="AI319" s="280"/>
      <c r="AJ319" s="280"/>
      <c r="AK319" s="280"/>
      <c r="AL319" s="280" t="str">
        <f>IF(OR($B319="", AL$311=""), "", IFERROR(ROUND(SUMIF('Post Data'!$AE$11:$AE$2510, CONCATENATE($B319, " - ", AL$311), 'Post Data'!$I$11:$I$2510)/AL341, 0), ""))</f>
        <v/>
      </c>
      <c r="AM319" s="280"/>
      <c r="AN319" s="280"/>
      <c r="AO319" s="280"/>
      <c r="AP319" s="280">
        <f>IF(OR($B319="", AP$311=""), "", IFERROR(ROUND(SUMIF('Post Data'!$AE$11:$AE$2510, CONCATENATE($B319, " - ", AP$311), 'Post Data'!$I$11:$I$2510)/AP341, 0), ""))</f>
        <v>67</v>
      </c>
      <c r="AQ319" s="280"/>
      <c r="AR319" s="280"/>
      <c r="AS319" s="281"/>
      <c r="AT319" s="5"/>
    </row>
    <row r="320" spans="1:97"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row>
    <row r="321" spans="1:46" x14ac:dyDescent="0.25">
      <c r="A321" s="5"/>
      <c r="B321" s="227" t="s">
        <v>127</v>
      </c>
      <c r="C321" s="227"/>
      <c r="D321" s="227"/>
      <c r="E321" s="5"/>
      <c r="F321" s="215" t="s">
        <v>133</v>
      </c>
      <c r="G321" s="216"/>
      <c r="H321" s="216"/>
      <c r="I321" s="216"/>
      <c r="J321" s="216"/>
      <c r="K321" s="216"/>
      <c r="L321" s="216"/>
      <c r="M321" s="216"/>
      <c r="N321" s="216"/>
      <c r="O321" s="216"/>
      <c r="P321" s="216"/>
      <c r="Q321" s="216"/>
      <c r="R321" s="216"/>
      <c r="S321" s="216"/>
      <c r="T321" s="216"/>
      <c r="U321" s="216"/>
      <c r="V321" s="216"/>
      <c r="W321" s="216"/>
      <c r="X321" s="216"/>
      <c r="Y321" s="216"/>
      <c r="Z321" s="216"/>
      <c r="AA321" s="216"/>
      <c r="AB321" s="216"/>
      <c r="AC321" s="216"/>
      <c r="AD321" s="216"/>
      <c r="AE321" s="216"/>
      <c r="AF321" s="216"/>
      <c r="AG321" s="216"/>
      <c r="AH321" s="216"/>
      <c r="AI321" s="216"/>
      <c r="AJ321" s="216"/>
      <c r="AK321" s="216"/>
      <c r="AL321" s="216"/>
      <c r="AM321" s="216"/>
      <c r="AN321" s="216"/>
      <c r="AO321" s="216"/>
      <c r="AP321" s="216"/>
      <c r="AQ321" s="216"/>
      <c r="AR321" s="216"/>
      <c r="AS321" s="217"/>
      <c r="AT321" s="5"/>
    </row>
    <row r="322" spans="1:46" x14ac:dyDescent="0.25">
      <c r="A322" s="5"/>
      <c r="B322" s="177" t="s">
        <v>94</v>
      </c>
      <c r="C322" s="178"/>
      <c r="D322" s="179"/>
      <c r="E322" s="5"/>
      <c r="F322" s="282" t="str">
        <f>'Post Data'!$V$11</f>
        <v>Advertising</v>
      </c>
      <c r="G322" s="282"/>
      <c r="H322" s="282"/>
      <c r="I322" s="282"/>
      <c r="J322" s="282" t="str">
        <f>'Post Data'!$V$12</f>
        <v>Blog Post</v>
      </c>
      <c r="K322" s="282"/>
      <c r="L322" s="282"/>
      <c r="M322" s="282"/>
      <c r="N322" s="282" t="str">
        <f>'Post Data'!$V$13</f>
        <v>Brand</v>
      </c>
      <c r="O322" s="282"/>
      <c r="P322" s="282"/>
      <c r="Q322" s="282"/>
      <c r="R322" s="282" t="str">
        <f>'Post Data'!$V$14</f>
        <v>Business Info</v>
      </c>
      <c r="S322" s="282"/>
      <c r="T322" s="282"/>
      <c r="U322" s="282"/>
      <c r="V322" s="282" t="str">
        <f>'Post Data'!$V$15</f>
        <v>Fun</v>
      </c>
      <c r="W322" s="282"/>
      <c r="X322" s="282"/>
      <c r="Y322" s="282"/>
      <c r="Z322" s="282" t="str">
        <f>'Post Data'!$V$16</f>
        <v>Funny</v>
      </c>
      <c r="AA322" s="282"/>
      <c r="AB322" s="282"/>
      <c r="AC322" s="282"/>
      <c r="AD322" s="282" t="str">
        <f>'Post Data'!$V$17</f>
        <v>New Product</v>
      </c>
      <c r="AE322" s="282"/>
      <c r="AF322" s="282"/>
      <c r="AG322" s="282"/>
      <c r="AH322" s="282" t="str">
        <f>'Post Data'!$V$18</f>
        <v>Personal</v>
      </c>
      <c r="AI322" s="282"/>
      <c r="AJ322" s="282"/>
      <c r="AK322" s="282"/>
      <c r="AL322" s="282" t="str">
        <f>'Post Data'!$V$19</f>
        <v>Provocative</v>
      </c>
      <c r="AM322" s="282"/>
      <c r="AN322" s="282"/>
      <c r="AO322" s="282"/>
      <c r="AP322" s="282" t="str">
        <f>'Post Data'!$V$20</f>
        <v>Trending</v>
      </c>
      <c r="AQ322" s="282"/>
      <c r="AR322" s="282"/>
      <c r="AS322" s="282"/>
      <c r="AT322" s="5"/>
    </row>
    <row r="323" spans="1:46" x14ac:dyDescent="0.25">
      <c r="A323" s="5"/>
      <c r="B323" s="150" t="str">
        <f>Report!$AY$23</f>
        <v>Mon</v>
      </c>
      <c r="C323" s="151"/>
      <c r="D323" s="152"/>
      <c r="E323" s="5"/>
      <c r="F323" s="279" t="str">
        <f>IF(OR($B323="", F$322=""), "", IFERROR(ROUND(SUMIF('Post Data'!$AE$11:$AE$2510, CONCATENATE($B323, " - ", F$322), 'Post Data'!$J$11:$J$2510)/F334, 0), ""))</f>
        <v/>
      </c>
      <c r="G323" s="277"/>
      <c r="H323" s="277"/>
      <c r="I323" s="277"/>
      <c r="J323" s="277" t="str">
        <f>IF(OR($B323="", J$322=""), "", IFERROR(ROUND(SUMIF('Post Data'!$AE$11:$AE$2510, CONCATENATE($B323, " - ", J$322), 'Post Data'!$J$11:$J$2510)/J334, 0), ""))</f>
        <v/>
      </c>
      <c r="K323" s="277"/>
      <c r="L323" s="277"/>
      <c r="M323" s="277"/>
      <c r="N323" s="277" t="str">
        <f>IF(OR($B323="", N$322=""), "", IFERROR(ROUND(SUMIF('Post Data'!$AE$11:$AE$2510, CONCATENATE($B323, " - ", N$322), 'Post Data'!$J$11:$J$2510)/N334, 0), ""))</f>
        <v/>
      </c>
      <c r="O323" s="277"/>
      <c r="P323" s="277"/>
      <c r="Q323" s="277"/>
      <c r="R323" s="277" t="str">
        <f>IF(OR($B323="", R$322=""), "", IFERROR(ROUND(SUMIF('Post Data'!$AE$11:$AE$2510, CONCATENATE($B323, " - ", R$322), 'Post Data'!$J$11:$J$2510)/R334, 0), ""))</f>
        <v/>
      </c>
      <c r="S323" s="277"/>
      <c r="T323" s="277"/>
      <c r="U323" s="277"/>
      <c r="V323" s="277" t="str">
        <f>IF(OR($B323="", V$322=""), "", IFERROR(ROUND(SUMIF('Post Data'!$AE$11:$AE$2510, CONCATENATE($B323, " - ", V$322), 'Post Data'!$J$11:$J$2510)/V334, 0), ""))</f>
        <v/>
      </c>
      <c r="W323" s="277"/>
      <c r="X323" s="277"/>
      <c r="Y323" s="277"/>
      <c r="Z323" s="277" t="str">
        <f>IF(OR($B323="", Z$322=""), "", IFERROR(ROUND(SUMIF('Post Data'!$AE$11:$AE$2510, CONCATENATE($B323, " - ", Z$322), 'Post Data'!$J$11:$J$2510)/Z334, 0), ""))</f>
        <v/>
      </c>
      <c r="AA323" s="277"/>
      <c r="AB323" s="277"/>
      <c r="AC323" s="277"/>
      <c r="AD323" s="277" t="str">
        <f>IF(OR($B323="", AD$322=""), "", IFERROR(ROUND(SUMIF('Post Data'!$AE$11:$AE$2510, CONCATENATE($B323, " - ", AD$322), 'Post Data'!$J$11:$J$2510)/AD334, 0), ""))</f>
        <v/>
      </c>
      <c r="AE323" s="277"/>
      <c r="AF323" s="277"/>
      <c r="AG323" s="277"/>
      <c r="AH323" s="277" t="str">
        <f>IF(OR($B323="", AH$322=""), "", IFERROR(ROUND(SUMIF('Post Data'!$AE$11:$AE$2510, CONCATENATE($B323, " - ", AH$322), 'Post Data'!$J$11:$J$2510)/AH334, 0), ""))</f>
        <v/>
      </c>
      <c r="AI323" s="277"/>
      <c r="AJ323" s="277"/>
      <c r="AK323" s="277"/>
      <c r="AL323" s="277" t="str">
        <f>IF(OR($B323="", AL$322=""), "", IFERROR(ROUND(SUMIF('Post Data'!$AE$11:$AE$2510, CONCATENATE($B323, " - ", AL$322), 'Post Data'!$J$11:$J$2510)/AL334, 0), ""))</f>
        <v/>
      </c>
      <c r="AM323" s="277"/>
      <c r="AN323" s="277"/>
      <c r="AO323" s="277"/>
      <c r="AP323" s="277" t="str">
        <f>IF(OR($B323="", AP$322=""), "", IFERROR(ROUND(SUMIF('Post Data'!$AE$11:$AE$2510, CONCATENATE($B323, " - ", AP$322), 'Post Data'!$J$11:$J$2510)/AP334, 0), ""))</f>
        <v/>
      </c>
      <c r="AQ323" s="277"/>
      <c r="AR323" s="277"/>
      <c r="AS323" s="278"/>
      <c r="AT323" s="5"/>
    </row>
    <row r="324" spans="1:46" x14ac:dyDescent="0.25">
      <c r="A324" s="5"/>
      <c r="B324" s="153" t="str">
        <f>Report!$AY$24</f>
        <v>Tue</v>
      </c>
      <c r="C324" s="275"/>
      <c r="D324" s="155"/>
      <c r="E324" s="5"/>
      <c r="F324" s="276" t="str">
        <f>IF(OR($B324="", F$322=""), "", IFERROR(ROUND(SUMIF('Post Data'!$AE$11:$AE$2510, CONCATENATE($B324, " - ", F$322), 'Post Data'!$J$11:$J$2510)/F335, 0), ""))</f>
        <v/>
      </c>
      <c r="G324" s="267"/>
      <c r="H324" s="267"/>
      <c r="I324" s="267"/>
      <c r="J324" s="267" t="str">
        <f>IF(OR($B324="", J$322=""), "", IFERROR(ROUND(SUMIF('Post Data'!$AE$11:$AE$2510, CONCATENATE($B324, " - ", J$322), 'Post Data'!$J$11:$J$2510)/J335, 0), ""))</f>
        <v/>
      </c>
      <c r="K324" s="267"/>
      <c r="L324" s="267"/>
      <c r="M324" s="267"/>
      <c r="N324" s="267" t="str">
        <f>IF(OR($B324="", N$322=""), "", IFERROR(ROUND(SUMIF('Post Data'!$AE$11:$AE$2510, CONCATENATE($B324, " - ", N$322), 'Post Data'!$J$11:$J$2510)/N335, 0), ""))</f>
        <v/>
      </c>
      <c r="O324" s="267"/>
      <c r="P324" s="267"/>
      <c r="Q324" s="267"/>
      <c r="R324" s="267" t="str">
        <f>IF(OR($B324="", R$322=""), "", IFERROR(ROUND(SUMIF('Post Data'!$AE$11:$AE$2510, CONCATENATE($B324, " - ", R$322), 'Post Data'!$J$11:$J$2510)/R335, 0), ""))</f>
        <v/>
      </c>
      <c r="S324" s="267"/>
      <c r="T324" s="267"/>
      <c r="U324" s="267"/>
      <c r="V324" s="267" t="str">
        <f>IF(OR($B324="", V$322=""), "", IFERROR(ROUND(SUMIF('Post Data'!$AE$11:$AE$2510, CONCATENATE($B324, " - ", V$322), 'Post Data'!$J$11:$J$2510)/V335, 0), ""))</f>
        <v/>
      </c>
      <c r="W324" s="267"/>
      <c r="X324" s="267"/>
      <c r="Y324" s="267"/>
      <c r="Z324" s="267" t="str">
        <f>IF(OR($B324="", Z$322=""), "", IFERROR(ROUND(SUMIF('Post Data'!$AE$11:$AE$2510, CONCATENATE($B324, " - ", Z$322), 'Post Data'!$J$11:$J$2510)/Z335, 0), ""))</f>
        <v/>
      </c>
      <c r="AA324" s="267"/>
      <c r="AB324" s="267"/>
      <c r="AC324" s="267"/>
      <c r="AD324" s="267" t="str">
        <f>IF(OR($B324="", AD$322=""), "", IFERROR(ROUND(SUMIF('Post Data'!$AE$11:$AE$2510, CONCATENATE($B324, " - ", AD$322), 'Post Data'!$J$11:$J$2510)/AD335, 0), ""))</f>
        <v/>
      </c>
      <c r="AE324" s="267"/>
      <c r="AF324" s="267"/>
      <c r="AG324" s="267"/>
      <c r="AH324" s="267" t="str">
        <f>IF(OR($B324="", AH$322=""), "", IFERROR(ROUND(SUMIF('Post Data'!$AE$11:$AE$2510, CONCATENATE($B324, " - ", AH$322), 'Post Data'!$J$11:$J$2510)/AH335, 0), ""))</f>
        <v/>
      </c>
      <c r="AI324" s="267"/>
      <c r="AJ324" s="267"/>
      <c r="AK324" s="267"/>
      <c r="AL324" s="267" t="str">
        <f>IF(OR($B324="", AL$322=""), "", IFERROR(ROUND(SUMIF('Post Data'!$AE$11:$AE$2510, CONCATENATE($B324, " - ", AL$322), 'Post Data'!$J$11:$J$2510)/AL335, 0), ""))</f>
        <v/>
      </c>
      <c r="AM324" s="267"/>
      <c r="AN324" s="267"/>
      <c r="AO324" s="267"/>
      <c r="AP324" s="267" t="str">
        <f>IF(OR($B324="", AP$322=""), "", IFERROR(ROUND(SUMIF('Post Data'!$AE$11:$AE$2510, CONCATENATE($B324, " - ", AP$322), 'Post Data'!$J$11:$J$2510)/AP335, 0), ""))</f>
        <v/>
      </c>
      <c r="AQ324" s="267"/>
      <c r="AR324" s="267"/>
      <c r="AS324" s="268"/>
      <c r="AT324" s="5"/>
    </row>
    <row r="325" spans="1:46" x14ac:dyDescent="0.25">
      <c r="A325" s="5"/>
      <c r="B325" s="153" t="str">
        <f>Report!$AY$25</f>
        <v>Wed</v>
      </c>
      <c r="C325" s="275"/>
      <c r="D325" s="155"/>
      <c r="E325" s="5"/>
      <c r="F325" s="276" t="str">
        <f>IF(OR($B325="", F$322=""), "", IFERROR(ROUND(SUMIF('Post Data'!$AE$11:$AE$2510, CONCATENATE($B325, " - ", F$322), 'Post Data'!$J$11:$J$2510)/F336, 0), ""))</f>
        <v/>
      </c>
      <c r="G325" s="267"/>
      <c r="H325" s="267"/>
      <c r="I325" s="267"/>
      <c r="J325" s="267" t="str">
        <f>IF(OR($B325="", J$322=""), "", IFERROR(ROUND(SUMIF('Post Data'!$AE$11:$AE$2510, CONCATENATE($B325, " - ", J$322), 'Post Data'!$J$11:$J$2510)/J336, 0), ""))</f>
        <v/>
      </c>
      <c r="K325" s="267"/>
      <c r="L325" s="267"/>
      <c r="M325" s="267"/>
      <c r="N325" s="267" t="str">
        <f>IF(OR($B325="", N$322=""), "", IFERROR(ROUND(SUMIF('Post Data'!$AE$11:$AE$2510, CONCATENATE($B325, " - ", N$322), 'Post Data'!$J$11:$J$2510)/N336, 0), ""))</f>
        <v/>
      </c>
      <c r="O325" s="267"/>
      <c r="P325" s="267"/>
      <c r="Q325" s="267"/>
      <c r="R325" s="267" t="str">
        <f>IF(OR($B325="", R$322=""), "", IFERROR(ROUND(SUMIF('Post Data'!$AE$11:$AE$2510, CONCATENATE($B325, " - ", R$322), 'Post Data'!$J$11:$J$2510)/R336, 0), ""))</f>
        <v/>
      </c>
      <c r="S325" s="267"/>
      <c r="T325" s="267"/>
      <c r="U325" s="267"/>
      <c r="V325" s="267" t="str">
        <f>IF(OR($B325="", V$322=""), "", IFERROR(ROUND(SUMIF('Post Data'!$AE$11:$AE$2510, CONCATENATE($B325, " - ", V$322), 'Post Data'!$J$11:$J$2510)/V336, 0), ""))</f>
        <v/>
      </c>
      <c r="W325" s="267"/>
      <c r="X325" s="267"/>
      <c r="Y325" s="267"/>
      <c r="Z325" s="267" t="str">
        <f>IF(OR($B325="", Z$322=""), "", IFERROR(ROUND(SUMIF('Post Data'!$AE$11:$AE$2510, CONCATENATE($B325, " - ", Z$322), 'Post Data'!$J$11:$J$2510)/Z336, 0), ""))</f>
        <v/>
      </c>
      <c r="AA325" s="267"/>
      <c r="AB325" s="267"/>
      <c r="AC325" s="267"/>
      <c r="AD325" s="267" t="str">
        <f>IF(OR($B325="", AD$322=""), "", IFERROR(ROUND(SUMIF('Post Data'!$AE$11:$AE$2510, CONCATENATE($B325, " - ", AD$322), 'Post Data'!$J$11:$J$2510)/AD336, 0), ""))</f>
        <v/>
      </c>
      <c r="AE325" s="267"/>
      <c r="AF325" s="267"/>
      <c r="AG325" s="267"/>
      <c r="AH325" s="267" t="str">
        <f>IF(OR($B325="", AH$322=""), "", IFERROR(ROUND(SUMIF('Post Data'!$AE$11:$AE$2510, CONCATENATE($B325, " - ", AH$322), 'Post Data'!$J$11:$J$2510)/AH336, 0), ""))</f>
        <v/>
      </c>
      <c r="AI325" s="267"/>
      <c r="AJ325" s="267"/>
      <c r="AK325" s="267"/>
      <c r="AL325" s="267" t="str">
        <f>IF(OR($B325="", AL$322=""), "", IFERROR(ROUND(SUMIF('Post Data'!$AE$11:$AE$2510, CONCATENATE($B325, " - ", AL$322), 'Post Data'!$J$11:$J$2510)/AL336, 0), ""))</f>
        <v/>
      </c>
      <c r="AM325" s="267"/>
      <c r="AN325" s="267"/>
      <c r="AO325" s="267"/>
      <c r="AP325" s="267" t="str">
        <f>IF(OR($B325="", AP$322=""), "", IFERROR(ROUND(SUMIF('Post Data'!$AE$11:$AE$2510, CONCATENATE($B325, " - ", AP$322), 'Post Data'!$J$11:$J$2510)/AP336, 0), ""))</f>
        <v/>
      </c>
      <c r="AQ325" s="267"/>
      <c r="AR325" s="267"/>
      <c r="AS325" s="268"/>
      <c r="AT325" s="5"/>
    </row>
    <row r="326" spans="1:46" x14ac:dyDescent="0.25">
      <c r="A326" s="5"/>
      <c r="B326" s="153" t="str">
        <f>Report!$AY$26</f>
        <v>Thu</v>
      </c>
      <c r="C326" s="275"/>
      <c r="D326" s="155"/>
      <c r="E326" s="5"/>
      <c r="F326" s="276" t="str">
        <f>IF(OR($B326="", F$322=""), "", IFERROR(ROUND(SUMIF('Post Data'!$AE$11:$AE$2510, CONCATENATE($B326, " - ", F$322), 'Post Data'!$J$11:$J$2510)/F337, 0), ""))</f>
        <v/>
      </c>
      <c r="G326" s="267"/>
      <c r="H326" s="267"/>
      <c r="I326" s="267"/>
      <c r="J326" s="267">
        <f>IF(OR($B326="", J$322=""), "", IFERROR(ROUND(SUMIF('Post Data'!$AE$11:$AE$2510, CONCATENATE($B326, " - ", J$322), 'Post Data'!$J$11:$J$2510)/J337, 0), ""))</f>
        <v>152</v>
      </c>
      <c r="K326" s="267"/>
      <c r="L326" s="267"/>
      <c r="M326" s="267"/>
      <c r="N326" s="267" t="str">
        <f>IF(OR($B326="", N$322=""), "", IFERROR(ROUND(SUMIF('Post Data'!$AE$11:$AE$2510, CONCATENATE($B326, " - ", N$322), 'Post Data'!$J$11:$J$2510)/N337, 0), ""))</f>
        <v/>
      </c>
      <c r="O326" s="267"/>
      <c r="P326" s="267"/>
      <c r="Q326" s="267"/>
      <c r="R326" s="267" t="str">
        <f>IF(OR($B326="", R$322=""), "", IFERROR(ROUND(SUMIF('Post Data'!$AE$11:$AE$2510, CONCATENATE($B326, " - ", R$322), 'Post Data'!$J$11:$J$2510)/R337, 0), ""))</f>
        <v/>
      </c>
      <c r="S326" s="267"/>
      <c r="T326" s="267"/>
      <c r="U326" s="267"/>
      <c r="V326" s="267" t="str">
        <f>IF(OR($B326="", V$322=""), "", IFERROR(ROUND(SUMIF('Post Data'!$AE$11:$AE$2510, CONCATENATE($B326, " - ", V$322), 'Post Data'!$J$11:$J$2510)/V337, 0), ""))</f>
        <v/>
      </c>
      <c r="W326" s="267"/>
      <c r="X326" s="267"/>
      <c r="Y326" s="267"/>
      <c r="Z326" s="267">
        <f>IF(OR($B326="", Z$322=""), "", IFERROR(ROUND(SUMIF('Post Data'!$AE$11:$AE$2510, CONCATENATE($B326, " - ", Z$322), 'Post Data'!$J$11:$J$2510)/Z337, 0), ""))</f>
        <v>79</v>
      </c>
      <c r="AA326" s="267"/>
      <c r="AB326" s="267"/>
      <c r="AC326" s="267"/>
      <c r="AD326" s="267">
        <f>IF(OR($B326="", AD$322=""), "", IFERROR(ROUND(SUMIF('Post Data'!$AE$11:$AE$2510, CONCATENATE($B326, " - ", AD$322), 'Post Data'!$J$11:$J$2510)/AD337, 0), ""))</f>
        <v>236</v>
      </c>
      <c r="AE326" s="267"/>
      <c r="AF326" s="267"/>
      <c r="AG326" s="267"/>
      <c r="AH326" s="267" t="str">
        <f>IF(OR($B326="", AH$322=""), "", IFERROR(ROUND(SUMIF('Post Data'!$AE$11:$AE$2510, CONCATENATE($B326, " - ", AH$322), 'Post Data'!$J$11:$J$2510)/AH337, 0), ""))</f>
        <v/>
      </c>
      <c r="AI326" s="267"/>
      <c r="AJ326" s="267"/>
      <c r="AK326" s="267"/>
      <c r="AL326" s="267" t="str">
        <f>IF(OR($B326="", AL$322=""), "", IFERROR(ROUND(SUMIF('Post Data'!$AE$11:$AE$2510, CONCATENATE($B326, " - ", AL$322), 'Post Data'!$J$11:$J$2510)/AL337, 0), ""))</f>
        <v/>
      </c>
      <c r="AM326" s="267"/>
      <c r="AN326" s="267"/>
      <c r="AO326" s="267"/>
      <c r="AP326" s="267" t="str">
        <f>IF(OR($B326="", AP$322=""), "", IFERROR(ROUND(SUMIF('Post Data'!$AE$11:$AE$2510, CONCATENATE($B326, " - ", AP$322), 'Post Data'!$J$11:$J$2510)/AP337, 0), ""))</f>
        <v/>
      </c>
      <c r="AQ326" s="267"/>
      <c r="AR326" s="267"/>
      <c r="AS326" s="268"/>
      <c r="AT326" s="5"/>
    </row>
    <row r="327" spans="1:46" x14ac:dyDescent="0.25">
      <c r="A327" s="5"/>
      <c r="B327" s="153" t="str">
        <f>Report!$AY$27</f>
        <v>Fri</v>
      </c>
      <c r="C327" s="275"/>
      <c r="D327" s="155"/>
      <c r="E327" s="5"/>
      <c r="F327" s="276" t="str">
        <f>IF(OR($B327="", F$322=""), "", IFERROR(ROUND(SUMIF('Post Data'!$AE$11:$AE$2510, CONCATENATE($B327, " - ", F$322), 'Post Data'!$J$11:$J$2510)/F338, 0), ""))</f>
        <v/>
      </c>
      <c r="G327" s="267"/>
      <c r="H327" s="267"/>
      <c r="I327" s="267"/>
      <c r="J327" s="267" t="str">
        <f>IF(OR($B327="", J$322=""), "", IFERROR(ROUND(SUMIF('Post Data'!$AE$11:$AE$2510, CONCATENATE($B327, " - ", J$322), 'Post Data'!$J$11:$J$2510)/J338, 0), ""))</f>
        <v/>
      </c>
      <c r="K327" s="267"/>
      <c r="L327" s="267"/>
      <c r="M327" s="267"/>
      <c r="N327" s="267" t="str">
        <f>IF(OR($B327="", N$322=""), "", IFERROR(ROUND(SUMIF('Post Data'!$AE$11:$AE$2510, CONCATENATE($B327, " - ", N$322), 'Post Data'!$J$11:$J$2510)/N338, 0), ""))</f>
        <v/>
      </c>
      <c r="O327" s="267"/>
      <c r="P327" s="267"/>
      <c r="Q327" s="267"/>
      <c r="R327" s="267" t="str">
        <f>IF(OR($B327="", R$322=""), "", IFERROR(ROUND(SUMIF('Post Data'!$AE$11:$AE$2510, CONCATENATE($B327, " - ", R$322), 'Post Data'!$J$11:$J$2510)/R338, 0), ""))</f>
        <v/>
      </c>
      <c r="S327" s="267"/>
      <c r="T327" s="267"/>
      <c r="U327" s="267"/>
      <c r="V327" s="267" t="str">
        <f>IF(OR($B327="", V$322=""), "", IFERROR(ROUND(SUMIF('Post Data'!$AE$11:$AE$2510, CONCATENATE($B327, " - ", V$322), 'Post Data'!$J$11:$J$2510)/V338, 0), ""))</f>
        <v/>
      </c>
      <c r="W327" s="267"/>
      <c r="X327" s="267"/>
      <c r="Y327" s="267"/>
      <c r="Z327" s="267" t="str">
        <f>IF(OR($B327="", Z$322=""), "", IFERROR(ROUND(SUMIF('Post Data'!$AE$11:$AE$2510, CONCATENATE($B327, " - ", Z$322), 'Post Data'!$J$11:$J$2510)/Z338, 0), ""))</f>
        <v/>
      </c>
      <c r="AA327" s="267"/>
      <c r="AB327" s="267"/>
      <c r="AC327" s="267"/>
      <c r="AD327" s="267" t="str">
        <f>IF(OR($B327="", AD$322=""), "", IFERROR(ROUND(SUMIF('Post Data'!$AE$11:$AE$2510, CONCATENATE($B327, " - ", AD$322), 'Post Data'!$J$11:$J$2510)/AD338, 0), ""))</f>
        <v/>
      </c>
      <c r="AE327" s="267"/>
      <c r="AF327" s="267"/>
      <c r="AG327" s="267"/>
      <c r="AH327" s="267" t="str">
        <f>IF(OR($B327="", AH$322=""), "", IFERROR(ROUND(SUMIF('Post Data'!$AE$11:$AE$2510, CONCATENATE($B327, " - ", AH$322), 'Post Data'!$J$11:$J$2510)/AH338, 0), ""))</f>
        <v/>
      </c>
      <c r="AI327" s="267"/>
      <c r="AJ327" s="267"/>
      <c r="AK327" s="267"/>
      <c r="AL327" s="267" t="str">
        <f>IF(OR($B327="", AL$322=""), "", IFERROR(ROUND(SUMIF('Post Data'!$AE$11:$AE$2510, CONCATENATE($B327, " - ", AL$322), 'Post Data'!$J$11:$J$2510)/AL338, 0), ""))</f>
        <v/>
      </c>
      <c r="AM327" s="267"/>
      <c r="AN327" s="267"/>
      <c r="AO327" s="267"/>
      <c r="AP327" s="267" t="str">
        <f>IF(OR($B327="", AP$322=""), "", IFERROR(ROUND(SUMIF('Post Data'!$AE$11:$AE$2510, CONCATENATE($B327, " - ", AP$322), 'Post Data'!$J$11:$J$2510)/AP338, 0), ""))</f>
        <v/>
      </c>
      <c r="AQ327" s="267"/>
      <c r="AR327" s="267"/>
      <c r="AS327" s="268"/>
      <c r="AT327" s="5"/>
    </row>
    <row r="328" spans="1:46" x14ac:dyDescent="0.25">
      <c r="A328" s="5"/>
      <c r="B328" s="153" t="str">
        <f>Report!$AY$28</f>
        <v>Sat</v>
      </c>
      <c r="C328" s="275"/>
      <c r="D328" s="155"/>
      <c r="E328" s="5"/>
      <c r="F328" s="276" t="str">
        <f>IF(OR($B328="", F$322=""), "", IFERROR(ROUND(SUMIF('Post Data'!$AE$11:$AE$2510, CONCATENATE($B328, " - ", F$322), 'Post Data'!$J$11:$J$2510)/F339, 0), ""))</f>
        <v/>
      </c>
      <c r="G328" s="267"/>
      <c r="H328" s="267"/>
      <c r="I328" s="267"/>
      <c r="J328" s="267" t="str">
        <f>IF(OR($B328="", J$322=""), "", IFERROR(ROUND(SUMIF('Post Data'!$AE$11:$AE$2510, CONCATENATE($B328, " - ", J$322), 'Post Data'!$J$11:$J$2510)/J339, 0), ""))</f>
        <v/>
      </c>
      <c r="K328" s="267"/>
      <c r="L328" s="267"/>
      <c r="M328" s="267"/>
      <c r="N328" s="267" t="str">
        <f>IF(OR($B328="", N$322=""), "", IFERROR(ROUND(SUMIF('Post Data'!$AE$11:$AE$2510, CONCATENATE($B328, " - ", N$322), 'Post Data'!$J$11:$J$2510)/N339, 0), ""))</f>
        <v/>
      </c>
      <c r="O328" s="267"/>
      <c r="P328" s="267"/>
      <c r="Q328" s="267"/>
      <c r="R328" s="267" t="str">
        <f>IF(OR($B328="", R$322=""), "", IFERROR(ROUND(SUMIF('Post Data'!$AE$11:$AE$2510, CONCATENATE($B328, " - ", R$322), 'Post Data'!$J$11:$J$2510)/R339, 0), ""))</f>
        <v/>
      </c>
      <c r="S328" s="267"/>
      <c r="T328" s="267"/>
      <c r="U328" s="267"/>
      <c r="V328" s="267" t="str">
        <f>IF(OR($B328="", V$322=""), "", IFERROR(ROUND(SUMIF('Post Data'!$AE$11:$AE$2510, CONCATENATE($B328, " - ", V$322), 'Post Data'!$J$11:$J$2510)/V339, 0), ""))</f>
        <v/>
      </c>
      <c r="W328" s="267"/>
      <c r="X328" s="267"/>
      <c r="Y328" s="267"/>
      <c r="Z328" s="267" t="str">
        <f>IF(OR($B328="", Z$322=""), "", IFERROR(ROUND(SUMIF('Post Data'!$AE$11:$AE$2510, CONCATENATE($B328, " - ", Z$322), 'Post Data'!$J$11:$J$2510)/Z339, 0), ""))</f>
        <v/>
      </c>
      <c r="AA328" s="267"/>
      <c r="AB328" s="267"/>
      <c r="AC328" s="267"/>
      <c r="AD328" s="267" t="str">
        <f>IF(OR($B328="", AD$322=""), "", IFERROR(ROUND(SUMIF('Post Data'!$AE$11:$AE$2510, CONCATENATE($B328, " - ", AD$322), 'Post Data'!$J$11:$J$2510)/AD339, 0), ""))</f>
        <v/>
      </c>
      <c r="AE328" s="267"/>
      <c r="AF328" s="267"/>
      <c r="AG328" s="267"/>
      <c r="AH328" s="267" t="str">
        <f>IF(OR($B328="", AH$322=""), "", IFERROR(ROUND(SUMIF('Post Data'!$AE$11:$AE$2510, CONCATENATE($B328, " - ", AH$322), 'Post Data'!$J$11:$J$2510)/AH339, 0), ""))</f>
        <v/>
      </c>
      <c r="AI328" s="267"/>
      <c r="AJ328" s="267"/>
      <c r="AK328" s="267"/>
      <c r="AL328" s="267" t="str">
        <f>IF(OR($B328="", AL$322=""), "", IFERROR(ROUND(SUMIF('Post Data'!$AE$11:$AE$2510, CONCATENATE($B328, " - ", AL$322), 'Post Data'!$J$11:$J$2510)/AL339, 0), ""))</f>
        <v/>
      </c>
      <c r="AM328" s="267"/>
      <c r="AN328" s="267"/>
      <c r="AO328" s="267"/>
      <c r="AP328" s="267" t="str">
        <f>IF(OR($B328="", AP$322=""), "", IFERROR(ROUND(SUMIF('Post Data'!$AE$11:$AE$2510, CONCATENATE($B328, " - ", AP$322), 'Post Data'!$J$11:$J$2510)/AP339, 0), ""))</f>
        <v/>
      </c>
      <c r="AQ328" s="267"/>
      <c r="AR328" s="267"/>
      <c r="AS328" s="268"/>
      <c r="AT328" s="5"/>
    </row>
    <row r="329" spans="1:46" x14ac:dyDescent="0.25">
      <c r="A329" s="5"/>
      <c r="B329" s="153" t="str">
        <f>Report!$AY$29</f>
        <v>Sun</v>
      </c>
      <c r="C329" s="275"/>
      <c r="D329" s="155"/>
      <c r="E329" s="5"/>
      <c r="F329" s="276" t="str">
        <f>IF(OR($B329="", F$322=""), "", IFERROR(ROUND(SUMIF('Post Data'!$AE$11:$AE$2510, CONCATENATE($B329, " - ", F$322), 'Post Data'!$J$11:$J$2510)/F340, 0), ""))</f>
        <v/>
      </c>
      <c r="G329" s="267"/>
      <c r="H329" s="267"/>
      <c r="I329" s="267"/>
      <c r="J329" s="267" t="str">
        <f>IF(OR($B329="", J$322=""), "", IFERROR(ROUND(SUMIF('Post Data'!$AE$11:$AE$2510, CONCATENATE($B329, " - ", J$322), 'Post Data'!$J$11:$J$2510)/J340, 0), ""))</f>
        <v/>
      </c>
      <c r="K329" s="267"/>
      <c r="L329" s="267"/>
      <c r="M329" s="267"/>
      <c r="N329" s="267" t="str">
        <f>IF(OR($B329="", N$322=""), "", IFERROR(ROUND(SUMIF('Post Data'!$AE$11:$AE$2510, CONCATENATE($B329, " - ", N$322), 'Post Data'!$J$11:$J$2510)/N340, 0), ""))</f>
        <v/>
      </c>
      <c r="O329" s="267"/>
      <c r="P329" s="267"/>
      <c r="Q329" s="267"/>
      <c r="R329" s="267" t="str">
        <f>IF(OR($B329="", R$322=""), "", IFERROR(ROUND(SUMIF('Post Data'!$AE$11:$AE$2510, CONCATENATE($B329, " - ", R$322), 'Post Data'!$J$11:$J$2510)/R340, 0), ""))</f>
        <v/>
      </c>
      <c r="S329" s="267"/>
      <c r="T329" s="267"/>
      <c r="U329" s="267"/>
      <c r="V329" s="267" t="str">
        <f>IF(OR($B329="", V$322=""), "", IFERROR(ROUND(SUMIF('Post Data'!$AE$11:$AE$2510, CONCATENATE($B329, " - ", V$322), 'Post Data'!$J$11:$J$2510)/V340, 0), ""))</f>
        <v/>
      </c>
      <c r="W329" s="267"/>
      <c r="X329" s="267"/>
      <c r="Y329" s="267"/>
      <c r="Z329" s="267" t="str">
        <f>IF(OR($B329="", Z$322=""), "", IFERROR(ROUND(SUMIF('Post Data'!$AE$11:$AE$2510, CONCATENATE($B329, " - ", Z$322), 'Post Data'!$J$11:$J$2510)/Z340, 0), ""))</f>
        <v/>
      </c>
      <c r="AA329" s="267"/>
      <c r="AB329" s="267"/>
      <c r="AC329" s="267"/>
      <c r="AD329" s="267" t="str">
        <f>IF(OR($B329="", AD$322=""), "", IFERROR(ROUND(SUMIF('Post Data'!$AE$11:$AE$2510, CONCATENATE($B329, " - ", AD$322), 'Post Data'!$J$11:$J$2510)/AD340, 0), ""))</f>
        <v/>
      </c>
      <c r="AE329" s="267"/>
      <c r="AF329" s="267"/>
      <c r="AG329" s="267"/>
      <c r="AH329" s="267" t="str">
        <f>IF(OR($B329="", AH$322=""), "", IFERROR(ROUND(SUMIF('Post Data'!$AE$11:$AE$2510, CONCATENATE($B329, " - ", AH$322), 'Post Data'!$J$11:$J$2510)/AH340, 0), ""))</f>
        <v/>
      </c>
      <c r="AI329" s="267"/>
      <c r="AJ329" s="267"/>
      <c r="AK329" s="267"/>
      <c r="AL329" s="267" t="str">
        <f>IF(OR($B329="", AL$322=""), "", IFERROR(ROUND(SUMIF('Post Data'!$AE$11:$AE$2510, CONCATENATE($B329, " - ", AL$322), 'Post Data'!$J$11:$J$2510)/AL340, 0), ""))</f>
        <v/>
      </c>
      <c r="AM329" s="267"/>
      <c r="AN329" s="267"/>
      <c r="AO329" s="267"/>
      <c r="AP329" s="267" t="str">
        <f>IF(OR($B329="", AP$322=""), "", IFERROR(ROUND(SUMIF('Post Data'!$AE$11:$AE$2510, CONCATENATE($B329, " - ", AP$322), 'Post Data'!$J$11:$J$2510)/AP340, 0), ""))</f>
        <v/>
      </c>
      <c r="AQ329" s="267"/>
      <c r="AR329" s="267"/>
      <c r="AS329" s="268"/>
      <c r="AT329" s="5"/>
    </row>
    <row r="330" spans="1:46" x14ac:dyDescent="0.25">
      <c r="A330" s="5"/>
      <c r="B330" s="156" t="str">
        <f>Report!$AY$30</f>
        <v>BH</v>
      </c>
      <c r="C330" s="157"/>
      <c r="D330" s="158"/>
      <c r="E330" s="5"/>
      <c r="F330" s="283">
        <f>IF(OR($B330="", F$322=""), "", IFERROR(ROUND(SUMIF('Post Data'!$AE$11:$AE$2510, CONCATENATE($B330, " - ", F$322), 'Post Data'!$J$11:$J$2510)/F341, 0), ""))</f>
        <v>94</v>
      </c>
      <c r="G330" s="280"/>
      <c r="H330" s="280"/>
      <c r="I330" s="280"/>
      <c r="J330" s="280">
        <f>IF(OR($B330="", J$322=""), "", IFERROR(ROUND(SUMIF('Post Data'!$AE$11:$AE$2510, CONCATENATE($B330, " - ", J$322), 'Post Data'!$J$11:$J$2510)/J341, 0), ""))</f>
        <v>122</v>
      </c>
      <c r="K330" s="280"/>
      <c r="L330" s="280"/>
      <c r="M330" s="280"/>
      <c r="N330" s="280" t="str">
        <f>IF(OR($B330="", N$322=""), "", IFERROR(ROUND(SUMIF('Post Data'!$AE$11:$AE$2510, CONCATENATE($B330, " - ", N$322), 'Post Data'!$J$11:$J$2510)/N341, 0), ""))</f>
        <v/>
      </c>
      <c r="O330" s="280"/>
      <c r="P330" s="280"/>
      <c r="Q330" s="280"/>
      <c r="R330" s="280" t="str">
        <f>IF(OR($B330="", R$322=""), "", IFERROR(ROUND(SUMIF('Post Data'!$AE$11:$AE$2510, CONCATENATE($B330, " - ", R$322), 'Post Data'!$J$11:$J$2510)/R341, 0), ""))</f>
        <v/>
      </c>
      <c r="S330" s="280"/>
      <c r="T330" s="280"/>
      <c r="U330" s="280"/>
      <c r="V330" s="280">
        <f>IF(OR($B330="", V$322=""), "", IFERROR(ROUND(SUMIF('Post Data'!$AE$11:$AE$2510, CONCATENATE($B330, " - ", V$322), 'Post Data'!$J$11:$J$2510)/V341, 0), ""))</f>
        <v>154</v>
      </c>
      <c r="W330" s="280"/>
      <c r="X330" s="280"/>
      <c r="Y330" s="280"/>
      <c r="Z330" s="280" t="str">
        <f>IF(OR($B330="", Z$322=""), "", IFERROR(ROUND(SUMIF('Post Data'!$AE$11:$AE$2510, CONCATENATE($B330, " - ", Z$322), 'Post Data'!$J$11:$J$2510)/Z341, 0), ""))</f>
        <v/>
      </c>
      <c r="AA330" s="280"/>
      <c r="AB330" s="280"/>
      <c r="AC330" s="280"/>
      <c r="AD330" s="280">
        <f>IF(OR($B330="", AD$322=""), "", IFERROR(ROUND(SUMIF('Post Data'!$AE$11:$AE$2510, CONCATENATE($B330, " - ", AD$322), 'Post Data'!$J$11:$J$2510)/AD341, 0), ""))</f>
        <v>97</v>
      </c>
      <c r="AE330" s="280"/>
      <c r="AF330" s="280"/>
      <c r="AG330" s="280"/>
      <c r="AH330" s="280" t="str">
        <f>IF(OR($B330="", AH$322=""), "", IFERROR(ROUND(SUMIF('Post Data'!$AE$11:$AE$2510, CONCATENATE($B330, " - ", AH$322), 'Post Data'!$J$11:$J$2510)/AH341, 0), ""))</f>
        <v/>
      </c>
      <c r="AI330" s="280"/>
      <c r="AJ330" s="280"/>
      <c r="AK330" s="280"/>
      <c r="AL330" s="280" t="str">
        <f>IF(OR($B330="", AL$322=""), "", IFERROR(ROUND(SUMIF('Post Data'!$AE$11:$AE$2510, CONCATENATE($B330, " - ", AL$322), 'Post Data'!$J$11:$J$2510)/AL341, 0), ""))</f>
        <v/>
      </c>
      <c r="AM330" s="280"/>
      <c r="AN330" s="280"/>
      <c r="AO330" s="280"/>
      <c r="AP330" s="280">
        <f>IF(OR($B330="", AP$322=""), "", IFERROR(ROUND(SUMIF('Post Data'!$AE$11:$AE$2510, CONCATENATE($B330, " - ", AP$322), 'Post Data'!$J$11:$J$2510)/AP341, 0), ""))</f>
        <v>58</v>
      </c>
      <c r="AQ330" s="280"/>
      <c r="AR330" s="280"/>
      <c r="AS330" s="281"/>
      <c r="AT330" s="5"/>
    </row>
    <row r="331" spans="1:46"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row>
    <row r="332" spans="1:46" x14ac:dyDescent="0.25">
      <c r="A332" s="5"/>
      <c r="B332" s="227" t="s">
        <v>127</v>
      </c>
      <c r="C332" s="227"/>
      <c r="D332" s="227"/>
      <c r="E332" s="5"/>
      <c r="F332" s="215" t="s">
        <v>138</v>
      </c>
      <c r="G332" s="216"/>
      <c r="H332" s="216"/>
      <c r="I332" s="216"/>
      <c r="J332" s="216"/>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G332" s="216"/>
      <c r="AH332" s="216"/>
      <c r="AI332" s="216"/>
      <c r="AJ332" s="216"/>
      <c r="AK332" s="216"/>
      <c r="AL332" s="216"/>
      <c r="AM332" s="216"/>
      <c r="AN332" s="216"/>
      <c r="AO332" s="216"/>
      <c r="AP332" s="216"/>
      <c r="AQ332" s="216"/>
      <c r="AR332" s="216"/>
      <c r="AS332" s="217"/>
      <c r="AT332" s="5"/>
    </row>
    <row r="333" spans="1:46" x14ac:dyDescent="0.25">
      <c r="A333" s="5"/>
      <c r="B333" s="177" t="s">
        <v>94</v>
      </c>
      <c r="C333" s="178"/>
      <c r="D333" s="179"/>
      <c r="E333" s="5"/>
      <c r="F333" s="282" t="str">
        <f>'Post Data'!$V$11</f>
        <v>Advertising</v>
      </c>
      <c r="G333" s="282"/>
      <c r="H333" s="282"/>
      <c r="I333" s="282"/>
      <c r="J333" s="282" t="str">
        <f>'Post Data'!$V$12</f>
        <v>Blog Post</v>
      </c>
      <c r="K333" s="282"/>
      <c r="L333" s="282"/>
      <c r="M333" s="282"/>
      <c r="N333" s="282" t="str">
        <f>'Post Data'!$V$13</f>
        <v>Brand</v>
      </c>
      <c r="O333" s="282"/>
      <c r="P333" s="282"/>
      <c r="Q333" s="282"/>
      <c r="R333" s="282" t="str">
        <f>'Post Data'!$V$14</f>
        <v>Business Info</v>
      </c>
      <c r="S333" s="282"/>
      <c r="T333" s="282"/>
      <c r="U333" s="282"/>
      <c r="V333" s="282" t="str">
        <f>'Post Data'!$V$15</f>
        <v>Fun</v>
      </c>
      <c r="W333" s="282"/>
      <c r="X333" s="282"/>
      <c r="Y333" s="282"/>
      <c r="Z333" s="282" t="str">
        <f>'Post Data'!$V$16</f>
        <v>Funny</v>
      </c>
      <c r="AA333" s="282"/>
      <c r="AB333" s="282"/>
      <c r="AC333" s="282"/>
      <c r="AD333" s="282" t="str">
        <f>'Post Data'!$V$17</f>
        <v>New Product</v>
      </c>
      <c r="AE333" s="282"/>
      <c r="AF333" s="282"/>
      <c r="AG333" s="282"/>
      <c r="AH333" s="282" t="str">
        <f>'Post Data'!$V$18</f>
        <v>Personal</v>
      </c>
      <c r="AI333" s="282"/>
      <c r="AJ333" s="282"/>
      <c r="AK333" s="282"/>
      <c r="AL333" s="282" t="str">
        <f>'Post Data'!$V$19</f>
        <v>Provocative</v>
      </c>
      <c r="AM333" s="282"/>
      <c r="AN333" s="282"/>
      <c r="AO333" s="282"/>
      <c r="AP333" s="282" t="str">
        <f>'Post Data'!$V$20</f>
        <v>Trending</v>
      </c>
      <c r="AQ333" s="282"/>
      <c r="AR333" s="282"/>
      <c r="AS333" s="282"/>
      <c r="AT333" s="5"/>
    </row>
    <row r="334" spans="1:46" x14ac:dyDescent="0.25">
      <c r="A334" s="5"/>
      <c r="B334" s="150" t="str">
        <f>Report!$AY$23</f>
        <v>Mon</v>
      </c>
      <c r="C334" s="151"/>
      <c r="D334" s="152"/>
      <c r="E334" s="5"/>
      <c r="F334" s="279">
        <f>IF(OR($B334="", F$333=""), "", COUNTIF('Post Data'!$AE$11:$AE$2510, CONCATENATE($B334, " - ", F$333)))</f>
        <v>0</v>
      </c>
      <c r="G334" s="277"/>
      <c r="H334" s="277"/>
      <c r="I334" s="277"/>
      <c r="J334" s="277">
        <f>IF(OR($B334="", J$333=""), "", COUNTIF('Post Data'!$AE$11:$AE$2510, CONCATENATE($B334, " - ", J$333)))</f>
        <v>0</v>
      </c>
      <c r="K334" s="277"/>
      <c r="L334" s="277"/>
      <c r="M334" s="277"/>
      <c r="N334" s="277">
        <f>IF(OR($B334="", N$333=""), "", COUNTIF('Post Data'!$AE$11:$AE$2510, CONCATENATE($B334, " - ", N$333)))</f>
        <v>0</v>
      </c>
      <c r="O334" s="277"/>
      <c r="P334" s="277"/>
      <c r="Q334" s="277"/>
      <c r="R334" s="277">
        <f>IF(OR($B334="", R$333=""), "", COUNTIF('Post Data'!$AE$11:$AE$2510, CONCATENATE($B334, " - ", R$333)))</f>
        <v>0</v>
      </c>
      <c r="S334" s="277"/>
      <c r="T334" s="277"/>
      <c r="U334" s="277"/>
      <c r="V334" s="277">
        <f>IF(OR($B334="", V$333=""), "", COUNTIF('Post Data'!$AE$11:$AE$2510, CONCATENATE($B334, " - ", V$333)))</f>
        <v>0</v>
      </c>
      <c r="W334" s="277"/>
      <c r="X334" s="277"/>
      <c r="Y334" s="277"/>
      <c r="Z334" s="277">
        <f>IF(OR($B334="", Z$333=""), "", COUNTIF('Post Data'!$AE$11:$AE$2510, CONCATENATE($B334, " - ", Z$333)))</f>
        <v>0</v>
      </c>
      <c r="AA334" s="277"/>
      <c r="AB334" s="277"/>
      <c r="AC334" s="277"/>
      <c r="AD334" s="277">
        <f>IF(OR($B334="", AD$333=""), "", COUNTIF('Post Data'!$AE$11:$AE$2510, CONCATENATE($B334, " - ", AD$333)))</f>
        <v>0</v>
      </c>
      <c r="AE334" s="277"/>
      <c r="AF334" s="277"/>
      <c r="AG334" s="277"/>
      <c r="AH334" s="277">
        <f>IF(OR($B334="", AH$333=""), "", COUNTIF('Post Data'!$AE$11:$AE$2510, CONCATENATE($B334, " - ", AH$333)))</f>
        <v>0</v>
      </c>
      <c r="AI334" s="277"/>
      <c r="AJ334" s="277"/>
      <c r="AK334" s="277"/>
      <c r="AL334" s="277">
        <f>IF(OR($B334="", AL$333=""), "", COUNTIF('Post Data'!$AE$11:$AE$2510, CONCATENATE($B334, " - ", AL$333)))</f>
        <v>0</v>
      </c>
      <c r="AM334" s="277"/>
      <c r="AN334" s="277"/>
      <c r="AO334" s="277"/>
      <c r="AP334" s="277">
        <f>IF(OR($B334="", AP$333=""), "", COUNTIF('Post Data'!$AE$11:$AE$2510, CONCATENATE($B334, " - ", AP$333)))</f>
        <v>0</v>
      </c>
      <c r="AQ334" s="277"/>
      <c r="AR334" s="277"/>
      <c r="AS334" s="278"/>
      <c r="AT334" s="5"/>
    </row>
    <row r="335" spans="1:46" x14ac:dyDescent="0.25">
      <c r="A335" s="5"/>
      <c r="B335" s="153" t="str">
        <f>Report!$AY$24</f>
        <v>Tue</v>
      </c>
      <c r="C335" s="275"/>
      <c r="D335" s="155"/>
      <c r="E335" s="5"/>
      <c r="F335" s="276">
        <f>IF(OR($B335="", F$333=""), "", COUNTIF('Post Data'!$AE$11:$AE$2510, CONCATENATE($B335, " - ", F$333)))</f>
        <v>0</v>
      </c>
      <c r="G335" s="267"/>
      <c r="H335" s="267"/>
      <c r="I335" s="267"/>
      <c r="J335" s="267">
        <f>IF(OR($B335="", J$333=""), "", COUNTIF('Post Data'!$AE$11:$AE$2510, CONCATENATE($B335, " - ", J$333)))</f>
        <v>0</v>
      </c>
      <c r="K335" s="267"/>
      <c r="L335" s="267"/>
      <c r="M335" s="267"/>
      <c r="N335" s="267">
        <f>IF(OR($B335="", N$333=""), "", COUNTIF('Post Data'!$AE$11:$AE$2510, CONCATENATE($B335, " - ", N$333)))</f>
        <v>0</v>
      </c>
      <c r="O335" s="267"/>
      <c r="P335" s="267"/>
      <c r="Q335" s="267"/>
      <c r="R335" s="267">
        <f>IF(OR($B335="", R$333=""), "", COUNTIF('Post Data'!$AE$11:$AE$2510, CONCATENATE($B335, " - ", R$333)))</f>
        <v>0</v>
      </c>
      <c r="S335" s="267"/>
      <c r="T335" s="267"/>
      <c r="U335" s="267"/>
      <c r="V335" s="267">
        <f>IF(OR($B335="", V$333=""), "", COUNTIF('Post Data'!$AE$11:$AE$2510, CONCATENATE($B335, " - ", V$333)))</f>
        <v>0</v>
      </c>
      <c r="W335" s="267"/>
      <c r="X335" s="267"/>
      <c r="Y335" s="267"/>
      <c r="Z335" s="267">
        <f>IF(OR($B335="", Z$333=""), "", COUNTIF('Post Data'!$AE$11:$AE$2510, CONCATENATE($B335, " - ", Z$333)))</f>
        <v>0</v>
      </c>
      <c r="AA335" s="267"/>
      <c r="AB335" s="267"/>
      <c r="AC335" s="267"/>
      <c r="AD335" s="267">
        <f>IF(OR($B335="", AD$333=""), "", COUNTIF('Post Data'!$AE$11:$AE$2510, CONCATENATE($B335, " - ", AD$333)))</f>
        <v>0</v>
      </c>
      <c r="AE335" s="267"/>
      <c r="AF335" s="267"/>
      <c r="AG335" s="267"/>
      <c r="AH335" s="267">
        <f>IF(OR($B335="", AH$333=""), "", COUNTIF('Post Data'!$AE$11:$AE$2510, CONCATENATE($B335, " - ", AH$333)))</f>
        <v>0</v>
      </c>
      <c r="AI335" s="267"/>
      <c r="AJ335" s="267"/>
      <c r="AK335" s="267"/>
      <c r="AL335" s="267">
        <f>IF(OR($B335="", AL$333=""), "", COUNTIF('Post Data'!$AE$11:$AE$2510, CONCATENATE($B335, " - ", AL$333)))</f>
        <v>0</v>
      </c>
      <c r="AM335" s="267"/>
      <c r="AN335" s="267"/>
      <c r="AO335" s="267"/>
      <c r="AP335" s="267">
        <f>IF(OR($B335="", AP$333=""), "", COUNTIF('Post Data'!$AE$11:$AE$2510, CONCATENATE($B335, " - ", AP$333)))</f>
        <v>0</v>
      </c>
      <c r="AQ335" s="267"/>
      <c r="AR335" s="267"/>
      <c r="AS335" s="268"/>
      <c r="AT335" s="5"/>
    </row>
    <row r="336" spans="1:46" x14ac:dyDescent="0.25">
      <c r="A336" s="5"/>
      <c r="B336" s="153" t="str">
        <f>Report!$AY$25</f>
        <v>Wed</v>
      </c>
      <c r="C336" s="275"/>
      <c r="D336" s="155"/>
      <c r="E336" s="5"/>
      <c r="F336" s="276">
        <f>IF(OR($B336="", F$333=""), "", COUNTIF('Post Data'!$AE$11:$AE$2510, CONCATENATE($B336, " - ", F$333)))</f>
        <v>0</v>
      </c>
      <c r="G336" s="267"/>
      <c r="H336" s="267"/>
      <c r="I336" s="267"/>
      <c r="J336" s="267">
        <f>IF(OR($B336="", J$333=""), "", COUNTIF('Post Data'!$AE$11:$AE$2510, CONCATENATE($B336, " - ", J$333)))</f>
        <v>0</v>
      </c>
      <c r="K336" s="267"/>
      <c r="L336" s="267"/>
      <c r="M336" s="267"/>
      <c r="N336" s="267">
        <f>IF(OR($B336="", N$333=""), "", COUNTIF('Post Data'!$AE$11:$AE$2510, CONCATENATE($B336, " - ", N$333)))</f>
        <v>0</v>
      </c>
      <c r="O336" s="267"/>
      <c r="P336" s="267"/>
      <c r="Q336" s="267"/>
      <c r="R336" s="267">
        <f>IF(OR($B336="", R$333=""), "", COUNTIF('Post Data'!$AE$11:$AE$2510, CONCATENATE($B336, " - ", R$333)))</f>
        <v>0</v>
      </c>
      <c r="S336" s="267"/>
      <c r="T336" s="267"/>
      <c r="U336" s="267"/>
      <c r="V336" s="267">
        <f>IF(OR($B336="", V$333=""), "", COUNTIF('Post Data'!$AE$11:$AE$2510, CONCATENATE($B336, " - ", V$333)))</f>
        <v>0</v>
      </c>
      <c r="W336" s="267"/>
      <c r="X336" s="267"/>
      <c r="Y336" s="267"/>
      <c r="Z336" s="267">
        <f>IF(OR($B336="", Z$333=""), "", COUNTIF('Post Data'!$AE$11:$AE$2510, CONCATENATE($B336, " - ", Z$333)))</f>
        <v>0</v>
      </c>
      <c r="AA336" s="267"/>
      <c r="AB336" s="267"/>
      <c r="AC336" s="267"/>
      <c r="AD336" s="267">
        <f>IF(OR($B336="", AD$333=""), "", COUNTIF('Post Data'!$AE$11:$AE$2510, CONCATENATE($B336, " - ", AD$333)))</f>
        <v>0</v>
      </c>
      <c r="AE336" s="267"/>
      <c r="AF336" s="267"/>
      <c r="AG336" s="267"/>
      <c r="AH336" s="267">
        <f>IF(OR($B336="", AH$333=""), "", COUNTIF('Post Data'!$AE$11:$AE$2510, CONCATENATE($B336, " - ", AH$333)))</f>
        <v>0</v>
      </c>
      <c r="AI336" s="267"/>
      <c r="AJ336" s="267"/>
      <c r="AK336" s="267"/>
      <c r="AL336" s="267">
        <f>IF(OR($B336="", AL$333=""), "", COUNTIF('Post Data'!$AE$11:$AE$2510, CONCATENATE($B336, " - ", AL$333)))</f>
        <v>0</v>
      </c>
      <c r="AM336" s="267"/>
      <c r="AN336" s="267"/>
      <c r="AO336" s="267"/>
      <c r="AP336" s="267">
        <f>IF(OR($B336="", AP$333=""), "", COUNTIF('Post Data'!$AE$11:$AE$2510, CONCATENATE($B336, " - ", AP$333)))</f>
        <v>0</v>
      </c>
      <c r="AQ336" s="267"/>
      <c r="AR336" s="267"/>
      <c r="AS336" s="268"/>
      <c r="AT336" s="5"/>
    </row>
    <row r="337" spans="1:46" x14ac:dyDescent="0.25">
      <c r="A337" s="5"/>
      <c r="B337" s="153" t="str">
        <f>Report!$AY$26</f>
        <v>Thu</v>
      </c>
      <c r="C337" s="275"/>
      <c r="D337" s="155"/>
      <c r="E337" s="5"/>
      <c r="F337" s="276">
        <f>IF(OR($B337="", F$333=""), "", COUNTIF('Post Data'!$AE$11:$AE$2510, CONCATENATE($B337, " - ", F$333)))</f>
        <v>0</v>
      </c>
      <c r="G337" s="267"/>
      <c r="H337" s="267"/>
      <c r="I337" s="267"/>
      <c r="J337" s="267">
        <f>IF(OR($B337="", J$333=""), "", COUNTIF('Post Data'!$AE$11:$AE$2510, CONCATENATE($B337, " - ", J$333)))</f>
        <v>1</v>
      </c>
      <c r="K337" s="267"/>
      <c r="L337" s="267"/>
      <c r="M337" s="267"/>
      <c r="N337" s="267">
        <f>IF(OR($B337="", N$333=""), "", COUNTIF('Post Data'!$AE$11:$AE$2510, CONCATENATE($B337, " - ", N$333)))</f>
        <v>0</v>
      </c>
      <c r="O337" s="267"/>
      <c r="P337" s="267"/>
      <c r="Q337" s="267"/>
      <c r="R337" s="267">
        <f>IF(OR($B337="", R$333=""), "", COUNTIF('Post Data'!$AE$11:$AE$2510, CONCATENATE($B337, " - ", R$333)))</f>
        <v>0</v>
      </c>
      <c r="S337" s="267"/>
      <c r="T337" s="267"/>
      <c r="U337" s="267"/>
      <c r="V337" s="267">
        <f>IF(OR($B337="", V$333=""), "", COUNTIF('Post Data'!$AE$11:$AE$2510, CONCATENATE($B337, " - ", V$333)))</f>
        <v>0</v>
      </c>
      <c r="W337" s="267"/>
      <c r="X337" s="267"/>
      <c r="Y337" s="267"/>
      <c r="Z337" s="267">
        <f>IF(OR($B337="", Z$333=""), "", COUNTIF('Post Data'!$AE$11:$AE$2510, CONCATENATE($B337, " - ", Z$333)))</f>
        <v>1</v>
      </c>
      <c r="AA337" s="267"/>
      <c r="AB337" s="267"/>
      <c r="AC337" s="267"/>
      <c r="AD337" s="267">
        <f>IF(OR($B337="", AD$333=""), "", COUNTIF('Post Data'!$AE$11:$AE$2510, CONCATENATE($B337, " - ", AD$333)))</f>
        <v>1</v>
      </c>
      <c r="AE337" s="267"/>
      <c r="AF337" s="267"/>
      <c r="AG337" s="267"/>
      <c r="AH337" s="267">
        <f>IF(OR($B337="", AH$333=""), "", COUNTIF('Post Data'!$AE$11:$AE$2510, CONCATENATE($B337, " - ", AH$333)))</f>
        <v>0</v>
      </c>
      <c r="AI337" s="267"/>
      <c r="AJ337" s="267"/>
      <c r="AK337" s="267"/>
      <c r="AL337" s="267">
        <f>IF(OR($B337="", AL$333=""), "", COUNTIF('Post Data'!$AE$11:$AE$2510, CONCATENATE($B337, " - ", AL$333)))</f>
        <v>0</v>
      </c>
      <c r="AM337" s="267"/>
      <c r="AN337" s="267"/>
      <c r="AO337" s="267"/>
      <c r="AP337" s="267">
        <f>IF(OR($B337="", AP$333=""), "", COUNTIF('Post Data'!$AE$11:$AE$2510, CONCATENATE($B337, " - ", AP$333)))</f>
        <v>0</v>
      </c>
      <c r="AQ337" s="267"/>
      <c r="AR337" s="267"/>
      <c r="AS337" s="268"/>
      <c r="AT337" s="5"/>
    </row>
    <row r="338" spans="1:46" x14ac:dyDescent="0.25">
      <c r="A338" s="5"/>
      <c r="B338" s="153" t="str">
        <f>Report!$AY$27</f>
        <v>Fri</v>
      </c>
      <c r="C338" s="275"/>
      <c r="D338" s="155"/>
      <c r="E338" s="5"/>
      <c r="F338" s="276">
        <f>IF(OR($B338="", F$333=""), "", COUNTIF('Post Data'!$AE$11:$AE$2510, CONCATENATE($B338, " - ", F$333)))</f>
        <v>0</v>
      </c>
      <c r="G338" s="267"/>
      <c r="H338" s="267"/>
      <c r="I338" s="267"/>
      <c r="J338" s="267">
        <f>IF(OR($B338="", J$333=""), "", COUNTIF('Post Data'!$AE$11:$AE$2510, CONCATENATE($B338, " - ", J$333)))</f>
        <v>0</v>
      </c>
      <c r="K338" s="267"/>
      <c r="L338" s="267"/>
      <c r="M338" s="267"/>
      <c r="N338" s="267">
        <f>IF(OR($B338="", N$333=""), "", COUNTIF('Post Data'!$AE$11:$AE$2510, CONCATENATE($B338, " - ", N$333)))</f>
        <v>0</v>
      </c>
      <c r="O338" s="267"/>
      <c r="P338" s="267"/>
      <c r="Q338" s="267"/>
      <c r="R338" s="267">
        <f>IF(OR($B338="", R$333=""), "", COUNTIF('Post Data'!$AE$11:$AE$2510, CONCATENATE($B338, " - ", R$333)))</f>
        <v>0</v>
      </c>
      <c r="S338" s="267"/>
      <c r="T338" s="267"/>
      <c r="U338" s="267"/>
      <c r="V338" s="267">
        <f>IF(OR($B338="", V$333=""), "", COUNTIF('Post Data'!$AE$11:$AE$2510, CONCATENATE($B338, " - ", V$333)))</f>
        <v>0</v>
      </c>
      <c r="W338" s="267"/>
      <c r="X338" s="267"/>
      <c r="Y338" s="267"/>
      <c r="Z338" s="267">
        <f>IF(OR($B338="", Z$333=""), "", COUNTIF('Post Data'!$AE$11:$AE$2510, CONCATENATE($B338, " - ", Z$333)))</f>
        <v>0</v>
      </c>
      <c r="AA338" s="267"/>
      <c r="AB338" s="267"/>
      <c r="AC338" s="267"/>
      <c r="AD338" s="267">
        <f>IF(OR($B338="", AD$333=""), "", COUNTIF('Post Data'!$AE$11:$AE$2510, CONCATENATE($B338, " - ", AD$333)))</f>
        <v>0</v>
      </c>
      <c r="AE338" s="267"/>
      <c r="AF338" s="267"/>
      <c r="AG338" s="267"/>
      <c r="AH338" s="267">
        <f>IF(OR($B338="", AH$333=""), "", COUNTIF('Post Data'!$AE$11:$AE$2510, CONCATENATE($B338, " - ", AH$333)))</f>
        <v>0</v>
      </c>
      <c r="AI338" s="267"/>
      <c r="AJ338" s="267"/>
      <c r="AK338" s="267"/>
      <c r="AL338" s="267">
        <f>IF(OR($B338="", AL$333=""), "", COUNTIF('Post Data'!$AE$11:$AE$2510, CONCATENATE($B338, " - ", AL$333)))</f>
        <v>0</v>
      </c>
      <c r="AM338" s="267"/>
      <c r="AN338" s="267"/>
      <c r="AO338" s="267"/>
      <c r="AP338" s="267">
        <f>IF(OR($B338="", AP$333=""), "", COUNTIF('Post Data'!$AE$11:$AE$2510, CONCATENATE($B338, " - ", AP$333)))</f>
        <v>0</v>
      </c>
      <c r="AQ338" s="267"/>
      <c r="AR338" s="267"/>
      <c r="AS338" s="268"/>
      <c r="AT338" s="5"/>
    </row>
    <row r="339" spans="1:46" x14ac:dyDescent="0.25">
      <c r="A339" s="5"/>
      <c r="B339" s="153" t="str">
        <f>Report!$AY$28</f>
        <v>Sat</v>
      </c>
      <c r="C339" s="275"/>
      <c r="D339" s="155"/>
      <c r="E339" s="5"/>
      <c r="F339" s="276">
        <f>IF(OR($B339="", F$333=""), "", COUNTIF('Post Data'!$AE$11:$AE$2510, CONCATENATE($B339, " - ", F$333)))</f>
        <v>0</v>
      </c>
      <c r="G339" s="267"/>
      <c r="H339" s="267"/>
      <c r="I339" s="267"/>
      <c r="J339" s="267">
        <f>IF(OR($B339="", J$333=""), "", COUNTIF('Post Data'!$AE$11:$AE$2510, CONCATENATE($B339, " - ", J$333)))</f>
        <v>0</v>
      </c>
      <c r="K339" s="267"/>
      <c r="L339" s="267"/>
      <c r="M339" s="267"/>
      <c r="N339" s="267">
        <f>IF(OR($B339="", N$333=""), "", COUNTIF('Post Data'!$AE$11:$AE$2510, CONCATENATE($B339, " - ", N$333)))</f>
        <v>0</v>
      </c>
      <c r="O339" s="267"/>
      <c r="P339" s="267"/>
      <c r="Q339" s="267"/>
      <c r="R339" s="267">
        <f>IF(OR($B339="", R$333=""), "", COUNTIF('Post Data'!$AE$11:$AE$2510, CONCATENATE($B339, " - ", R$333)))</f>
        <v>0</v>
      </c>
      <c r="S339" s="267"/>
      <c r="T339" s="267"/>
      <c r="U339" s="267"/>
      <c r="V339" s="267">
        <f>IF(OR($B339="", V$333=""), "", COUNTIF('Post Data'!$AE$11:$AE$2510, CONCATENATE($B339, " - ", V$333)))</f>
        <v>0</v>
      </c>
      <c r="W339" s="267"/>
      <c r="X339" s="267"/>
      <c r="Y339" s="267"/>
      <c r="Z339" s="267">
        <f>IF(OR($B339="", Z$333=""), "", COUNTIF('Post Data'!$AE$11:$AE$2510, CONCATENATE($B339, " - ", Z$333)))</f>
        <v>0</v>
      </c>
      <c r="AA339" s="267"/>
      <c r="AB339" s="267"/>
      <c r="AC339" s="267"/>
      <c r="AD339" s="267">
        <f>IF(OR($B339="", AD$333=""), "", COUNTIF('Post Data'!$AE$11:$AE$2510, CONCATENATE($B339, " - ", AD$333)))</f>
        <v>0</v>
      </c>
      <c r="AE339" s="267"/>
      <c r="AF339" s="267"/>
      <c r="AG339" s="267"/>
      <c r="AH339" s="267">
        <f>IF(OR($B339="", AH$333=""), "", COUNTIF('Post Data'!$AE$11:$AE$2510, CONCATENATE($B339, " - ", AH$333)))</f>
        <v>0</v>
      </c>
      <c r="AI339" s="267"/>
      <c r="AJ339" s="267"/>
      <c r="AK339" s="267"/>
      <c r="AL339" s="267">
        <f>IF(OR($B339="", AL$333=""), "", COUNTIF('Post Data'!$AE$11:$AE$2510, CONCATENATE($B339, " - ", AL$333)))</f>
        <v>0</v>
      </c>
      <c r="AM339" s="267"/>
      <c r="AN339" s="267"/>
      <c r="AO339" s="267"/>
      <c r="AP339" s="267">
        <f>IF(OR($B339="", AP$333=""), "", COUNTIF('Post Data'!$AE$11:$AE$2510, CONCATENATE($B339, " - ", AP$333)))</f>
        <v>0</v>
      </c>
      <c r="AQ339" s="267"/>
      <c r="AR339" s="267"/>
      <c r="AS339" s="268"/>
      <c r="AT339" s="5"/>
    </row>
    <row r="340" spans="1:46" x14ac:dyDescent="0.25">
      <c r="A340" s="5"/>
      <c r="B340" s="153" t="str">
        <f>Report!$AY$29</f>
        <v>Sun</v>
      </c>
      <c r="C340" s="275"/>
      <c r="D340" s="155"/>
      <c r="E340" s="5"/>
      <c r="F340" s="276">
        <f>IF(OR($B340="", F$333=""), "", COUNTIF('Post Data'!$AE$11:$AE$2510, CONCATENATE($B340, " - ", F$333)))</f>
        <v>0</v>
      </c>
      <c r="G340" s="267"/>
      <c r="H340" s="267"/>
      <c r="I340" s="267"/>
      <c r="J340" s="267">
        <f>IF(OR($B340="", J$333=""), "", COUNTIF('Post Data'!$AE$11:$AE$2510, CONCATENATE($B340, " - ", J$333)))</f>
        <v>0</v>
      </c>
      <c r="K340" s="267"/>
      <c r="L340" s="267"/>
      <c r="M340" s="267"/>
      <c r="N340" s="267">
        <f>IF(OR($B340="", N$333=""), "", COUNTIF('Post Data'!$AE$11:$AE$2510, CONCATENATE($B340, " - ", N$333)))</f>
        <v>0</v>
      </c>
      <c r="O340" s="267"/>
      <c r="P340" s="267"/>
      <c r="Q340" s="267"/>
      <c r="R340" s="267">
        <f>IF(OR($B340="", R$333=""), "", COUNTIF('Post Data'!$AE$11:$AE$2510, CONCATENATE($B340, " - ", R$333)))</f>
        <v>0</v>
      </c>
      <c r="S340" s="267"/>
      <c r="T340" s="267"/>
      <c r="U340" s="267"/>
      <c r="V340" s="267">
        <f>IF(OR($B340="", V$333=""), "", COUNTIF('Post Data'!$AE$11:$AE$2510, CONCATENATE($B340, " - ", V$333)))</f>
        <v>0</v>
      </c>
      <c r="W340" s="267"/>
      <c r="X340" s="267"/>
      <c r="Y340" s="267"/>
      <c r="Z340" s="267">
        <f>IF(OR($B340="", Z$333=""), "", COUNTIF('Post Data'!$AE$11:$AE$2510, CONCATENATE($B340, " - ", Z$333)))</f>
        <v>0</v>
      </c>
      <c r="AA340" s="267"/>
      <c r="AB340" s="267"/>
      <c r="AC340" s="267"/>
      <c r="AD340" s="267">
        <f>IF(OR($B340="", AD$333=""), "", COUNTIF('Post Data'!$AE$11:$AE$2510, CONCATENATE($B340, " - ", AD$333)))</f>
        <v>0</v>
      </c>
      <c r="AE340" s="267"/>
      <c r="AF340" s="267"/>
      <c r="AG340" s="267"/>
      <c r="AH340" s="267">
        <f>IF(OR($B340="", AH$333=""), "", COUNTIF('Post Data'!$AE$11:$AE$2510, CONCATENATE($B340, " - ", AH$333)))</f>
        <v>0</v>
      </c>
      <c r="AI340" s="267"/>
      <c r="AJ340" s="267"/>
      <c r="AK340" s="267"/>
      <c r="AL340" s="267">
        <f>IF(OR($B340="", AL$333=""), "", COUNTIF('Post Data'!$AE$11:$AE$2510, CONCATENATE($B340, " - ", AL$333)))</f>
        <v>0</v>
      </c>
      <c r="AM340" s="267"/>
      <c r="AN340" s="267"/>
      <c r="AO340" s="267"/>
      <c r="AP340" s="267">
        <f>IF(OR($B340="", AP$333=""), "", COUNTIF('Post Data'!$AE$11:$AE$2510, CONCATENATE($B340, " - ", AP$333)))</f>
        <v>0</v>
      </c>
      <c r="AQ340" s="267"/>
      <c r="AR340" s="267"/>
      <c r="AS340" s="268"/>
      <c r="AT340" s="5"/>
    </row>
    <row r="341" spans="1:46" x14ac:dyDescent="0.25">
      <c r="A341" s="5"/>
      <c r="B341" s="269" t="str">
        <f>Report!$AY$30</f>
        <v>BH</v>
      </c>
      <c r="C341" s="270"/>
      <c r="D341" s="271"/>
      <c r="E341" s="5"/>
      <c r="F341" s="272">
        <f>IF(OR($B341="", F$333=""), "", COUNTIF('Post Data'!$AE$11:$AE$2510, CONCATENATE($B341, " - ", F$333)))</f>
        <v>2</v>
      </c>
      <c r="G341" s="273"/>
      <c r="H341" s="273"/>
      <c r="I341" s="273"/>
      <c r="J341" s="273">
        <f>IF(OR($B341="", J$333=""), "", COUNTIF('Post Data'!$AE$11:$AE$2510, CONCATENATE($B341, " - ", J$333)))</f>
        <v>1</v>
      </c>
      <c r="K341" s="273"/>
      <c r="L341" s="273"/>
      <c r="M341" s="273"/>
      <c r="N341" s="273">
        <f>IF(OR($B341="", N$333=""), "", COUNTIF('Post Data'!$AE$11:$AE$2510, CONCATENATE($B341, " - ", N$333)))</f>
        <v>0</v>
      </c>
      <c r="O341" s="273"/>
      <c r="P341" s="273"/>
      <c r="Q341" s="273"/>
      <c r="R341" s="273">
        <f>IF(OR($B341="", R$333=""), "", COUNTIF('Post Data'!$AE$11:$AE$2510, CONCATENATE($B341, " - ", R$333)))</f>
        <v>0</v>
      </c>
      <c r="S341" s="273"/>
      <c r="T341" s="273"/>
      <c r="U341" s="273"/>
      <c r="V341" s="273">
        <f>IF(OR($B341="", V$333=""), "", COUNTIF('Post Data'!$AE$11:$AE$2510, CONCATENATE($B341, " - ", V$333)))</f>
        <v>2</v>
      </c>
      <c r="W341" s="273"/>
      <c r="X341" s="273"/>
      <c r="Y341" s="273"/>
      <c r="Z341" s="273">
        <f>IF(OR($B341="", Z$333=""), "", COUNTIF('Post Data'!$AE$11:$AE$2510, CONCATENATE($B341, " - ", Z$333)))</f>
        <v>0</v>
      </c>
      <c r="AA341" s="273"/>
      <c r="AB341" s="273"/>
      <c r="AC341" s="273"/>
      <c r="AD341" s="273">
        <f>IF(OR($B341="", AD$333=""), "", COUNTIF('Post Data'!$AE$11:$AE$2510, CONCATENATE($B341, " - ", AD$333)))</f>
        <v>1</v>
      </c>
      <c r="AE341" s="273"/>
      <c r="AF341" s="273"/>
      <c r="AG341" s="273"/>
      <c r="AH341" s="273">
        <f>IF(OR($B341="", AH$333=""), "", COUNTIF('Post Data'!$AE$11:$AE$2510, CONCATENATE($B341, " - ", AH$333)))</f>
        <v>0</v>
      </c>
      <c r="AI341" s="273"/>
      <c r="AJ341" s="273"/>
      <c r="AK341" s="273"/>
      <c r="AL341" s="273">
        <f>IF(OR($B341="", AL$333=""), "", COUNTIF('Post Data'!$AE$11:$AE$2510, CONCATENATE($B341, " - ", AL$333)))</f>
        <v>0</v>
      </c>
      <c r="AM341" s="273"/>
      <c r="AN341" s="273"/>
      <c r="AO341" s="273"/>
      <c r="AP341" s="273">
        <f>IF(OR($B341="", AP$333=""), "", COUNTIF('Post Data'!$AE$11:$AE$2510, CONCATENATE($B341, " - ", AP$333)))</f>
        <v>1</v>
      </c>
      <c r="AQ341" s="273"/>
      <c r="AR341" s="273"/>
      <c r="AS341" s="274"/>
      <c r="AT341" s="5"/>
    </row>
    <row r="342" spans="1:46"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row>
    <row r="343" spans="1:46"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row>
    <row r="344" spans="1:46" x14ac:dyDescent="0.25">
      <c r="A344" s="5"/>
      <c r="B344" s="221" t="s">
        <v>148</v>
      </c>
      <c r="C344" s="222"/>
      <c r="D344" s="222"/>
      <c r="E344" s="222"/>
      <c r="F344" s="222"/>
      <c r="G344" s="222"/>
      <c r="H344" s="222"/>
      <c r="I344" s="222"/>
      <c r="J344" s="222"/>
      <c r="K344" s="222"/>
      <c r="L344" s="222"/>
      <c r="M344" s="222"/>
      <c r="N344" s="222"/>
      <c r="O344" s="222"/>
      <c r="P344" s="222"/>
      <c r="Q344" s="222"/>
      <c r="R344" s="222"/>
      <c r="S344" s="222"/>
      <c r="T344" s="222"/>
      <c r="U344" s="222"/>
      <c r="V344" s="222"/>
      <c r="W344" s="222"/>
      <c r="X344" s="222"/>
      <c r="Y344" s="222"/>
      <c r="Z344" s="222"/>
      <c r="AA344" s="222"/>
      <c r="AB344" s="222"/>
      <c r="AC344" s="222"/>
      <c r="AD344" s="222"/>
      <c r="AE344" s="222"/>
      <c r="AF344" s="222"/>
      <c r="AG344" s="222"/>
      <c r="AH344" s="222"/>
      <c r="AI344" s="222"/>
      <c r="AJ344" s="222"/>
      <c r="AK344" s="222"/>
      <c r="AL344" s="222"/>
      <c r="AM344" s="222"/>
      <c r="AN344" s="222"/>
      <c r="AO344" s="222"/>
      <c r="AP344" s="222"/>
      <c r="AQ344" s="222"/>
      <c r="AR344" s="222"/>
      <c r="AS344" s="223"/>
      <c r="AT344" s="5"/>
    </row>
    <row r="345" spans="1:46" x14ac:dyDescent="0.25">
      <c r="A345" s="5"/>
      <c r="B345" s="224"/>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c r="AI345" s="225"/>
      <c r="AJ345" s="225"/>
      <c r="AK345" s="225"/>
      <c r="AL345" s="225"/>
      <c r="AM345" s="225"/>
      <c r="AN345" s="225"/>
      <c r="AO345" s="225"/>
      <c r="AP345" s="225"/>
      <c r="AQ345" s="225"/>
      <c r="AR345" s="225"/>
      <c r="AS345" s="226"/>
      <c r="AT345" s="5"/>
    </row>
    <row r="346" spans="1:46" x14ac:dyDescent="0.25">
      <c r="A346" s="5"/>
      <c r="B346" s="5"/>
      <c r="C346" s="5"/>
      <c r="D346" s="227" t="s">
        <v>149</v>
      </c>
      <c r="E346" s="227"/>
      <c r="F346" s="227"/>
      <c r="G346" s="227"/>
      <c r="H346" s="227"/>
      <c r="I346" s="227"/>
      <c r="J346" s="227" t="s">
        <v>150</v>
      </c>
      <c r="K346" s="227"/>
      <c r="L346" s="227"/>
      <c r="M346" s="227"/>
      <c r="N346" s="227"/>
      <c r="O346" s="227"/>
      <c r="P346" s="227"/>
      <c r="Q346" s="227"/>
      <c r="R346" s="227"/>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row>
    <row r="347" spans="1:46" x14ac:dyDescent="0.25">
      <c r="A347" s="5"/>
      <c r="B347" s="286" t="s">
        <v>151</v>
      </c>
      <c r="C347" s="287" t="s">
        <v>146</v>
      </c>
      <c r="D347" s="288"/>
      <c r="E347" s="289"/>
      <c r="F347" s="287" t="s">
        <v>0</v>
      </c>
      <c r="G347" s="288"/>
      <c r="H347" s="288"/>
      <c r="I347" s="289"/>
      <c r="J347" s="287" t="s">
        <v>1</v>
      </c>
      <c r="K347" s="289"/>
      <c r="L347" s="287" t="s">
        <v>152</v>
      </c>
      <c r="M347" s="288"/>
      <c r="N347" s="288"/>
      <c r="O347" s="288"/>
      <c r="P347" s="288"/>
      <c r="Q347" s="288"/>
      <c r="R347" s="288"/>
      <c r="S347" s="288"/>
      <c r="T347" s="289"/>
      <c r="U347" s="287" t="s">
        <v>3</v>
      </c>
      <c r="V347" s="288"/>
      <c r="W347" s="288"/>
      <c r="X347" s="288"/>
      <c r="Y347" s="289"/>
      <c r="Z347" s="177" t="s">
        <v>4</v>
      </c>
      <c r="AA347" s="178"/>
      <c r="AB347" s="178"/>
      <c r="AC347" s="287" t="s">
        <v>5</v>
      </c>
      <c r="AD347" s="288"/>
      <c r="AE347" s="288"/>
      <c r="AF347" s="288"/>
      <c r="AG347" s="289"/>
      <c r="AH347" s="177" t="s">
        <v>8</v>
      </c>
      <c r="AI347" s="178"/>
      <c r="AJ347" s="178"/>
      <c r="AK347" s="179"/>
      <c r="AL347" s="290" t="s">
        <v>6</v>
      </c>
      <c r="AM347" s="290"/>
      <c r="AN347" s="290"/>
      <c r="AO347" s="290"/>
      <c r="AP347" s="290" t="s">
        <v>7</v>
      </c>
      <c r="AQ347" s="290"/>
      <c r="AR347" s="290"/>
      <c r="AS347" s="290"/>
      <c r="AT347" s="5"/>
    </row>
    <row r="348" spans="1:46" x14ac:dyDescent="0.25">
      <c r="A348" s="5"/>
      <c r="B348" s="291">
        <v>1</v>
      </c>
      <c r="C348" s="292">
        <f>IF(IFERROR(INDEX('Post Data'!$L$11:$L$2510, MATCH($B348, 'Post Data'!$N$11:$N$2510, 0)), "")="", "", IFERROR(INDEX('Post Data'!$L$11:$L$2510, MATCH($B348, 'Post Data'!$N$11:$N$2510, 0)), ""))</f>
        <v>8.0637132901941258E-2</v>
      </c>
      <c r="D348" s="293"/>
      <c r="E348" s="294"/>
      <c r="F348" s="295">
        <f>IF(IFERROR(INDEX('Post Data'!$B$11:$B$2510, MATCH($B348, 'Post Data'!$N$11:$N$2510, 0)), "")="", "", IFERROR(INDEX('Post Data'!$B$11:$B$2510, MATCH($B348, 'Post Data'!$N$11:$N$2510, 0)), ""))</f>
        <v>43832</v>
      </c>
      <c r="G348" s="295"/>
      <c r="H348" s="295"/>
      <c r="I348" s="295"/>
      <c r="J348" s="296">
        <f>IF(IFERROR(INDEX('Post Data'!$C$11:$C$2510, MATCH($B348, 'Post Data'!$N$11:$N$2510, 0)), "")="", "", IFERROR(INDEX('Post Data'!$C$11:$C$2510, MATCH($B348, 'Post Data'!$N$11:$N$2510, 0)), ""))</f>
        <v>0.41932000000000003</v>
      </c>
      <c r="K348" s="296"/>
      <c r="L348" s="297" t="str">
        <f>IF(IFERROR(INDEX('Post Data'!$D$11:$D$2510, MATCH($B348, 'Post Data'!$N$11:$N$2510, 0)), "")="", "", IFERROR(LEFT(INDEX('Post Data'!$D$11:$D$2510, MATCH($B348, 'Post Data'!$N$11:$N$2510, 0)), 30), ""))</f>
        <v>The first line of each post yo</v>
      </c>
      <c r="M348" s="297"/>
      <c r="N348" s="297"/>
      <c r="O348" s="297"/>
      <c r="P348" s="297"/>
      <c r="Q348" s="297"/>
      <c r="R348" s="297"/>
      <c r="S348" s="297"/>
      <c r="T348" s="297"/>
      <c r="U348" s="150" t="str">
        <f>IF(IFERROR(INDEX('Post Data'!$E$11:$E$2510, MATCH($B348, 'Post Data'!$N$11:$N$2510, 0)), "")="", "", IFERROR(INDEX('Post Data'!$E$11:$E$2510, MATCH($B348, 'Post Data'!$N$11:$N$2510, 0)), ""))</f>
        <v>Blog Post</v>
      </c>
      <c r="V348" s="151"/>
      <c r="W348" s="151"/>
      <c r="X348" s="151"/>
      <c r="Y348" s="151"/>
      <c r="Z348" s="151" t="str">
        <f>IF(IFERROR(INDEX('Post Data'!$F$11:$F$2510, MATCH($B348, 'Post Data'!$N$11:$N$2510, 0)), "")="", "", IFERROR(INDEX('Post Data'!$F$11:$F$2510, MATCH($B348, 'Post Data'!$N$11:$N$2510, 0)), ""))</f>
        <v>Image</v>
      </c>
      <c r="AA348" s="151"/>
      <c r="AB348" s="151"/>
      <c r="AC348" s="151" t="str">
        <f>IF(IFERROR(INDEX('Post Data'!$G$11:$G$2510, MATCH($B348, 'Post Data'!$N$11:$N$2510, 0)), "")="", "", IFERROR(INDEX('Post Data'!$G$11:$G$2510, MATCH($B348, 'Post Data'!$N$11:$N$2510, 0)), ""))</f>
        <v>In Comments</v>
      </c>
      <c r="AD348" s="151"/>
      <c r="AE348" s="151"/>
      <c r="AF348" s="151"/>
      <c r="AG348" s="152"/>
      <c r="AH348" s="279">
        <f>IF(IFERROR(INDEX('Post Data'!$H$11:$H$2510, MATCH($B348, 'Post Data'!$N$11:$N$2510, 0)), "")="", "", IFERROR(INDEX('Post Data'!$H$11:$H$2510, MATCH($B348, 'Post Data'!$N$11:$N$2510, 0)), ""))</f>
        <v>2009</v>
      </c>
      <c r="AI348" s="277"/>
      <c r="AJ348" s="277"/>
      <c r="AK348" s="277"/>
      <c r="AL348" s="298">
        <f>IF(IFERROR(INDEX('Post Data'!$I$11:$I$2510, MATCH($B348, 'Post Data'!$N$11:$N$2510, 0)), "")="", "", IFERROR(INDEX('Post Data'!$I$11:$I$2510, MATCH($B348, 'Post Data'!$N$11:$N$2510, 0)), ""))</f>
        <v>10</v>
      </c>
      <c r="AM348" s="298"/>
      <c r="AN348" s="298"/>
      <c r="AO348" s="298"/>
      <c r="AP348" s="298">
        <f>IF(IFERROR(INDEX('Post Data'!$J$11:$J$2510, MATCH($B348, 'Post Data'!$N$11:$N$2510, 0)), "")="", "", IFERROR(INDEX('Post Data'!$J$11:$J$2510, MATCH($B348, 'Post Data'!$N$11:$N$2510, 0)), ""))</f>
        <v>152</v>
      </c>
      <c r="AQ348" s="298"/>
      <c r="AR348" s="298"/>
      <c r="AS348" s="299"/>
      <c r="AT348" s="5"/>
    </row>
    <row r="349" spans="1:46" x14ac:dyDescent="0.25">
      <c r="A349" s="5"/>
      <c r="B349" s="300">
        <v>2</v>
      </c>
      <c r="C349" s="301">
        <f>IF(IFERROR(INDEX('Post Data'!$L$11:$L$2510, MATCH($B349, 'Post Data'!$N$11:$N$2510, 0)), "")="", "", IFERROR(INDEX('Post Data'!$L$11:$L$2510, MATCH($B349, 'Post Data'!$N$11:$N$2510, 0)), ""))</f>
        <v>5.2137385717815669E-2</v>
      </c>
      <c r="D349" s="302"/>
      <c r="E349" s="303"/>
      <c r="F349" s="304">
        <f>IF(IFERROR(INDEX('Post Data'!$B$11:$B$2510, MATCH($B349, 'Post Data'!$N$11:$N$2510, 0)), "")="", "", IFERROR(INDEX('Post Data'!$B$11:$B$2510, MATCH($B349, 'Post Data'!$N$11:$N$2510, 0)), ""))</f>
        <v>43831</v>
      </c>
      <c r="G349" s="304"/>
      <c r="H349" s="304"/>
      <c r="I349" s="304"/>
      <c r="J349" s="305">
        <f>IF(IFERROR(INDEX('Post Data'!$C$11:$C$2510, MATCH($B349, 'Post Data'!$N$11:$N$2510, 0)), "")="", "", IFERROR(INDEX('Post Data'!$C$11:$C$2510, MATCH($B349, 'Post Data'!$N$11:$N$2510, 0)), ""))</f>
        <v>0.28000000000000003</v>
      </c>
      <c r="K349" s="305"/>
      <c r="L349" s="306" t="str">
        <f>IF(IFERROR(INDEX('Post Data'!$D$11:$D$2510, MATCH($B349, 'Post Data'!$N$11:$N$2510, 0)), "")="", "", IFERROR(LEFT(INDEX('Post Data'!$D$11:$D$2510, MATCH($B349, 'Post Data'!$N$11:$N$2510, 0)), 30), ""))</f>
        <v>The first line of each post yo</v>
      </c>
      <c r="M349" s="306"/>
      <c r="N349" s="306"/>
      <c r="O349" s="306"/>
      <c r="P349" s="306"/>
      <c r="Q349" s="306"/>
      <c r="R349" s="306"/>
      <c r="S349" s="306"/>
      <c r="T349" s="306"/>
      <c r="U349" s="153" t="str">
        <f>IF(IFERROR(INDEX('Post Data'!$E$11:$E$2510, MATCH($B349, 'Post Data'!$N$11:$N$2510, 0)), "")="", "", IFERROR(INDEX('Post Data'!$E$11:$E$2510, MATCH($B349, 'Post Data'!$N$11:$N$2510, 0)), ""))</f>
        <v>Blog Post</v>
      </c>
      <c r="V349" s="154"/>
      <c r="W349" s="154"/>
      <c r="X349" s="154"/>
      <c r="Y349" s="154"/>
      <c r="Z349" s="154" t="str">
        <f>IF(IFERROR(INDEX('Post Data'!$F$11:$F$2510, MATCH($B349, 'Post Data'!$N$11:$N$2510, 0)), "")="", "", IFERROR(INDEX('Post Data'!$F$11:$F$2510, MATCH($B349, 'Post Data'!$N$11:$N$2510, 0)), ""))</f>
        <v/>
      </c>
      <c r="AA349" s="154"/>
      <c r="AB349" s="154"/>
      <c r="AC349" s="154" t="str">
        <f>IF(IFERROR(INDEX('Post Data'!$G$11:$G$2510, MATCH($B349, 'Post Data'!$N$11:$N$2510, 0)), "")="", "", IFERROR(INDEX('Post Data'!$G$11:$G$2510, MATCH($B349, 'Post Data'!$N$11:$N$2510, 0)), ""))</f>
        <v>In Post</v>
      </c>
      <c r="AD349" s="154"/>
      <c r="AE349" s="154"/>
      <c r="AF349" s="154"/>
      <c r="AG349" s="155"/>
      <c r="AH349" s="276">
        <f>IF(IFERROR(INDEX('Post Data'!$H$11:$H$2510, MATCH($B349, 'Post Data'!$N$11:$N$2510, 0)), "")="", "", IFERROR(INDEX('Post Data'!$H$11:$H$2510, MATCH($B349, 'Post Data'!$N$11:$N$2510, 0)), ""))</f>
        <v>4047</v>
      </c>
      <c r="AI349" s="307"/>
      <c r="AJ349" s="307"/>
      <c r="AK349" s="307"/>
      <c r="AL349" s="308">
        <f>IF(IFERROR(INDEX('Post Data'!$I$11:$I$2510, MATCH($B349, 'Post Data'!$N$11:$N$2510, 0)), "")="", "", IFERROR(INDEX('Post Data'!$I$11:$I$2510, MATCH($B349, 'Post Data'!$N$11:$N$2510, 0)), ""))</f>
        <v>89</v>
      </c>
      <c r="AM349" s="308"/>
      <c r="AN349" s="308"/>
      <c r="AO349" s="308"/>
      <c r="AP349" s="308">
        <f>IF(IFERROR(INDEX('Post Data'!$J$11:$J$2510, MATCH($B349, 'Post Data'!$N$11:$N$2510, 0)), "")="", "", IFERROR(INDEX('Post Data'!$J$11:$J$2510, MATCH($B349, 'Post Data'!$N$11:$N$2510, 0)), ""))</f>
        <v>122</v>
      </c>
      <c r="AQ349" s="308"/>
      <c r="AR349" s="308"/>
      <c r="AS349" s="309"/>
      <c r="AT349" s="5"/>
    </row>
    <row r="350" spans="1:46" x14ac:dyDescent="0.25">
      <c r="A350" s="5"/>
      <c r="B350" s="300">
        <v>3</v>
      </c>
      <c r="C350" s="301">
        <f>IF(IFERROR(INDEX('Post Data'!$L$11:$L$2510, MATCH($B350, 'Post Data'!$N$11:$N$2510, 0)), "")="", "", IFERROR(INDEX('Post Data'!$L$11:$L$2510, MATCH($B350, 'Post Data'!$N$11:$N$2510, 0)), ""))</f>
        <v>4.8896636761767082E-3</v>
      </c>
      <c r="D350" s="302"/>
      <c r="E350" s="303"/>
      <c r="F350" s="304">
        <f>IF(IFERROR(INDEX('Post Data'!$B$11:$B$2510, MATCH($B350, 'Post Data'!$N$11:$N$2510, 0)), "")="", "", IFERROR(INDEX('Post Data'!$B$11:$B$2510, MATCH($B350, 'Post Data'!$N$11:$N$2510, 0)), ""))</f>
        <v>43831</v>
      </c>
      <c r="G350" s="304"/>
      <c r="H350" s="304"/>
      <c r="I350" s="304"/>
      <c r="J350" s="305">
        <f>IF(IFERROR(INDEX('Post Data'!$C$11:$C$2510, MATCH($B350, 'Post Data'!$N$11:$N$2510, 0)), "")="", "", IFERROR(INDEX('Post Data'!$C$11:$C$2510, MATCH($B350, 'Post Data'!$N$11:$N$2510, 0)), ""))</f>
        <v>0.23913000000000001</v>
      </c>
      <c r="K350" s="305"/>
      <c r="L350" s="306" t="str">
        <f>IF(IFERROR(INDEX('Post Data'!$D$11:$D$2510, MATCH($B350, 'Post Data'!$N$11:$N$2510, 0)), "")="", "", IFERROR(LEFT(INDEX('Post Data'!$D$11:$D$2510, MATCH($B350, 'Post Data'!$N$11:$N$2510, 0)), 30), ""))</f>
        <v>The first line of each post yo</v>
      </c>
      <c r="M350" s="306"/>
      <c r="N350" s="306"/>
      <c r="O350" s="306"/>
      <c r="P350" s="306"/>
      <c r="Q350" s="306"/>
      <c r="R350" s="306"/>
      <c r="S350" s="306"/>
      <c r="T350" s="306"/>
      <c r="U350" s="153" t="str">
        <f>IF(IFERROR(INDEX('Post Data'!$E$11:$E$2510, MATCH($B350, 'Post Data'!$N$11:$N$2510, 0)), "")="", "", IFERROR(INDEX('Post Data'!$E$11:$E$2510, MATCH($B350, 'Post Data'!$N$11:$N$2510, 0)), ""))</f>
        <v>Advertising</v>
      </c>
      <c r="V350" s="154"/>
      <c r="W350" s="154"/>
      <c r="X350" s="154"/>
      <c r="Y350" s="154"/>
      <c r="Z350" s="154" t="str">
        <f>IF(IFERROR(INDEX('Post Data'!$F$11:$F$2510, MATCH($B350, 'Post Data'!$N$11:$N$2510, 0)), "")="", "", IFERROR(INDEX('Post Data'!$F$11:$F$2510, MATCH($B350, 'Post Data'!$N$11:$N$2510, 0)), ""))</f>
        <v>Image</v>
      </c>
      <c r="AA350" s="154"/>
      <c r="AB350" s="154"/>
      <c r="AC350" s="154" t="str">
        <f>IF(IFERROR(INDEX('Post Data'!$G$11:$G$2510, MATCH($B350, 'Post Data'!$N$11:$N$2510, 0)), "")="", "", IFERROR(INDEX('Post Data'!$G$11:$G$2510, MATCH($B350, 'Post Data'!$N$11:$N$2510, 0)), ""))</f>
        <v>In Post</v>
      </c>
      <c r="AD350" s="154"/>
      <c r="AE350" s="154"/>
      <c r="AF350" s="154"/>
      <c r="AG350" s="155"/>
      <c r="AH350" s="276">
        <f>IF(IFERROR(INDEX('Post Data'!$H$11:$H$2510, MATCH($B350, 'Post Data'!$N$11:$N$2510, 0)), "")="", "", IFERROR(INDEX('Post Data'!$H$11:$H$2510, MATCH($B350, 'Post Data'!$N$11:$N$2510, 0)), ""))</f>
        <v>23519</v>
      </c>
      <c r="AI350" s="307"/>
      <c r="AJ350" s="307"/>
      <c r="AK350" s="307"/>
      <c r="AL350" s="308">
        <f>IF(IFERROR(INDEX('Post Data'!$I$11:$I$2510, MATCH($B350, 'Post Data'!$N$11:$N$2510, 0)), "")="", "", IFERROR(INDEX('Post Data'!$I$11:$I$2510, MATCH($B350, 'Post Data'!$N$11:$N$2510, 0)), ""))</f>
        <v>1</v>
      </c>
      <c r="AM350" s="308"/>
      <c r="AN350" s="308"/>
      <c r="AO350" s="308"/>
      <c r="AP350" s="308">
        <f>IF(IFERROR(INDEX('Post Data'!$J$11:$J$2510, MATCH($B350, 'Post Data'!$N$11:$N$2510, 0)), "")="", "", IFERROR(INDEX('Post Data'!$J$11:$J$2510, MATCH($B350, 'Post Data'!$N$11:$N$2510, 0)), ""))</f>
        <v>114</v>
      </c>
      <c r="AQ350" s="308"/>
      <c r="AR350" s="308"/>
      <c r="AS350" s="309"/>
      <c r="AT350" s="5"/>
    </row>
    <row r="351" spans="1:46" x14ac:dyDescent="0.25">
      <c r="A351" s="5"/>
      <c r="B351" s="300">
        <v>4</v>
      </c>
      <c r="C351" s="301">
        <f>IF(IFERROR(INDEX('Post Data'!$L$11:$L$2510, MATCH($B351, 'Post Data'!$N$11:$N$2510, 0)), "")="", "", IFERROR(INDEX('Post Data'!$L$11:$L$2510, MATCH($B351, 'Post Data'!$N$11:$N$2510, 0)), ""))</f>
        <v>3.4243448086932701E-3</v>
      </c>
      <c r="D351" s="302"/>
      <c r="E351" s="303"/>
      <c r="F351" s="304">
        <f>IF(IFERROR(INDEX('Post Data'!$B$11:$B$2510, MATCH($B351, 'Post Data'!$N$11:$N$2510, 0)), "")="", "", IFERROR(INDEX('Post Data'!$B$11:$B$2510, MATCH($B351, 'Post Data'!$N$11:$N$2510, 0)), ""))</f>
        <v>43832</v>
      </c>
      <c r="G351" s="304"/>
      <c r="H351" s="304"/>
      <c r="I351" s="304"/>
      <c r="J351" s="305">
        <f>IF(IFERROR(INDEX('Post Data'!$C$11:$C$2510, MATCH($B351, 'Post Data'!$N$11:$N$2510, 0)), "")="", "", IFERROR(INDEX('Post Data'!$C$11:$C$2510, MATCH($B351, 'Post Data'!$N$11:$N$2510, 0)), ""))</f>
        <v>0.42276000000000002</v>
      </c>
      <c r="K351" s="305"/>
      <c r="L351" s="306" t="str">
        <f>IF(IFERROR(INDEX('Post Data'!$D$11:$D$2510, MATCH($B351, 'Post Data'!$N$11:$N$2510, 0)), "")="", "", IFERROR(LEFT(INDEX('Post Data'!$D$11:$D$2510, MATCH($B351, 'Post Data'!$N$11:$N$2510, 0)), 30), ""))</f>
        <v>The first line of each post yo</v>
      </c>
      <c r="M351" s="306"/>
      <c r="N351" s="306"/>
      <c r="O351" s="306"/>
      <c r="P351" s="306"/>
      <c r="Q351" s="306"/>
      <c r="R351" s="306"/>
      <c r="S351" s="306"/>
      <c r="T351" s="306"/>
      <c r="U351" s="153" t="str">
        <f>IF(IFERROR(INDEX('Post Data'!$E$11:$E$2510, MATCH($B351, 'Post Data'!$N$11:$N$2510, 0)), "")="", "", IFERROR(INDEX('Post Data'!$E$11:$E$2510, MATCH($B351, 'Post Data'!$N$11:$N$2510, 0)), ""))</f>
        <v>New Product</v>
      </c>
      <c r="V351" s="154"/>
      <c r="W351" s="154"/>
      <c r="X351" s="154"/>
      <c r="Y351" s="154"/>
      <c r="Z351" s="154" t="str">
        <f>IF(IFERROR(INDEX('Post Data'!$F$11:$F$2510, MATCH($B351, 'Post Data'!$N$11:$N$2510, 0)), "")="", "", IFERROR(INDEX('Post Data'!$F$11:$F$2510, MATCH($B351, 'Post Data'!$N$11:$N$2510, 0)), ""))</f>
        <v>Image</v>
      </c>
      <c r="AA351" s="154"/>
      <c r="AB351" s="154"/>
      <c r="AC351" s="154" t="str">
        <f>IF(IFERROR(INDEX('Post Data'!$G$11:$G$2510, MATCH($B351, 'Post Data'!$N$11:$N$2510, 0)), "")="", "", IFERROR(INDEX('Post Data'!$G$11:$G$2510, MATCH($B351, 'Post Data'!$N$11:$N$2510, 0)), ""))</f>
        <v>In Comments</v>
      </c>
      <c r="AD351" s="154"/>
      <c r="AE351" s="154"/>
      <c r="AF351" s="154"/>
      <c r="AG351" s="155"/>
      <c r="AH351" s="276">
        <f>IF(IFERROR(INDEX('Post Data'!$H$11:$H$2510, MATCH($B351, 'Post Data'!$N$11:$N$2510, 0)), "")="", "", IFERROR(INDEX('Post Data'!$H$11:$H$2510, MATCH($B351, 'Post Data'!$N$11:$N$2510, 0)), ""))</f>
        <v>87608</v>
      </c>
      <c r="AI351" s="307"/>
      <c r="AJ351" s="307"/>
      <c r="AK351" s="307"/>
      <c r="AL351" s="308">
        <f>IF(IFERROR(INDEX('Post Data'!$I$11:$I$2510, MATCH($B351, 'Post Data'!$N$11:$N$2510, 0)), "")="", "", IFERROR(INDEX('Post Data'!$I$11:$I$2510, MATCH($B351, 'Post Data'!$N$11:$N$2510, 0)), ""))</f>
        <v>64</v>
      </c>
      <c r="AM351" s="308"/>
      <c r="AN351" s="308"/>
      <c r="AO351" s="308"/>
      <c r="AP351" s="308">
        <f>IF(IFERROR(INDEX('Post Data'!$J$11:$J$2510, MATCH($B351, 'Post Data'!$N$11:$N$2510, 0)), "")="", "", IFERROR(INDEX('Post Data'!$J$11:$J$2510, MATCH($B351, 'Post Data'!$N$11:$N$2510, 0)), ""))</f>
        <v>236</v>
      </c>
      <c r="AQ351" s="308"/>
      <c r="AR351" s="308"/>
      <c r="AS351" s="309"/>
      <c r="AT351" s="5"/>
    </row>
    <row r="352" spans="1:46" x14ac:dyDescent="0.25">
      <c r="A352" s="5"/>
      <c r="B352" s="300">
        <v>5</v>
      </c>
      <c r="C352" s="301">
        <f>IF(IFERROR(INDEX('Post Data'!$L$11:$L$2510, MATCH($B352, 'Post Data'!$N$11:$N$2510, 0)), "")="", "", IFERROR(INDEX('Post Data'!$L$11:$L$2510, MATCH($B352, 'Post Data'!$N$11:$N$2510, 0)), ""))</f>
        <v>3.2709606041656644E-3</v>
      </c>
      <c r="D352" s="302"/>
      <c r="E352" s="303"/>
      <c r="F352" s="304">
        <f>IF(IFERROR(INDEX('Post Data'!$B$11:$B$2510, MATCH($B352, 'Post Data'!$N$11:$N$2510, 0)), "")="", "", IFERROR(INDEX('Post Data'!$B$11:$B$2510, MATCH($B352, 'Post Data'!$N$11:$N$2510, 0)), ""))</f>
        <v>43832</v>
      </c>
      <c r="G352" s="304"/>
      <c r="H352" s="304"/>
      <c r="I352" s="304"/>
      <c r="J352" s="305">
        <f>IF(IFERROR(INDEX('Post Data'!$C$11:$C$2510, MATCH($B352, 'Post Data'!$N$11:$N$2510, 0)), "")="", "", IFERROR(INDEX('Post Data'!$C$11:$C$2510, MATCH($B352, 'Post Data'!$N$11:$N$2510, 0)), ""))</f>
        <v>1.762E-2</v>
      </c>
      <c r="K352" s="305"/>
      <c r="L352" s="306" t="str">
        <f>IF(IFERROR(INDEX('Post Data'!$D$11:$D$2510, MATCH($B352, 'Post Data'!$N$11:$N$2510, 0)), "")="", "", IFERROR(LEFT(INDEX('Post Data'!$D$11:$D$2510, MATCH($B352, 'Post Data'!$N$11:$N$2510, 0)), 30), ""))</f>
        <v>The first line of each post yo</v>
      </c>
      <c r="M352" s="306"/>
      <c r="N352" s="306"/>
      <c r="O352" s="306"/>
      <c r="P352" s="306"/>
      <c r="Q352" s="306"/>
      <c r="R352" s="306"/>
      <c r="S352" s="306"/>
      <c r="T352" s="306"/>
      <c r="U352" s="153" t="str">
        <f>IF(IFERROR(INDEX('Post Data'!$E$11:$E$2510, MATCH($B352, 'Post Data'!$N$11:$N$2510, 0)), "")="", "", IFERROR(INDEX('Post Data'!$E$11:$E$2510, MATCH($B352, 'Post Data'!$N$11:$N$2510, 0)), ""))</f>
        <v>Funny</v>
      </c>
      <c r="V352" s="154"/>
      <c r="W352" s="154"/>
      <c r="X352" s="154"/>
      <c r="Y352" s="154"/>
      <c r="Z352" s="154" t="str">
        <f>IF(IFERROR(INDEX('Post Data'!$F$11:$F$2510, MATCH($B352, 'Post Data'!$N$11:$N$2510, 0)), "")="", "", IFERROR(INDEX('Post Data'!$F$11:$F$2510, MATCH($B352, 'Post Data'!$N$11:$N$2510, 0)), ""))</f>
        <v>Image</v>
      </c>
      <c r="AA352" s="154"/>
      <c r="AB352" s="154"/>
      <c r="AC352" s="154" t="str">
        <f>IF(IFERROR(INDEX('Post Data'!$G$11:$G$2510, MATCH($B352, 'Post Data'!$N$11:$N$2510, 0)), "")="", "", IFERROR(INDEX('Post Data'!$G$11:$G$2510, MATCH($B352, 'Post Data'!$N$11:$N$2510, 0)), ""))</f>
        <v/>
      </c>
      <c r="AD352" s="154"/>
      <c r="AE352" s="154"/>
      <c r="AF352" s="154"/>
      <c r="AG352" s="155"/>
      <c r="AH352" s="276">
        <f>IF(IFERROR(INDEX('Post Data'!$H$11:$H$2510, MATCH($B352, 'Post Data'!$N$11:$N$2510, 0)), "")="", "", IFERROR(INDEX('Post Data'!$H$11:$H$2510, MATCH($B352, 'Post Data'!$N$11:$N$2510, 0)), ""))</f>
        <v>41578</v>
      </c>
      <c r="AI352" s="307"/>
      <c r="AJ352" s="307"/>
      <c r="AK352" s="307"/>
      <c r="AL352" s="308">
        <f>IF(IFERROR(INDEX('Post Data'!$I$11:$I$2510, MATCH($B352, 'Post Data'!$N$11:$N$2510, 0)), "")="", "", IFERROR(INDEX('Post Data'!$I$11:$I$2510, MATCH($B352, 'Post Data'!$N$11:$N$2510, 0)), ""))</f>
        <v>57</v>
      </c>
      <c r="AM352" s="308"/>
      <c r="AN352" s="308"/>
      <c r="AO352" s="308"/>
      <c r="AP352" s="308">
        <f>IF(IFERROR(INDEX('Post Data'!$J$11:$J$2510, MATCH($B352, 'Post Data'!$N$11:$N$2510, 0)), "")="", "", IFERROR(INDEX('Post Data'!$J$11:$J$2510, MATCH($B352, 'Post Data'!$N$11:$N$2510, 0)), ""))</f>
        <v>79</v>
      </c>
      <c r="AQ352" s="308"/>
      <c r="AR352" s="308"/>
      <c r="AS352" s="309"/>
      <c r="AT352" s="5"/>
    </row>
    <row r="353" spans="1:46" x14ac:dyDescent="0.25">
      <c r="A353" s="5"/>
      <c r="B353" s="300">
        <v>6</v>
      </c>
      <c r="C353" s="301">
        <f>IF(IFERROR(INDEX('Post Data'!$L$11:$L$2510, MATCH($B353, 'Post Data'!$N$11:$N$2510, 0)), "")="", "", IFERROR(INDEX('Post Data'!$L$11:$L$2510, MATCH($B353, 'Post Data'!$N$11:$N$2510, 0)), ""))</f>
        <v>3.2608324512582373E-3</v>
      </c>
      <c r="D353" s="302"/>
      <c r="E353" s="303"/>
      <c r="F353" s="304">
        <f>IF(IFERROR(INDEX('Post Data'!$B$11:$B$2510, MATCH($B353, 'Post Data'!$N$11:$N$2510, 0)), "")="", "", IFERROR(INDEX('Post Data'!$B$11:$B$2510, MATCH($B353, 'Post Data'!$N$11:$N$2510, 0)), ""))</f>
        <v>43831</v>
      </c>
      <c r="G353" s="304"/>
      <c r="H353" s="304"/>
      <c r="I353" s="304"/>
      <c r="J353" s="305">
        <f>IF(IFERROR(INDEX('Post Data'!$C$11:$C$2510, MATCH($B353, 'Post Data'!$N$11:$N$2510, 0)), "")="", "", IFERROR(INDEX('Post Data'!$C$11:$C$2510, MATCH($B353, 'Post Data'!$N$11:$N$2510, 0)), ""))</f>
        <v>0.40931000000000001</v>
      </c>
      <c r="K353" s="305"/>
      <c r="L353" s="306" t="str">
        <f>IF(IFERROR(INDEX('Post Data'!$D$11:$D$2510, MATCH($B353, 'Post Data'!$N$11:$N$2510, 0)), "")="", "", IFERROR(LEFT(INDEX('Post Data'!$D$11:$D$2510, MATCH($B353, 'Post Data'!$N$11:$N$2510, 0)), 30), ""))</f>
        <v>The first line of each post yo</v>
      </c>
      <c r="M353" s="306"/>
      <c r="N353" s="306"/>
      <c r="O353" s="306"/>
      <c r="P353" s="306"/>
      <c r="Q353" s="306"/>
      <c r="R353" s="306"/>
      <c r="S353" s="306"/>
      <c r="T353" s="306"/>
      <c r="U353" s="153" t="str">
        <f>IF(IFERROR(INDEX('Post Data'!$E$11:$E$2510, MATCH($B353, 'Post Data'!$N$11:$N$2510, 0)), "")="", "", IFERROR(INDEX('Post Data'!$E$11:$E$2510, MATCH($B353, 'Post Data'!$N$11:$N$2510, 0)), ""))</f>
        <v>Fun</v>
      </c>
      <c r="V353" s="154"/>
      <c r="W353" s="154"/>
      <c r="X353" s="154"/>
      <c r="Y353" s="154"/>
      <c r="Z353" s="154" t="str">
        <f>IF(IFERROR(INDEX('Post Data'!$F$11:$F$2510, MATCH($B353, 'Post Data'!$N$11:$N$2510, 0)), "")="", "", IFERROR(INDEX('Post Data'!$F$11:$F$2510, MATCH($B353, 'Post Data'!$N$11:$N$2510, 0)), ""))</f>
        <v>Image</v>
      </c>
      <c r="AA353" s="154"/>
      <c r="AB353" s="154"/>
      <c r="AC353" s="154" t="str">
        <f>IF(IFERROR(INDEX('Post Data'!$G$11:$G$2510, MATCH($B353, 'Post Data'!$N$11:$N$2510, 0)), "")="", "", IFERROR(INDEX('Post Data'!$G$11:$G$2510, MATCH($B353, 'Post Data'!$N$11:$N$2510, 0)), ""))</f>
        <v>In Post</v>
      </c>
      <c r="AD353" s="154"/>
      <c r="AE353" s="154"/>
      <c r="AF353" s="154"/>
      <c r="AG353" s="155"/>
      <c r="AH353" s="276">
        <f>IF(IFERROR(INDEX('Post Data'!$H$11:$H$2510, MATCH($B353, 'Post Data'!$N$11:$N$2510, 0)), "")="", "", IFERROR(INDEX('Post Data'!$H$11:$H$2510, MATCH($B353, 'Post Data'!$N$11:$N$2510, 0)), ""))</f>
        <v>58574</v>
      </c>
      <c r="AI353" s="307"/>
      <c r="AJ353" s="307"/>
      <c r="AK353" s="307"/>
      <c r="AL353" s="308">
        <f>IF(IFERROR(INDEX('Post Data'!$I$11:$I$2510, MATCH($B353, 'Post Data'!$N$11:$N$2510, 0)), "")="", "", IFERROR(INDEX('Post Data'!$I$11:$I$2510, MATCH($B353, 'Post Data'!$N$11:$N$2510, 0)), ""))</f>
        <v>34</v>
      </c>
      <c r="AM353" s="308"/>
      <c r="AN353" s="308"/>
      <c r="AO353" s="308"/>
      <c r="AP353" s="308">
        <f>IF(IFERROR(INDEX('Post Data'!$J$11:$J$2510, MATCH($B353, 'Post Data'!$N$11:$N$2510, 0)), "")="", "", IFERROR(INDEX('Post Data'!$J$11:$J$2510, MATCH($B353, 'Post Data'!$N$11:$N$2510, 0)), ""))</f>
        <v>157</v>
      </c>
      <c r="AQ353" s="308"/>
      <c r="AR353" s="308"/>
      <c r="AS353" s="309"/>
      <c r="AT353" s="5"/>
    </row>
    <row r="354" spans="1:46" x14ac:dyDescent="0.25">
      <c r="A354" s="5"/>
      <c r="B354" s="300">
        <v>7</v>
      </c>
      <c r="C354" s="301">
        <f>IF(IFERROR(INDEX('Post Data'!$L$11:$L$2510, MATCH($B354, 'Post Data'!$N$11:$N$2510, 0)), "")="", "", IFERROR(INDEX('Post Data'!$L$11:$L$2510, MATCH($B354, 'Post Data'!$N$11:$N$2510, 0)), ""))</f>
        <v>2.6306669607132731E-3</v>
      </c>
      <c r="D354" s="302"/>
      <c r="E354" s="303"/>
      <c r="F354" s="304">
        <f>IF(IFERROR(INDEX('Post Data'!$B$11:$B$2510, MATCH($B354, 'Post Data'!$N$11:$N$2510, 0)), "")="", "", IFERROR(INDEX('Post Data'!$B$11:$B$2510, MATCH($B354, 'Post Data'!$N$11:$N$2510, 0)), ""))</f>
        <v>43831</v>
      </c>
      <c r="G354" s="304"/>
      <c r="H354" s="304"/>
      <c r="I354" s="304"/>
      <c r="J354" s="305">
        <f>IF(IFERROR(INDEX('Post Data'!$C$11:$C$2510, MATCH($B354, 'Post Data'!$N$11:$N$2510, 0)), "")="", "", IFERROR(INDEX('Post Data'!$C$11:$C$2510, MATCH($B354, 'Post Data'!$N$11:$N$2510, 0)), ""))</f>
        <v>0.85235000000000005</v>
      </c>
      <c r="K354" s="305"/>
      <c r="L354" s="306" t="str">
        <f>IF(IFERROR(INDEX('Post Data'!$D$11:$D$2510, MATCH($B354, 'Post Data'!$N$11:$N$2510, 0)), "")="", "", IFERROR(LEFT(INDEX('Post Data'!$D$11:$D$2510, MATCH($B354, 'Post Data'!$N$11:$N$2510, 0)), 30), ""))</f>
        <v>The first line of each post yo</v>
      </c>
      <c r="M354" s="306"/>
      <c r="N354" s="306"/>
      <c r="O354" s="306"/>
      <c r="P354" s="306"/>
      <c r="Q354" s="306"/>
      <c r="R354" s="306"/>
      <c r="S354" s="306"/>
      <c r="T354" s="306"/>
      <c r="U354" s="153" t="str">
        <f>IF(IFERROR(INDEX('Post Data'!$E$11:$E$2510, MATCH($B354, 'Post Data'!$N$11:$N$2510, 0)), "")="", "", IFERROR(INDEX('Post Data'!$E$11:$E$2510, MATCH($B354, 'Post Data'!$N$11:$N$2510, 0)), ""))</f>
        <v>New Product</v>
      </c>
      <c r="V354" s="154"/>
      <c r="W354" s="154"/>
      <c r="X354" s="154"/>
      <c r="Y354" s="154"/>
      <c r="Z354" s="154" t="str">
        <f>IF(IFERROR(INDEX('Post Data'!$F$11:$F$2510, MATCH($B354, 'Post Data'!$N$11:$N$2510, 0)), "")="", "", IFERROR(INDEX('Post Data'!$F$11:$F$2510, MATCH($B354, 'Post Data'!$N$11:$N$2510, 0)), ""))</f>
        <v/>
      </c>
      <c r="AA354" s="154"/>
      <c r="AB354" s="154"/>
      <c r="AC354" s="154" t="str">
        <f>IF(IFERROR(INDEX('Post Data'!$G$11:$G$2510, MATCH($B354, 'Post Data'!$N$11:$N$2510, 0)), "")="", "", IFERROR(INDEX('Post Data'!$G$11:$G$2510, MATCH($B354, 'Post Data'!$N$11:$N$2510, 0)), ""))</f>
        <v>In Comments</v>
      </c>
      <c r="AD354" s="154"/>
      <c r="AE354" s="154"/>
      <c r="AF354" s="154"/>
      <c r="AG354" s="155"/>
      <c r="AH354" s="276">
        <f>IF(IFERROR(INDEX('Post Data'!$H$11:$H$2510, MATCH($B354, 'Post Data'!$N$11:$N$2510, 0)), "")="", "", IFERROR(INDEX('Post Data'!$H$11:$H$2510, MATCH($B354, 'Post Data'!$N$11:$N$2510, 0)), ""))</f>
        <v>63482</v>
      </c>
      <c r="AI354" s="307"/>
      <c r="AJ354" s="307"/>
      <c r="AK354" s="307"/>
      <c r="AL354" s="308">
        <f>IF(IFERROR(INDEX('Post Data'!$I$11:$I$2510, MATCH($B354, 'Post Data'!$N$11:$N$2510, 0)), "")="", "", IFERROR(INDEX('Post Data'!$I$11:$I$2510, MATCH($B354, 'Post Data'!$N$11:$N$2510, 0)), ""))</f>
        <v>70</v>
      </c>
      <c r="AM354" s="308"/>
      <c r="AN354" s="308"/>
      <c r="AO354" s="308"/>
      <c r="AP354" s="308">
        <f>IF(IFERROR(INDEX('Post Data'!$J$11:$J$2510, MATCH($B354, 'Post Data'!$N$11:$N$2510, 0)), "")="", "", IFERROR(INDEX('Post Data'!$J$11:$J$2510, MATCH($B354, 'Post Data'!$N$11:$N$2510, 0)), ""))</f>
        <v>97</v>
      </c>
      <c r="AQ354" s="308"/>
      <c r="AR354" s="308"/>
      <c r="AS354" s="309"/>
      <c r="AT354" s="5"/>
    </row>
    <row r="355" spans="1:46" x14ac:dyDescent="0.25">
      <c r="A355" s="5"/>
      <c r="B355" s="300">
        <v>8</v>
      </c>
      <c r="C355" s="301">
        <f>IF(IFERROR(INDEX('Post Data'!$L$11:$L$2510, MATCH($B355, 'Post Data'!$N$11:$N$2510, 0)), "")="", "", IFERROR(INDEX('Post Data'!$L$11:$L$2510, MATCH($B355, 'Post Data'!$N$11:$N$2510, 0)), ""))</f>
        <v>2.5341953929627343E-3</v>
      </c>
      <c r="D355" s="302"/>
      <c r="E355" s="303"/>
      <c r="F355" s="304">
        <f>IF(IFERROR(INDEX('Post Data'!$B$11:$B$2510, MATCH($B355, 'Post Data'!$N$11:$N$2510, 0)), "")="", "", IFERROR(INDEX('Post Data'!$B$11:$B$2510, MATCH($B355, 'Post Data'!$N$11:$N$2510, 0)), ""))</f>
        <v>43831</v>
      </c>
      <c r="G355" s="304"/>
      <c r="H355" s="304"/>
      <c r="I355" s="304"/>
      <c r="J355" s="305">
        <f>IF(IFERROR(INDEX('Post Data'!$C$11:$C$2510, MATCH($B355, 'Post Data'!$N$11:$N$2510, 0)), "")="", "", IFERROR(INDEX('Post Data'!$C$11:$C$2510, MATCH($B355, 'Post Data'!$N$11:$N$2510, 0)), ""))</f>
        <v>0.74892000000000003</v>
      </c>
      <c r="K355" s="305"/>
      <c r="L355" s="306" t="str">
        <f>IF(IFERROR(INDEX('Post Data'!$D$11:$D$2510, MATCH($B355, 'Post Data'!$N$11:$N$2510, 0)), "")="", "", IFERROR(LEFT(INDEX('Post Data'!$D$11:$D$2510, MATCH($B355, 'Post Data'!$N$11:$N$2510, 0)), 30), ""))</f>
        <v>The first line of each post yo</v>
      </c>
      <c r="M355" s="306"/>
      <c r="N355" s="306"/>
      <c r="O355" s="306"/>
      <c r="P355" s="306"/>
      <c r="Q355" s="306"/>
      <c r="R355" s="306"/>
      <c r="S355" s="306"/>
      <c r="T355" s="306"/>
      <c r="U355" s="153" t="str">
        <f>IF(IFERROR(INDEX('Post Data'!$E$11:$E$2510, MATCH($B355, 'Post Data'!$N$11:$N$2510, 0)), "")="", "", IFERROR(INDEX('Post Data'!$E$11:$E$2510, MATCH($B355, 'Post Data'!$N$11:$N$2510, 0)), ""))</f>
        <v>Fun</v>
      </c>
      <c r="V355" s="154"/>
      <c r="W355" s="154"/>
      <c r="X355" s="154"/>
      <c r="Y355" s="154"/>
      <c r="Z355" s="154" t="str">
        <f>IF(IFERROR(INDEX('Post Data'!$F$11:$F$2510, MATCH($B355, 'Post Data'!$N$11:$N$2510, 0)), "")="", "", IFERROR(INDEX('Post Data'!$F$11:$F$2510, MATCH($B355, 'Post Data'!$N$11:$N$2510, 0)), ""))</f>
        <v/>
      </c>
      <c r="AA355" s="154"/>
      <c r="AB355" s="154"/>
      <c r="AC355" s="154" t="str">
        <f>IF(IFERROR(INDEX('Post Data'!$G$11:$G$2510, MATCH($B355, 'Post Data'!$N$11:$N$2510, 0)), "")="", "", IFERROR(INDEX('Post Data'!$G$11:$G$2510, MATCH($B355, 'Post Data'!$N$11:$N$2510, 0)), ""))</f>
        <v>In Comments</v>
      </c>
      <c r="AD355" s="154"/>
      <c r="AE355" s="154"/>
      <c r="AF355" s="154"/>
      <c r="AG355" s="155"/>
      <c r="AH355" s="276">
        <f>IF(IFERROR(INDEX('Post Data'!$H$11:$H$2510, MATCH($B355, 'Post Data'!$N$11:$N$2510, 0)), "")="", "", IFERROR(INDEX('Post Data'!$H$11:$H$2510, MATCH($B355, 'Post Data'!$N$11:$N$2510, 0)), ""))</f>
        <v>92337</v>
      </c>
      <c r="AI355" s="307"/>
      <c r="AJ355" s="307"/>
      <c r="AK355" s="307"/>
      <c r="AL355" s="308">
        <f>IF(IFERROR(INDEX('Post Data'!$I$11:$I$2510, MATCH($B355, 'Post Data'!$N$11:$N$2510, 0)), "")="", "", IFERROR(INDEX('Post Data'!$I$11:$I$2510, MATCH($B355, 'Post Data'!$N$11:$N$2510, 0)), ""))</f>
        <v>84</v>
      </c>
      <c r="AM355" s="308"/>
      <c r="AN355" s="308"/>
      <c r="AO355" s="308"/>
      <c r="AP355" s="308">
        <f>IF(IFERROR(INDEX('Post Data'!$J$11:$J$2510, MATCH($B355, 'Post Data'!$N$11:$N$2510, 0)), "")="", "", IFERROR(INDEX('Post Data'!$J$11:$J$2510, MATCH($B355, 'Post Data'!$N$11:$N$2510, 0)), ""))</f>
        <v>150</v>
      </c>
      <c r="AQ355" s="308"/>
      <c r="AR355" s="308"/>
      <c r="AS355" s="309"/>
      <c r="AT355" s="5"/>
    </row>
    <row r="356" spans="1:46" x14ac:dyDescent="0.25">
      <c r="A356" s="5"/>
      <c r="B356" s="300">
        <v>9</v>
      </c>
      <c r="C356" s="301">
        <f>IF(IFERROR(INDEX('Post Data'!$L$11:$L$2510, MATCH($B356, 'Post Data'!$N$11:$N$2510, 0)), "")="", "", IFERROR(INDEX('Post Data'!$L$11:$L$2510, MATCH($B356, 'Post Data'!$N$11:$N$2510, 0)), ""))</f>
        <v>2.064477769703376E-3</v>
      </c>
      <c r="D356" s="302"/>
      <c r="E356" s="303"/>
      <c r="F356" s="304">
        <f>IF(IFERROR(INDEX('Post Data'!$B$11:$B$2510, MATCH($B356, 'Post Data'!$N$11:$N$2510, 0)), "")="", "", IFERROR(INDEX('Post Data'!$B$11:$B$2510, MATCH($B356, 'Post Data'!$N$11:$N$2510, 0)), ""))</f>
        <v>43831</v>
      </c>
      <c r="G356" s="304"/>
      <c r="H356" s="304"/>
      <c r="I356" s="304"/>
      <c r="J356" s="305">
        <f>IF(IFERROR(INDEX('Post Data'!$C$11:$C$2510, MATCH($B356, 'Post Data'!$N$11:$N$2510, 0)), "")="", "", IFERROR(INDEX('Post Data'!$C$11:$C$2510, MATCH($B356, 'Post Data'!$N$11:$N$2510, 0)), ""))</f>
        <v>0.33254</v>
      </c>
      <c r="K356" s="305"/>
      <c r="L356" s="306" t="str">
        <f>IF(IFERROR(INDEX('Post Data'!$D$11:$D$2510, MATCH($B356, 'Post Data'!$N$11:$N$2510, 0)), "")="", "", IFERROR(LEFT(INDEX('Post Data'!$D$11:$D$2510, MATCH($B356, 'Post Data'!$N$11:$N$2510, 0)), 30), ""))</f>
        <v>The first line of each post yo</v>
      </c>
      <c r="M356" s="306"/>
      <c r="N356" s="306"/>
      <c r="O356" s="306"/>
      <c r="P356" s="306"/>
      <c r="Q356" s="306"/>
      <c r="R356" s="306"/>
      <c r="S356" s="306"/>
      <c r="T356" s="306"/>
      <c r="U356" s="153" t="str">
        <f>IF(IFERROR(INDEX('Post Data'!$E$11:$E$2510, MATCH($B356, 'Post Data'!$N$11:$N$2510, 0)), "")="", "", IFERROR(INDEX('Post Data'!$E$11:$E$2510, MATCH($B356, 'Post Data'!$N$11:$N$2510, 0)), ""))</f>
        <v>Trending</v>
      </c>
      <c r="V356" s="154"/>
      <c r="W356" s="154"/>
      <c r="X356" s="154"/>
      <c r="Y356" s="154"/>
      <c r="Z356" s="154" t="str">
        <f>IF(IFERROR(INDEX('Post Data'!$F$11:$F$2510, MATCH($B356, 'Post Data'!$N$11:$N$2510, 0)), "")="", "", IFERROR(INDEX('Post Data'!$F$11:$F$2510, MATCH($B356, 'Post Data'!$N$11:$N$2510, 0)), ""))</f>
        <v/>
      </c>
      <c r="AA356" s="154"/>
      <c r="AB356" s="154"/>
      <c r="AC356" s="154" t="str">
        <f>IF(IFERROR(INDEX('Post Data'!$G$11:$G$2510, MATCH($B356, 'Post Data'!$N$11:$N$2510, 0)), "")="", "", IFERROR(INDEX('Post Data'!$G$11:$G$2510, MATCH($B356, 'Post Data'!$N$11:$N$2510, 0)), ""))</f>
        <v>In Comments</v>
      </c>
      <c r="AD356" s="154"/>
      <c r="AE356" s="154"/>
      <c r="AF356" s="154"/>
      <c r="AG356" s="155"/>
      <c r="AH356" s="276">
        <f>IF(IFERROR(INDEX('Post Data'!$H$11:$H$2510, MATCH($B356, 'Post Data'!$N$11:$N$2510, 0)), "")="", "", IFERROR(INDEX('Post Data'!$H$11:$H$2510, MATCH($B356, 'Post Data'!$N$11:$N$2510, 0)), ""))</f>
        <v>60548</v>
      </c>
      <c r="AI356" s="307"/>
      <c r="AJ356" s="307"/>
      <c r="AK356" s="307"/>
      <c r="AL356" s="308">
        <f>IF(IFERROR(INDEX('Post Data'!$I$11:$I$2510, MATCH($B356, 'Post Data'!$N$11:$N$2510, 0)), "")="", "", IFERROR(INDEX('Post Data'!$I$11:$I$2510, MATCH($B356, 'Post Data'!$N$11:$N$2510, 0)), ""))</f>
        <v>67</v>
      </c>
      <c r="AM356" s="308"/>
      <c r="AN356" s="308"/>
      <c r="AO356" s="308"/>
      <c r="AP356" s="308">
        <f>IF(IFERROR(INDEX('Post Data'!$J$11:$J$2510, MATCH($B356, 'Post Data'!$N$11:$N$2510, 0)), "")="", "", IFERROR(INDEX('Post Data'!$J$11:$J$2510, MATCH($B356, 'Post Data'!$N$11:$N$2510, 0)), ""))</f>
        <v>58</v>
      </c>
      <c r="AQ356" s="308"/>
      <c r="AR356" s="308"/>
      <c r="AS356" s="309"/>
      <c r="AT356" s="5"/>
    </row>
    <row r="357" spans="1:46" x14ac:dyDescent="0.25">
      <c r="A357" s="5"/>
      <c r="B357" s="300">
        <v>10</v>
      </c>
      <c r="C357" s="301">
        <f>IF(IFERROR(INDEX('Post Data'!$L$11:$L$2510, MATCH($B357, 'Post Data'!$N$11:$N$2510, 0)), "")="", "", IFERROR(INDEX('Post Data'!$L$11:$L$2510, MATCH($B357, 'Post Data'!$N$11:$N$2510, 0)), ""))</f>
        <v>1.7923306322860499E-3</v>
      </c>
      <c r="D357" s="302"/>
      <c r="E357" s="303"/>
      <c r="F357" s="304">
        <f>IF(IFERROR(INDEX('Post Data'!$B$11:$B$2510, MATCH($B357, 'Post Data'!$N$11:$N$2510, 0)), "")="", "", IFERROR(INDEX('Post Data'!$B$11:$B$2510, MATCH($B357, 'Post Data'!$N$11:$N$2510, 0)), ""))</f>
        <v>43831</v>
      </c>
      <c r="G357" s="304"/>
      <c r="H357" s="304"/>
      <c r="I357" s="304"/>
      <c r="J357" s="305">
        <f>IF(IFERROR(INDEX('Post Data'!$C$11:$C$2510, MATCH($B357, 'Post Data'!$N$11:$N$2510, 0)), "")="", "", IFERROR(INDEX('Post Data'!$C$11:$C$2510, MATCH($B357, 'Post Data'!$N$11:$N$2510, 0)), ""))</f>
        <v>0.88799000000000006</v>
      </c>
      <c r="K357" s="305"/>
      <c r="L357" s="306" t="str">
        <f>IF(IFERROR(INDEX('Post Data'!$D$11:$D$2510, MATCH($B357, 'Post Data'!$N$11:$N$2510, 0)), "")="", "", IFERROR(LEFT(INDEX('Post Data'!$D$11:$D$2510, MATCH($B357, 'Post Data'!$N$11:$N$2510, 0)), 30), ""))</f>
        <v>The first line of each post yo</v>
      </c>
      <c r="M357" s="306"/>
      <c r="N357" s="306"/>
      <c r="O357" s="306"/>
      <c r="P357" s="306"/>
      <c r="Q357" s="306"/>
      <c r="R357" s="306"/>
      <c r="S357" s="306"/>
      <c r="T357" s="306"/>
      <c r="U357" s="153" t="str">
        <f>IF(IFERROR(INDEX('Post Data'!$E$11:$E$2510, MATCH($B357, 'Post Data'!$N$11:$N$2510, 0)), "")="", "", IFERROR(INDEX('Post Data'!$E$11:$E$2510, MATCH($B357, 'Post Data'!$N$11:$N$2510, 0)), ""))</f>
        <v>Advertising</v>
      </c>
      <c r="V357" s="154"/>
      <c r="W357" s="154"/>
      <c r="X357" s="154"/>
      <c r="Y357" s="154"/>
      <c r="Z357" s="154" t="str">
        <f>IF(IFERROR(INDEX('Post Data'!$F$11:$F$2510, MATCH($B357, 'Post Data'!$N$11:$N$2510, 0)), "")="", "", IFERROR(INDEX('Post Data'!$F$11:$F$2510, MATCH($B357, 'Post Data'!$N$11:$N$2510, 0)), ""))</f>
        <v>Image</v>
      </c>
      <c r="AA357" s="154"/>
      <c r="AB357" s="154"/>
      <c r="AC357" s="154" t="str">
        <f>IF(IFERROR(INDEX('Post Data'!$G$11:$G$2510, MATCH($B357, 'Post Data'!$N$11:$N$2510, 0)), "")="", "", IFERROR(INDEX('Post Data'!$G$11:$G$2510, MATCH($B357, 'Post Data'!$N$11:$N$2510, 0)), ""))</f>
        <v>In Comments</v>
      </c>
      <c r="AD357" s="154"/>
      <c r="AE357" s="154"/>
      <c r="AF357" s="154"/>
      <c r="AG357" s="155"/>
      <c r="AH357" s="276">
        <f>IF(IFERROR(INDEX('Post Data'!$H$11:$H$2510, MATCH($B357, 'Post Data'!$N$11:$N$2510, 0)), "")="", "", IFERROR(INDEX('Post Data'!$H$11:$H$2510, MATCH($B357, 'Post Data'!$N$11:$N$2510, 0)), ""))</f>
        <v>66394</v>
      </c>
      <c r="AI357" s="307"/>
      <c r="AJ357" s="307"/>
      <c r="AK357" s="307"/>
      <c r="AL357" s="308">
        <f>IF(IFERROR(INDEX('Post Data'!$I$11:$I$2510, MATCH($B357, 'Post Data'!$N$11:$N$2510, 0)), "")="", "", IFERROR(INDEX('Post Data'!$I$11:$I$2510, MATCH($B357, 'Post Data'!$N$11:$N$2510, 0)), ""))</f>
        <v>46</v>
      </c>
      <c r="AM357" s="308"/>
      <c r="AN357" s="308"/>
      <c r="AO357" s="308"/>
      <c r="AP357" s="308">
        <f>IF(IFERROR(INDEX('Post Data'!$J$11:$J$2510, MATCH($B357, 'Post Data'!$N$11:$N$2510, 0)), "")="", "", IFERROR(INDEX('Post Data'!$J$11:$J$2510, MATCH($B357, 'Post Data'!$N$11:$N$2510, 0)), ""))</f>
        <v>73</v>
      </c>
      <c r="AQ357" s="308"/>
      <c r="AR357" s="308"/>
      <c r="AS357" s="309"/>
      <c r="AT357" s="5"/>
    </row>
    <row r="358" spans="1:46" x14ac:dyDescent="0.25">
      <c r="A358" s="5"/>
      <c r="B358" s="300">
        <v>11</v>
      </c>
      <c r="C358" s="301" t="str">
        <f>IF(IFERROR(INDEX('Post Data'!$L$11:$L$2510, MATCH($B358, 'Post Data'!$N$11:$N$2510, 0)), "")="", "", IFERROR(INDEX('Post Data'!$L$11:$L$2510, MATCH($B358, 'Post Data'!$N$11:$N$2510, 0)), ""))</f>
        <v/>
      </c>
      <c r="D358" s="302"/>
      <c r="E358" s="303"/>
      <c r="F358" s="304" t="str">
        <f>IF(IFERROR(INDEX('Post Data'!$B$11:$B$2510, MATCH($B358, 'Post Data'!$N$11:$N$2510, 0)), "")="", "", IFERROR(INDEX('Post Data'!$B$11:$B$2510, MATCH($B358, 'Post Data'!$N$11:$N$2510, 0)), ""))</f>
        <v/>
      </c>
      <c r="G358" s="304"/>
      <c r="H358" s="304"/>
      <c r="I358" s="304"/>
      <c r="J358" s="305" t="str">
        <f>IF(IFERROR(INDEX('Post Data'!$C$11:$C$2510, MATCH($B358, 'Post Data'!$N$11:$N$2510, 0)), "")="", "", IFERROR(INDEX('Post Data'!$C$11:$C$2510, MATCH($B358, 'Post Data'!$N$11:$N$2510, 0)), ""))</f>
        <v/>
      </c>
      <c r="K358" s="305"/>
      <c r="L358" s="306" t="str">
        <f>IF(IFERROR(INDEX('Post Data'!$D$11:$D$2510, MATCH($B358, 'Post Data'!$N$11:$N$2510, 0)), "")="", "", IFERROR(LEFT(INDEX('Post Data'!$D$11:$D$2510, MATCH($B358, 'Post Data'!$N$11:$N$2510, 0)), 30), ""))</f>
        <v/>
      </c>
      <c r="M358" s="306"/>
      <c r="N358" s="306"/>
      <c r="O358" s="306"/>
      <c r="P358" s="306"/>
      <c r="Q358" s="306"/>
      <c r="R358" s="306"/>
      <c r="S358" s="306"/>
      <c r="T358" s="306"/>
      <c r="U358" s="153" t="str">
        <f>IF(IFERROR(INDEX('Post Data'!$E$11:$E$2510, MATCH($B358, 'Post Data'!$N$11:$N$2510, 0)), "")="", "", IFERROR(INDEX('Post Data'!$E$11:$E$2510, MATCH($B358, 'Post Data'!$N$11:$N$2510, 0)), ""))</f>
        <v/>
      </c>
      <c r="V358" s="154"/>
      <c r="W358" s="154"/>
      <c r="X358" s="154"/>
      <c r="Y358" s="154"/>
      <c r="Z358" s="154" t="str">
        <f>IF(IFERROR(INDEX('Post Data'!$F$11:$F$2510, MATCH($B358, 'Post Data'!$N$11:$N$2510, 0)), "")="", "", IFERROR(INDEX('Post Data'!$F$11:$F$2510, MATCH($B358, 'Post Data'!$N$11:$N$2510, 0)), ""))</f>
        <v/>
      </c>
      <c r="AA358" s="154"/>
      <c r="AB358" s="154"/>
      <c r="AC358" s="154" t="str">
        <f>IF(IFERROR(INDEX('Post Data'!$G$11:$G$2510, MATCH($B358, 'Post Data'!$N$11:$N$2510, 0)), "")="", "", IFERROR(INDEX('Post Data'!$G$11:$G$2510, MATCH($B358, 'Post Data'!$N$11:$N$2510, 0)), ""))</f>
        <v/>
      </c>
      <c r="AD358" s="154"/>
      <c r="AE358" s="154"/>
      <c r="AF358" s="154"/>
      <c r="AG358" s="155"/>
      <c r="AH358" s="276" t="str">
        <f>IF(IFERROR(INDEX('Post Data'!$H$11:$H$2510, MATCH($B358, 'Post Data'!$N$11:$N$2510, 0)), "")="", "", IFERROR(INDEX('Post Data'!$H$11:$H$2510, MATCH($B358, 'Post Data'!$N$11:$N$2510, 0)), ""))</f>
        <v/>
      </c>
      <c r="AI358" s="307"/>
      <c r="AJ358" s="307"/>
      <c r="AK358" s="307"/>
      <c r="AL358" s="308" t="str">
        <f>IF(IFERROR(INDEX('Post Data'!$I$11:$I$2510, MATCH($B358, 'Post Data'!$N$11:$N$2510, 0)), "")="", "", IFERROR(INDEX('Post Data'!$I$11:$I$2510, MATCH($B358, 'Post Data'!$N$11:$N$2510, 0)), ""))</f>
        <v/>
      </c>
      <c r="AM358" s="308"/>
      <c r="AN358" s="308"/>
      <c r="AO358" s="308"/>
      <c r="AP358" s="308" t="str">
        <f>IF(IFERROR(INDEX('Post Data'!$J$11:$J$2510, MATCH($B358, 'Post Data'!$N$11:$N$2510, 0)), "")="", "", IFERROR(INDEX('Post Data'!$J$11:$J$2510, MATCH($B358, 'Post Data'!$N$11:$N$2510, 0)), ""))</f>
        <v/>
      </c>
      <c r="AQ358" s="308"/>
      <c r="AR358" s="308"/>
      <c r="AS358" s="309"/>
      <c r="AT358" s="5"/>
    </row>
    <row r="359" spans="1:46" x14ac:dyDescent="0.25">
      <c r="A359" s="5"/>
      <c r="B359" s="300">
        <v>12</v>
      </c>
      <c r="C359" s="301" t="str">
        <f>IF(IFERROR(INDEX('Post Data'!$L$11:$L$2510, MATCH($B359, 'Post Data'!$N$11:$N$2510, 0)), "")="", "", IFERROR(INDEX('Post Data'!$L$11:$L$2510, MATCH($B359, 'Post Data'!$N$11:$N$2510, 0)), ""))</f>
        <v/>
      </c>
      <c r="D359" s="302"/>
      <c r="E359" s="303"/>
      <c r="F359" s="304" t="str">
        <f>IF(IFERROR(INDEX('Post Data'!$B$11:$B$2510, MATCH($B359, 'Post Data'!$N$11:$N$2510, 0)), "")="", "", IFERROR(INDEX('Post Data'!$B$11:$B$2510, MATCH($B359, 'Post Data'!$N$11:$N$2510, 0)), ""))</f>
        <v/>
      </c>
      <c r="G359" s="304"/>
      <c r="H359" s="304"/>
      <c r="I359" s="304"/>
      <c r="J359" s="305" t="str">
        <f>IF(IFERROR(INDEX('Post Data'!$C$11:$C$2510, MATCH($B359, 'Post Data'!$N$11:$N$2510, 0)), "")="", "", IFERROR(INDEX('Post Data'!$C$11:$C$2510, MATCH($B359, 'Post Data'!$N$11:$N$2510, 0)), ""))</f>
        <v/>
      </c>
      <c r="K359" s="305"/>
      <c r="L359" s="306" t="str">
        <f>IF(IFERROR(INDEX('Post Data'!$D$11:$D$2510, MATCH($B359, 'Post Data'!$N$11:$N$2510, 0)), "")="", "", IFERROR(LEFT(INDEX('Post Data'!$D$11:$D$2510, MATCH($B359, 'Post Data'!$N$11:$N$2510, 0)), 30), ""))</f>
        <v/>
      </c>
      <c r="M359" s="306"/>
      <c r="N359" s="306"/>
      <c r="O359" s="306"/>
      <c r="P359" s="306"/>
      <c r="Q359" s="306"/>
      <c r="R359" s="306"/>
      <c r="S359" s="306"/>
      <c r="T359" s="306"/>
      <c r="U359" s="153" t="str">
        <f>IF(IFERROR(INDEX('Post Data'!$E$11:$E$2510, MATCH($B359, 'Post Data'!$N$11:$N$2510, 0)), "")="", "", IFERROR(INDEX('Post Data'!$E$11:$E$2510, MATCH($B359, 'Post Data'!$N$11:$N$2510, 0)), ""))</f>
        <v/>
      </c>
      <c r="V359" s="154"/>
      <c r="W359" s="154"/>
      <c r="X359" s="154"/>
      <c r="Y359" s="154"/>
      <c r="Z359" s="154" t="str">
        <f>IF(IFERROR(INDEX('Post Data'!$F$11:$F$2510, MATCH($B359, 'Post Data'!$N$11:$N$2510, 0)), "")="", "", IFERROR(INDEX('Post Data'!$F$11:$F$2510, MATCH($B359, 'Post Data'!$N$11:$N$2510, 0)), ""))</f>
        <v/>
      </c>
      <c r="AA359" s="154"/>
      <c r="AB359" s="154"/>
      <c r="AC359" s="154" t="str">
        <f>IF(IFERROR(INDEX('Post Data'!$G$11:$G$2510, MATCH($B359, 'Post Data'!$N$11:$N$2510, 0)), "")="", "", IFERROR(INDEX('Post Data'!$G$11:$G$2510, MATCH($B359, 'Post Data'!$N$11:$N$2510, 0)), ""))</f>
        <v/>
      </c>
      <c r="AD359" s="154"/>
      <c r="AE359" s="154"/>
      <c r="AF359" s="154"/>
      <c r="AG359" s="155"/>
      <c r="AH359" s="276" t="str">
        <f>IF(IFERROR(INDEX('Post Data'!$H$11:$H$2510, MATCH($B359, 'Post Data'!$N$11:$N$2510, 0)), "")="", "", IFERROR(INDEX('Post Data'!$H$11:$H$2510, MATCH($B359, 'Post Data'!$N$11:$N$2510, 0)), ""))</f>
        <v/>
      </c>
      <c r="AI359" s="307"/>
      <c r="AJ359" s="307"/>
      <c r="AK359" s="307"/>
      <c r="AL359" s="308" t="str">
        <f>IF(IFERROR(INDEX('Post Data'!$I$11:$I$2510, MATCH($B359, 'Post Data'!$N$11:$N$2510, 0)), "")="", "", IFERROR(INDEX('Post Data'!$I$11:$I$2510, MATCH($B359, 'Post Data'!$N$11:$N$2510, 0)), ""))</f>
        <v/>
      </c>
      <c r="AM359" s="308"/>
      <c r="AN359" s="308"/>
      <c r="AO359" s="308"/>
      <c r="AP359" s="308" t="str">
        <f>IF(IFERROR(INDEX('Post Data'!$J$11:$J$2510, MATCH($B359, 'Post Data'!$N$11:$N$2510, 0)), "")="", "", IFERROR(INDEX('Post Data'!$J$11:$J$2510, MATCH($B359, 'Post Data'!$N$11:$N$2510, 0)), ""))</f>
        <v/>
      </c>
      <c r="AQ359" s="308"/>
      <c r="AR359" s="308"/>
      <c r="AS359" s="309"/>
      <c r="AT359" s="5"/>
    </row>
    <row r="360" spans="1:46" x14ac:dyDescent="0.25">
      <c r="A360" s="5"/>
      <c r="B360" s="300">
        <v>13</v>
      </c>
      <c r="C360" s="301" t="str">
        <f>IF(IFERROR(INDEX('Post Data'!$L$11:$L$2510, MATCH($B360, 'Post Data'!$N$11:$N$2510, 0)), "")="", "", IFERROR(INDEX('Post Data'!$L$11:$L$2510, MATCH($B360, 'Post Data'!$N$11:$N$2510, 0)), ""))</f>
        <v/>
      </c>
      <c r="D360" s="302"/>
      <c r="E360" s="303"/>
      <c r="F360" s="304" t="str">
        <f>IF(IFERROR(INDEX('Post Data'!$B$11:$B$2510, MATCH($B360, 'Post Data'!$N$11:$N$2510, 0)), "")="", "", IFERROR(INDEX('Post Data'!$B$11:$B$2510, MATCH($B360, 'Post Data'!$N$11:$N$2510, 0)), ""))</f>
        <v/>
      </c>
      <c r="G360" s="304"/>
      <c r="H360" s="304"/>
      <c r="I360" s="304"/>
      <c r="J360" s="305" t="str">
        <f>IF(IFERROR(INDEX('Post Data'!$C$11:$C$2510, MATCH($B360, 'Post Data'!$N$11:$N$2510, 0)), "")="", "", IFERROR(INDEX('Post Data'!$C$11:$C$2510, MATCH($B360, 'Post Data'!$N$11:$N$2510, 0)), ""))</f>
        <v/>
      </c>
      <c r="K360" s="305"/>
      <c r="L360" s="306" t="str">
        <f>IF(IFERROR(INDEX('Post Data'!$D$11:$D$2510, MATCH($B360, 'Post Data'!$N$11:$N$2510, 0)), "")="", "", IFERROR(LEFT(INDEX('Post Data'!$D$11:$D$2510, MATCH($B360, 'Post Data'!$N$11:$N$2510, 0)), 30), ""))</f>
        <v/>
      </c>
      <c r="M360" s="306"/>
      <c r="N360" s="306"/>
      <c r="O360" s="306"/>
      <c r="P360" s="306"/>
      <c r="Q360" s="306"/>
      <c r="R360" s="306"/>
      <c r="S360" s="306"/>
      <c r="T360" s="306"/>
      <c r="U360" s="153" t="str">
        <f>IF(IFERROR(INDEX('Post Data'!$E$11:$E$2510, MATCH($B360, 'Post Data'!$N$11:$N$2510, 0)), "")="", "", IFERROR(INDEX('Post Data'!$E$11:$E$2510, MATCH($B360, 'Post Data'!$N$11:$N$2510, 0)), ""))</f>
        <v/>
      </c>
      <c r="V360" s="154"/>
      <c r="W360" s="154"/>
      <c r="X360" s="154"/>
      <c r="Y360" s="154"/>
      <c r="Z360" s="154" t="str">
        <f>IF(IFERROR(INDEX('Post Data'!$F$11:$F$2510, MATCH($B360, 'Post Data'!$N$11:$N$2510, 0)), "")="", "", IFERROR(INDEX('Post Data'!$F$11:$F$2510, MATCH($B360, 'Post Data'!$N$11:$N$2510, 0)), ""))</f>
        <v/>
      </c>
      <c r="AA360" s="154"/>
      <c r="AB360" s="154"/>
      <c r="AC360" s="154" t="str">
        <f>IF(IFERROR(INDEX('Post Data'!$G$11:$G$2510, MATCH($B360, 'Post Data'!$N$11:$N$2510, 0)), "")="", "", IFERROR(INDEX('Post Data'!$G$11:$G$2510, MATCH($B360, 'Post Data'!$N$11:$N$2510, 0)), ""))</f>
        <v/>
      </c>
      <c r="AD360" s="154"/>
      <c r="AE360" s="154"/>
      <c r="AF360" s="154"/>
      <c r="AG360" s="155"/>
      <c r="AH360" s="276" t="str">
        <f>IF(IFERROR(INDEX('Post Data'!$H$11:$H$2510, MATCH($B360, 'Post Data'!$N$11:$N$2510, 0)), "")="", "", IFERROR(INDEX('Post Data'!$H$11:$H$2510, MATCH($B360, 'Post Data'!$N$11:$N$2510, 0)), ""))</f>
        <v/>
      </c>
      <c r="AI360" s="307"/>
      <c r="AJ360" s="307"/>
      <c r="AK360" s="307"/>
      <c r="AL360" s="308" t="str">
        <f>IF(IFERROR(INDEX('Post Data'!$I$11:$I$2510, MATCH($B360, 'Post Data'!$N$11:$N$2510, 0)), "")="", "", IFERROR(INDEX('Post Data'!$I$11:$I$2510, MATCH($B360, 'Post Data'!$N$11:$N$2510, 0)), ""))</f>
        <v/>
      </c>
      <c r="AM360" s="308"/>
      <c r="AN360" s="308"/>
      <c r="AO360" s="308"/>
      <c r="AP360" s="308" t="str">
        <f>IF(IFERROR(INDEX('Post Data'!$J$11:$J$2510, MATCH($B360, 'Post Data'!$N$11:$N$2510, 0)), "")="", "", IFERROR(INDEX('Post Data'!$J$11:$J$2510, MATCH($B360, 'Post Data'!$N$11:$N$2510, 0)), ""))</f>
        <v/>
      </c>
      <c r="AQ360" s="308"/>
      <c r="AR360" s="308"/>
      <c r="AS360" s="309"/>
      <c r="AT360" s="5"/>
    </row>
    <row r="361" spans="1:46" x14ac:dyDescent="0.25">
      <c r="A361" s="5"/>
      <c r="B361" s="300">
        <v>14</v>
      </c>
      <c r="C361" s="301" t="str">
        <f>IF(IFERROR(INDEX('Post Data'!$L$11:$L$2510, MATCH($B361, 'Post Data'!$N$11:$N$2510, 0)), "")="", "", IFERROR(INDEX('Post Data'!$L$11:$L$2510, MATCH($B361, 'Post Data'!$N$11:$N$2510, 0)), ""))</f>
        <v/>
      </c>
      <c r="D361" s="302"/>
      <c r="E361" s="303"/>
      <c r="F361" s="304" t="str">
        <f>IF(IFERROR(INDEX('Post Data'!$B$11:$B$2510, MATCH($B361, 'Post Data'!$N$11:$N$2510, 0)), "")="", "", IFERROR(INDEX('Post Data'!$B$11:$B$2510, MATCH($B361, 'Post Data'!$N$11:$N$2510, 0)), ""))</f>
        <v/>
      </c>
      <c r="G361" s="304"/>
      <c r="H361" s="304"/>
      <c r="I361" s="304"/>
      <c r="J361" s="305" t="str">
        <f>IF(IFERROR(INDEX('Post Data'!$C$11:$C$2510, MATCH($B361, 'Post Data'!$N$11:$N$2510, 0)), "")="", "", IFERROR(INDEX('Post Data'!$C$11:$C$2510, MATCH($B361, 'Post Data'!$N$11:$N$2510, 0)), ""))</f>
        <v/>
      </c>
      <c r="K361" s="305"/>
      <c r="L361" s="306" t="str">
        <f>IF(IFERROR(INDEX('Post Data'!$D$11:$D$2510, MATCH($B361, 'Post Data'!$N$11:$N$2510, 0)), "")="", "", IFERROR(LEFT(INDEX('Post Data'!$D$11:$D$2510, MATCH($B361, 'Post Data'!$N$11:$N$2510, 0)), 30), ""))</f>
        <v/>
      </c>
      <c r="M361" s="306"/>
      <c r="N361" s="306"/>
      <c r="O361" s="306"/>
      <c r="P361" s="306"/>
      <c r="Q361" s="306"/>
      <c r="R361" s="306"/>
      <c r="S361" s="306"/>
      <c r="T361" s="306"/>
      <c r="U361" s="153" t="str">
        <f>IF(IFERROR(INDEX('Post Data'!$E$11:$E$2510, MATCH($B361, 'Post Data'!$N$11:$N$2510, 0)), "")="", "", IFERROR(INDEX('Post Data'!$E$11:$E$2510, MATCH($B361, 'Post Data'!$N$11:$N$2510, 0)), ""))</f>
        <v/>
      </c>
      <c r="V361" s="154"/>
      <c r="W361" s="154"/>
      <c r="X361" s="154"/>
      <c r="Y361" s="154"/>
      <c r="Z361" s="154" t="str">
        <f>IF(IFERROR(INDEX('Post Data'!$F$11:$F$2510, MATCH($B361, 'Post Data'!$N$11:$N$2510, 0)), "")="", "", IFERROR(INDEX('Post Data'!$F$11:$F$2510, MATCH($B361, 'Post Data'!$N$11:$N$2510, 0)), ""))</f>
        <v/>
      </c>
      <c r="AA361" s="154"/>
      <c r="AB361" s="154"/>
      <c r="AC361" s="154" t="str">
        <f>IF(IFERROR(INDEX('Post Data'!$G$11:$G$2510, MATCH($B361, 'Post Data'!$N$11:$N$2510, 0)), "")="", "", IFERROR(INDEX('Post Data'!$G$11:$G$2510, MATCH($B361, 'Post Data'!$N$11:$N$2510, 0)), ""))</f>
        <v/>
      </c>
      <c r="AD361" s="154"/>
      <c r="AE361" s="154"/>
      <c r="AF361" s="154"/>
      <c r="AG361" s="155"/>
      <c r="AH361" s="276" t="str">
        <f>IF(IFERROR(INDEX('Post Data'!$H$11:$H$2510, MATCH($B361, 'Post Data'!$N$11:$N$2510, 0)), "")="", "", IFERROR(INDEX('Post Data'!$H$11:$H$2510, MATCH($B361, 'Post Data'!$N$11:$N$2510, 0)), ""))</f>
        <v/>
      </c>
      <c r="AI361" s="307"/>
      <c r="AJ361" s="307"/>
      <c r="AK361" s="307"/>
      <c r="AL361" s="308" t="str">
        <f>IF(IFERROR(INDEX('Post Data'!$I$11:$I$2510, MATCH($B361, 'Post Data'!$N$11:$N$2510, 0)), "")="", "", IFERROR(INDEX('Post Data'!$I$11:$I$2510, MATCH($B361, 'Post Data'!$N$11:$N$2510, 0)), ""))</f>
        <v/>
      </c>
      <c r="AM361" s="308"/>
      <c r="AN361" s="308"/>
      <c r="AO361" s="308"/>
      <c r="AP361" s="308" t="str">
        <f>IF(IFERROR(INDEX('Post Data'!$J$11:$J$2510, MATCH($B361, 'Post Data'!$N$11:$N$2510, 0)), "")="", "", IFERROR(INDEX('Post Data'!$J$11:$J$2510, MATCH($B361, 'Post Data'!$N$11:$N$2510, 0)), ""))</f>
        <v/>
      </c>
      <c r="AQ361" s="308"/>
      <c r="AR361" s="308"/>
      <c r="AS361" s="309"/>
      <c r="AT361" s="5"/>
    </row>
    <row r="362" spans="1:46" x14ac:dyDescent="0.25">
      <c r="A362" s="5"/>
      <c r="B362" s="310">
        <v>15</v>
      </c>
      <c r="C362" s="311" t="str">
        <f>IF(IFERROR(INDEX('Post Data'!$L$11:$L$2510, MATCH($B362, 'Post Data'!$N$11:$N$2510, 0)), "")="", "", IFERROR(INDEX('Post Data'!$L$11:$L$2510, MATCH($B362, 'Post Data'!$N$11:$N$2510, 0)), ""))</f>
        <v/>
      </c>
      <c r="D362" s="312"/>
      <c r="E362" s="313"/>
      <c r="F362" s="314" t="str">
        <f>IF(IFERROR(INDEX('Post Data'!$B$11:$B$2510, MATCH($B362, 'Post Data'!$N$11:$N$2510, 0)), "")="", "", IFERROR(INDEX('Post Data'!$B$11:$B$2510, MATCH($B362, 'Post Data'!$N$11:$N$2510, 0)), ""))</f>
        <v/>
      </c>
      <c r="G362" s="314"/>
      <c r="H362" s="314"/>
      <c r="I362" s="314"/>
      <c r="J362" s="315" t="str">
        <f>IF(IFERROR(INDEX('Post Data'!$C$11:$C$2510, MATCH($B362, 'Post Data'!$N$11:$N$2510, 0)), "")="", "", IFERROR(INDEX('Post Data'!$C$11:$C$2510, MATCH($B362, 'Post Data'!$N$11:$N$2510, 0)), ""))</f>
        <v/>
      </c>
      <c r="K362" s="315"/>
      <c r="L362" s="316" t="str">
        <f>IF(IFERROR(INDEX('Post Data'!$D$11:$D$2510, MATCH($B362, 'Post Data'!$N$11:$N$2510, 0)), "")="", "", IFERROR(LEFT(INDEX('Post Data'!$D$11:$D$2510, MATCH($B362, 'Post Data'!$N$11:$N$2510, 0)), 30), ""))</f>
        <v/>
      </c>
      <c r="M362" s="316"/>
      <c r="N362" s="316"/>
      <c r="O362" s="316"/>
      <c r="P362" s="316"/>
      <c r="Q362" s="316"/>
      <c r="R362" s="316"/>
      <c r="S362" s="316"/>
      <c r="T362" s="316"/>
      <c r="U362" s="156" t="str">
        <f>IF(IFERROR(INDEX('Post Data'!$E$11:$E$2510, MATCH($B362, 'Post Data'!$N$11:$N$2510, 0)), "")="", "", IFERROR(INDEX('Post Data'!$E$11:$E$2510, MATCH($B362, 'Post Data'!$N$11:$N$2510, 0)), ""))</f>
        <v/>
      </c>
      <c r="V362" s="157"/>
      <c r="W362" s="157"/>
      <c r="X362" s="157"/>
      <c r="Y362" s="157"/>
      <c r="Z362" s="157" t="str">
        <f>IF(IFERROR(INDEX('Post Data'!$F$11:$F$2510, MATCH($B362, 'Post Data'!$N$11:$N$2510, 0)), "")="", "", IFERROR(INDEX('Post Data'!$F$11:$F$2510, MATCH($B362, 'Post Data'!$N$11:$N$2510, 0)), ""))</f>
        <v/>
      </c>
      <c r="AA362" s="157"/>
      <c r="AB362" s="157"/>
      <c r="AC362" s="157" t="str">
        <f>IF(IFERROR(INDEX('Post Data'!$G$11:$G$2510, MATCH($B362, 'Post Data'!$N$11:$N$2510, 0)), "")="", "", IFERROR(INDEX('Post Data'!$G$11:$G$2510, MATCH($B362, 'Post Data'!$N$11:$N$2510, 0)), ""))</f>
        <v/>
      </c>
      <c r="AD362" s="157"/>
      <c r="AE362" s="157"/>
      <c r="AF362" s="157"/>
      <c r="AG362" s="158"/>
      <c r="AH362" s="283" t="str">
        <f>IF(IFERROR(INDEX('Post Data'!$H$11:$H$2510, MATCH($B362, 'Post Data'!$N$11:$N$2510, 0)), "")="", "", IFERROR(INDEX('Post Data'!$H$11:$H$2510, MATCH($B362, 'Post Data'!$N$11:$N$2510, 0)), ""))</f>
        <v/>
      </c>
      <c r="AI362" s="280"/>
      <c r="AJ362" s="280"/>
      <c r="AK362" s="280"/>
      <c r="AL362" s="317" t="str">
        <f>IF(IFERROR(INDEX('Post Data'!$I$11:$I$2510, MATCH($B362, 'Post Data'!$N$11:$N$2510, 0)), "")="", "", IFERROR(INDEX('Post Data'!$I$11:$I$2510, MATCH($B362, 'Post Data'!$N$11:$N$2510, 0)), ""))</f>
        <v/>
      </c>
      <c r="AM362" s="317"/>
      <c r="AN362" s="317"/>
      <c r="AO362" s="317"/>
      <c r="AP362" s="317" t="str">
        <f>IF(IFERROR(INDEX('Post Data'!$J$11:$J$2510, MATCH($B362, 'Post Data'!$N$11:$N$2510, 0)), "")="", "", IFERROR(INDEX('Post Data'!$J$11:$J$2510, MATCH($B362, 'Post Data'!$N$11:$N$2510, 0)), ""))</f>
        <v/>
      </c>
      <c r="AQ362" s="317"/>
      <c r="AR362" s="317"/>
      <c r="AS362" s="318"/>
      <c r="AT362" s="5"/>
    </row>
    <row r="363" spans="1:46"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row>
    <row r="364" spans="1:46" hidden="1" x14ac:dyDescent="0.25"/>
    <row r="365" spans="1:46" hidden="1" x14ac:dyDescent="0.25"/>
    <row r="366" spans="1:46" hidden="1" x14ac:dyDescent="0.25"/>
    <row r="367" spans="1:46" hidden="1" x14ac:dyDescent="0.25"/>
    <row r="368" spans="1:46"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sheetData>
  <sheetProtection algorithmName="SHA-512" hashValue="6KnuOH7xc1LNY0dxOlTYY4r5HAmf35i3j+FrHumNncNz+ndr3lLSlSSChdOk9lrUb4VAxjUEk34vue4J21B0Bw==" saltValue="NkLIY5eqWh+T0RnK4z+3kg==" spinCount="100000" sheet="1"/>
  <mergeCells count="1721">
    <mergeCell ref="C361:E361"/>
    <mergeCell ref="F361:I361"/>
    <mergeCell ref="J361:K361"/>
    <mergeCell ref="L361:T361"/>
    <mergeCell ref="U361:Y361"/>
    <mergeCell ref="Z361:AB361"/>
    <mergeCell ref="AC361:AG361"/>
    <mergeCell ref="AH361:AK361"/>
    <mergeCell ref="AL361:AO361"/>
    <mergeCell ref="AP361:AS361"/>
    <mergeCell ref="C362:E362"/>
    <mergeCell ref="F362:I362"/>
    <mergeCell ref="J362:K362"/>
    <mergeCell ref="L362:T362"/>
    <mergeCell ref="U362:Y362"/>
    <mergeCell ref="Z362:AB362"/>
    <mergeCell ref="AC362:AG362"/>
    <mergeCell ref="AH362:AK362"/>
    <mergeCell ref="AL362:AO362"/>
    <mergeCell ref="AP362:AS362"/>
    <mergeCell ref="C359:E359"/>
    <mergeCell ref="F359:I359"/>
    <mergeCell ref="J359:K359"/>
    <mergeCell ref="L359:T359"/>
    <mergeCell ref="U359:Y359"/>
    <mergeCell ref="Z359:AB359"/>
    <mergeCell ref="AC359:AG359"/>
    <mergeCell ref="AH359:AK359"/>
    <mergeCell ref="AL359:AO359"/>
    <mergeCell ref="AP359:AS359"/>
    <mergeCell ref="C360:E360"/>
    <mergeCell ref="F360:I360"/>
    <mergeCell ref="J360:K360"/>
    <mergeCell ref="L360:T360"/>
    <mergeCell ref="U360:Y360"/>
    <mergeCell ref="Z360:AB360"/>
    <mergeCell ref="AC360:AG360"/>
    <mergeCell ref="AH360:AK360"/>
    <mergeCell ref="AL360:AO360"/>
    <mergeCell ref="AP360:AS360"/>
    <mergeCell ref="C357:E357"/>
    <mergeCell ref="F357:I357"/>
    <mergeCell ref="J357:K357"/>
    <mergeCell ref="L357:T357"/>
    <mergeCell ref="U357:Y357"/>
    <mergeCell ref="Z357:AB357"/>
    <mergeCell ref="AC357:AG357"/>
    <mergeCell ref="AH357:AK357"/>
    <mergeCell ref="AL357:AO357"/>
    <mergeCell ref="AP357:AS357"/>
    <mergeCell ref="C358:E358"/>
    <mergeCell ref="F358:I358"/>
    <mergeCell ref="J358:K358"/>
    <mergeCell ref="L358:T358"/>
    <mergeCell ref="U358:Y358"/>
    <mergeCell ref="Z358:AB358"/>
    <mergeCell ref="AC358:AG358"/>
    <mergeCell ref="AH358:AK358"/>
    <mergeCell ref="AL358:AO358"/>
    <mergeCell ref="AP358:AS358"/>
    <mergeCell ref="C355:E355"/>
    <mergeCell ref="F355:I355"/>
    <mergeCell ref="J355:K355"/>
    <mergeCell ref="L355:T355"/>
    <mergeCell ref="U355:Y355"/>
    <mergeCell ref="Z355:AB355"/>
    <mergeCell ref="AC355:AG355"/>
    <mergeCell ref="AH355:AK355"/>
    <mergeCell ref="AL355:AO355"/>
    <mergeCell ref="AP355:AS355"/>
    <mergeCell ref="C356:E356"/>
    <mergeCell ref="F356:I356"/>
    <mergeCell ref="J356:K356"/>
    <mergeCell ref="L356:T356"/>
    <mergeCell ref="U356:Y356"/>
    <mergeCell ref="Z356:AB356"/>
    <mergeCell ref="AC356:AG356"/>
    <mergeCell ref="AH356:AK356"/>
    <mergeCell ref="AL356:AO356"/>
    <mergeCell ref="AP356:AS356"/>
    <mergeCell ref="C353:E353"/>
    <mergeCell ref="F353:I353"/>
    <mergeCell ref="J353:K353"/>
    <mergeCell ref="L353:T353"/>
    <mergeCell ref="U353:Y353"/>
    <mergeCell ref="Z353:AB353"/>
    <mergeCell ref="AC353:AG353"/>
    <mergeCell ref="AH353:AK353"/>
    <mergeCell ref="AL353:AO353"/>
    <mergeCell ref="AP353:AS353"/>
    <mergeCell ref="C354:E354"/>
    <mergeCell ref="F354:I354"/>
    <mergeCell ref="J354:K354"/>
    <mergeCell ref="L354:T354"/>
    <mergeCell ref="U354:Y354"/>
    <mergeCell ref="Z354:AB354"/>
    <mergeCell ref="AC354:AG354"/>
    <mergeCell ref="AH354:AK354"/>
    <mergeCell ref="AL354:AO354"/>
    <mergeCell ref="AP354:AS354"/>
    <mergeCell ref="C351:E351"/>
    <mergeCell ref="F351:I351"/>
    <mergeCell ref="J351:K351"/>
    <mergeCell ref="L351:T351"/>
    <mergeCell ref="U351:Y351"/>
    <mergeCell ref="Z351:AB351"/>
    <mergeCell ref="AC351:AG351"/>
    <mergeCell ref="AH351:AK351"/>
    <mergeCell ref="AL351:AO351"/>
    <mergeCell ref="AP351:AS351"/>
    <mergeCell ref="C352:E352"/>
    <mergeCell ref="F352:I352"/>
    <mergeCell ref="J352:K352"/>
    <mergeCell ref="L352:T352"/>
    <mergeCell ref="U352:Y352"/>
    <mergeCell ref="Z352:AB352"/>
    <mergeCell ref="AC352:AG352"/>
    <mergeCell ref="AH352:AK352"/>
    <mergeCell ref="AL352:AO352"/>
    <mergeCell ref="AP352:AS352"/>
    <mergeCell ref="C349:E349"/>
    <mergeCell ref="F349:I349"/>
    <mergeCell ref="J349:K349"/>
    <mergeCell ref="L349:T349"/>
    <mergeCell ref="U349:Y349"/>
    <mergeCell ref="Z349:AB349"/>
    <mergeCell ref="AC349:AG349"/>
    <mergeCell ref="AH349:AK349"/>
    <mergeCell ref="AL349:AO349"/>
    <mergeCell ref="AP349:AS349"/>
    <mergeCell ref="C350:E350"/>
    <mergeCell ref="F350:I350"/>
    <mergeCell ref="J350:K350"/>
    <mergeCell ref="L350:T350"/>
    <mergeCell ref="U350:Y350"/>
    <mergeCell ref="Z350:AB350"/>
    <mergeCell ref="AC350:AG350"/>
    <mergeCell ref="AH350:AK350"/>
    <mergeCell ref="AL350:AO350"/>
    <mergeCell ref="AP350:AS350"/>
    <mergeCell ref="B344:AS345"/>
    <mergeCell ref="D346:I346"/>
    <mergeCell ref="J346:R346"/>
    <mergeCell ref="C347:E347"/>
    <mergeCell ref="F347:I347"/>
    <mergeCell ref="J347:K347"/>
    <mergeCell ref="L347:T347"/>
    <mergeCell ref="U347:Y347"/>
    <mergeCell ref="Z347:AB347"/>
    <mergeCell ref="AC347:AG347"/>
    <mergeCell ref="AH347:AK347"/>
    <mergeCell ref="AL347:AO347"/>
    <mergeCell ref="AP347:AS347"/>
    <mergeCell ref="C348:E348"/>
    <mergeCell ref="F348:I348"/>
    <mergeCell ref="J348:K348"/>
    <mergeCell ref="L348:T348"/>
    <mergeCell ref="U348:Y348"/>
    <mergeCell ref="Z348:AB348"/>
    <mergeCell ref="AC348:AG348"/>
    <mergeCell ref="AH348:AK348"/>
    <mergeCell ref="AL348:AO348"/>
    <mergeCell ref="AP348:AS348"/>
    <mergeCell ref="B178:D178"/>
    <mergeCell ref="B179:D179"/>
    <mergeCell ref="B180:D180"/>
    <mergeCell ref="B181:D181"/>
    <mergeCell ref="B2:AS3"/>
    <mergeCell ref="B24:AS24"/>
    <mergeCell ref="B174:D174"/>
    <mergeCell ref="B175:D175"/>
    <mergeCell ref="B176:D176"/>
    <mergeCell ref="N171:Q171"/>
    <mergeCell ref="R171:U171"/>
    <mergeCell ref="V171:Y171"/>
    <mergeCell ref="Z171:AC171"/>
    <mergeCell ref="AD171:AG171"/>
    <mergeCell ref="AH171:AK171"/>
    <mergeCell ref="AL171:AO171"/>
    <mergeCell ref="AP171:AS171"/>
    <mergeCell ref="Z175:AC175"/>
    <mergeCell ref="AD175:AG175"/>
    <mergeCell ref="AH175:AK175"/>
    <mergeCell ref="AL175:AO175"/>
    <mergeCell ref="AP175:AS175"/>
    <mergeCell ref="F175:I175"/>
    <mergeCell ref="J175:M175"/>
    <mergeCell ref="N175:Q175"/>
    <mergeCell ref="R175:U175"/>
    <mergeCell ref="V175:Y175"/>
    <mergeCell ref="F170:AS170"/>
    <mergeCell ref="F174:I174"/>
    <mergeCell ref="J174:M174"/>
    <mergeCell ref="N174:Q174"/>
    <mergeCell ref="R174:U174"/>
    <mergeCell ref="B197:D197"/>
    <mergeCell ref="B167:AS168"/>
    <mergeCell ref="B173:D173"/>
    <mergeCell ref="B172:D172"/>
    <mergeCell ref="F173:I173"/>
    <mergeCell ref="J173:M173"/>
    <mergeCell ref="N173:Q173"/>
    <mergeCell ref="R173:U173"/>
    <mergeCell ref="V173:Y173"/>
    <mergeCell ref="Z173:AC173"/>
    <mergeCell ref="AD173:AG173"/>
    <mergeCell ref="AH173:AK173"/>
    <mergeCell ref="AL173:AO173"/>
    <mergeCell ref="AP173:AS173"/>
    <mergeCell ref="F171:I171"/>
    <mergeCell ref="J171:M171"/>
    <mergeCell ref="B192:D192"/>
    <mergeCell ref="B193:D193"/>
    <mergeCell ref="B194:D194"/>
    <mergeCell ref="B195:D195"/>
    <mergeCell ref="B196:D196"/>
    <mergeCell ref="B187:D187"/>
    <mergeCell ref="B188:D188"/>
    <mergeCell ref="B189:D189"/>
    <mergeCell ref="B190:D190"/>
    <mergeCell ref="B191:D191"/>
    <mergeCell ref="B182:D182"/>
    <mergeCell ref="B183:D183"/>
    <mergeCell ref="B184:D184"/>
    <mergeCell ref="B185:D185"/>
    <mergeCell ref="B186:D186"/>
    <mergeCell ref="B177:D177"/>
    <mergeCell ref="V174:Y174"/>
    <mergeCell ref="Z174:AC174"/>
    <mergeCell ref="AD174:AG174"/>
    <mergeCell ref="AH174:AK174"/>
    <mergeCell ref="AL174:AO174"/>
    <mergeCell ref="AP174:AS174"/>
    <mergeCell ref="Z177:AC177"/>
    <mergeCell ref="AD177:AG177"/>
    <mergeCell ref="AH177:AK177"/>
    <mergeCell ref="AL177:AO177"/>
    <mergeCell ref="AP177:AS177"/>
    <mergeCell ref="F177:I177"/>
    <mergeCell ref="J177:M177"/>
    <mergeCell ref="N177:Q177"/>
    <mergeCell ref="R177:U177"/>
    <mergeCell ref="V177:Y177"/>
    <mergeCell ref="Z176:AC176"/>
    <mergeCell ref="AD176:AG176"/>
    <mergeCell ref="AH176:AK176"/>
    <mergeCell ref="AL176:AO176"/>
    <mergeCell ref="AP176:AS176"/>
    <mergeCell ref="F176:I176"/>
    <mergeCell ref="J176:M176"/>
    <mergeCell ref="N176:Q176"/>
    <mergeCell ref="R176:U176"/>
    <mergeCell ref="V176:Y176"/>
    <mergeCell ref="Z179:AC179"/>
    <mergeCell ref="AD179:AG179"/>
    <mergeCell ref="AH179:AK179"/>
    <mergeCell ref="AL179:AO179"/>
    <mergeCell ref="AP179:AS179"/>
    <mergeCell ref="F179:I179"/>
    <mergeCell ref="J179:M179"/>
    <mergeCell ref="N179:Q179"/>
    <mergeCell ref="R179:U179"/>
    <mergeCell ref="V179:Y179"/>
    <mergeCell ref="Z178:AC178"/>
    <mergeCell ref="AD178:AG178"/>
    <mergeCell ref="AH178:AK178"/>
    <mergeCell ref="AL178:AO178"/>
    <mergeCell ref="AP178:AS178"/>
    <mergeCell ref="F178:I178"/>
    <mergeCell ref="J178:M178"/>
    <mergeCell ref="N178:Q178"/>
    <mergeCell ref="R178:U178"/>
    <mergeCell ref="V178:Y178"/>
    <mergeCell ref="Z181:AC181"/>
    <mergeCell ref="AD181:AG181"/>
    <mergeCell ref="AH181:AK181"/>
    <mergeCell ref="AL181:AO181"/>
    <mergeCell ref="AP181:AS181"/>
    <mergeCell ref="F181:I181"/>
    <mergeCell ref="J181:M181"/>
    <mergeCell ref="N181:Q181"/>
    <mergeCell ref="R181:U181"/>
    <mergeCell ref="V181:Y181"/>
    <mergeCell ref="Z180:AC180"/>
    <mergeCell ref="AD180:AG180"/>
    <mergeCell ref="AH180:AK180"/>
    <mergeCell ref="AL180:AO180"/>
    <mergeCell ref="AP180:AS180"/>
    <mergeCell ref="F180:I180"/>
    <mergeCell ref="J180:M180"/>
    <mergeCell ref="N180:Q180"/>
    <mergeCell ref="R180:U180"/>
    <mergeCell ref="V180:Y180"/>
    <mergeCell ref="Z183:AC183"/>
    <mergeCell ref="AD183:AG183"/>
    <mergeCell ref="AH183:AK183"/>
    <mergeCell ref="AL183:AO183"/>
    <mergeCell ref="AP183:AS183"/>
    <mergeCell ref="F183:I183"/>
    <mergeCell ref="J183:M183"/>
    <mergeCell ref="N183:Q183"/>
    <mergeCell ref="R183:U183"/>
    <mergeCell ref="V183:Y183"/>
    <mergeCell ref="Z182:AC182"/>
    <mergeCell ref="AD182:AG182"/>
    <mergeCell ref="AH182:AK182"/>
    <mergeCell ref="AL182:AO182"/>
    <mergeCell ref="AP182:AS182"/>
    <mergeCell ref="F182:I182"/>
    <mergeCell ref="J182:M182"/>
    <mergeCell ref="N182:Q182"/>
    <mergeCell ref="R182:U182"/>
    <mergeCell ref="V182:Y182"/>
    <mergeCell ref="Z185:AC185"/>
    <mergeCell ref="AD185:AG185"/>
    <mergeCell ref="AH185:AK185"/>
    <mergeCell ref="AL185:AO185"/>
    <mergeCell ref="AP185:AS185"/>
    <mergeCell ref="F185:I185"/>
    <mergeCell ref="J185:M185"/>
    <mergeCell ref="N185:Q185"/>
    <mergeCell ref="R185:U185"/>
    <mergeCell ref="V185:Y185"/>
    <mergeCell ref="Z184:AC184"/>
    <mergeCell ref="AD184:AG184"/>
    <mergeCell ref="AH184:AK184"/>
    <mergeCell ref="AL184:AO184"/>
    <mergeCell ref="AP184:AS184"/>
    <mergeCell ref="F184:I184"/>
    <mergeCell ref="J184:M184"/>
    <mergeCell ref="N184:Q184"/>
    <mergeCell ref="R184:U184"/>
    <mergeCell ref="V184:Y184"/>
    <mergeCell ref="Z187:AC187"/>
    <mergeCell ref="AD187:AG187"/>
    <mergeCell ref="AH187:AK187"/>
    <mergeCell ref="AL187:AO187"/>
    <mergeCell ref="AP187:AS187"/>
    <mergeCell ref="F187:I187"/>
    <mergeCell ref="J187:M187"/>
    <mergeCell ref="N187:Q187"/>
    <mergeCell ref="R187:U187"/>
    <mergeCell ref="V187:Y187"/>
    <mergeCell ref="Z186:AC186"/>
    <mergeCell ref="AD186:AG186"/>
    <mergeCell ref="AH186:AK186"/>
    <mergeCell ref="AL186:AO186"/>
    <mergeCell ref="AP186:AS186"/>
    <mergeCell ref="F186:I186"/>
    <mergeCell ref="J186:M186"/>
    <mergeCell ref="N186:Q186"/>
    <mergeCell ref="R186:U186"/>
    <mergeCell ref="V186:Y186"/>
    <mergeCell ref="Z189:AC189"/>
    <mergeCell ref="AD189:AG189"/>
    <mergeCell ref="AH189:AK189"/>
    <mergeCell ref="AL189:AO189"/>
    <mergeCell ref="AP189:AS189"/>
    <mergeCell ref="F189:I189"/>
    <mergeCell ref="J189:M189"/>
    <mergeCell ref="N189:Q189"/>
    <mergeCell ref="R189:U189"/>
    <mergeCell ref="V189:Y189"/>
    <mergeCell ref="Z188:AC188"/>
    <mergeCell ref="AD188:AG188"/>
    <mergeCell ref="AH188:AK188"/>
    <mergeCell ref="AL188:AO188"/>
    <mergeCell ref="AP188:AS188"/>
    <mergeCell ref="F188:I188"/>
    <mergeCell ref="J188:M188"/>
    <mergeCell ref="N188:Q188"/>
    <mergeCell ref="R188:U188"/>
    <mergeCell ref="V188:Y188"/>
    <mergeCell ref="Z191:AC191"/>
    <mergeCell ref="AD191:AG191"/>
    <mergeCell ref="AH191:AK191"/>
    <mergeCell ref="AL191:AO191"/>
    <mergeCell ref="AP191:AS191"/>
    <mergeCell ref="F191:I191"/>
    <mergeCell ref="J191:M191"/>
    <mergeCell ref="N191:Q191"/>
    <mergeCell ref="R191:U191"/>
    <mergeCell ref="V191:Y191"/>
    <mergeCell ref="Z190:AC190"/>
    <mergeCell ref="AD190:AG190"/>
    <mergeCell ref="AH190:AK190"/>
    <mergeCell ref="AL190:AO190"/>
    <mergeCell ref="AP190:AS190"/>
    <mergeCell ref="F190:I190"/>
    <mergeCell ref="J190:M190"/>
    <mergeCell ref="N190:Q190"/>
    <mergeCell ref="R190:U190"/>
    <mergeCell ref="V190:Y190"/>
    <mergeCell ref="Z193:AC193"/>
    <mergeCell ref="AD193:AG193"/>
    <mergeCell ref="AH193:AK193"/>
    <mergeCell ref="AL193:AO193"/>
    <mergeCell ref="AP193:AS193"/>
    <mergeCell ref="F193:I193"/>
    <mergeCell ref="J193:M193"/>
    <mergeCell ref="N193:Q193"/>
    <mergeCell ref="R193:U193"/>
    <mergeCell ref="V193:Y193"/>
    <mergeCell ref="Z192:AC192"/>
    <mergeCell ref="AD192:AG192"/>
    <mergeCell ref="AH192:AK192"/>
    <mergeCell ref="AL192:AO192"/>
    <mergeCell ref="AP192:AS192"/>
    <mergeCell ref="F192:I192"/>
    <mergeCell ref="J192:M192"/>
    <mergeCell ref="N192:Q192"/>
    <mergeCell ref="R192:U192"/>
    <mergeCell ref="V192:Y192"/>
    <mergeCell ref="Z195:AC195"/>
    <mergeCell ref="AD195:AG195"/>
    <mergeCell ref="AH195:AK195"/>
    <mergeCell ref="AL195:AO195"/>
    <mergeCell ref="AP195:AS195"/>
    <mergeCell ref="F195:I195"/>
    <mergeCell ref="J195:M195"/>
    <mergeCell ref="N195:Q195"/>
    <mergeCell ref="R195:U195"/>
    <mergeCell ref="V195:Y195"/>
    <mergeCell ref="Z194:AC194"/>
    <mergeCell ref="AD194:AG194"/>
    <mergeCell ref="AH194:AK194"/>
    <mergeCell ref="AL194:AO194"/>
    <mergeCell ref="AP194:AS194"/>
    <mergeCell ref="F194:I194"/>
    <mergeCell ref="J194:M194"/>
    <mergeCell ref="N194:Q194"/>
    <mergeCell ref="R194:U194"/>
    <mergeCell ref="V194:Y194"/>
    <mergeCell ref="Z197:AC197"/>
    <mergeCell ref="AD197:AG197"/>
    <mergeCell ref="AH197:AK197"/>
    <mergeCell ref="AL197:AO197"/>
    <mergeCell ref="AP197:AS197"/>
    <mergeCell ref="F197:I197"/>
    <mergeCell ref="J197:M197"/>
    <mergeCell ref="N197:Q197"/>
    <mergeCell ref="R197:U197"/>
    <mergeCell ref="V197:Y197"/>
    <mergeCell ref="Z196:AC196"/>
    <mergeCell ref="AD196:AG196"/>
    <mergeCell ref="AH196:AK196"/>
    <mergeCell ref="AL196:AO196"/>
    <mergeCell ref="AP196:AS196"/>
    <mergeCell ref="F196:I196"/>
    <mergeCell ref="J196:M196"/>
    <mergeCell ref="N196:Q196"/>
    <mergeCell ref="R196:U196"/>
    <mergeCell ref="V196:Y196"/>
    <mergeCell ref="B205:D205"/>
    <mergeCell ref="B206:D206"/>
    <mergeCell ref="F206:I206"/>
    <mergeCell ref="J206:M206"/>
    <mergeCell ref="N206:Q206"/>
    <mergeCell ref="B200:AS201"/>
    <mergeCell ref="F203:AS203"/>
    <mergeCell ref="F204:I204"/>
    <mergeCell ref="J204:M204"/>
    <mergeCell ref="N204:Q204"/>
    <mergeCell ref="R204:U204"/>
    <mergeCell ref="V204:Y204"/>
    <mergeCell ref="Z204:AC204"/>
    <mergeCell ref="AD204:AG204"/>
    <mergeCell ref="AH204:AK204"/>
    <mergeCell ref="AL204:AO204"/>
    <mergeCell ref="AP204:AS204"/>
    <mergeCell ref="AL206:AO206"/>
    <mergeCell ref="AP206:AS206"/>
    <mergeCell ref="B207:D207"/>
    <mergeCell ref="F207:I207"/>
    <mergeCell ref="J207:M207"/>
    <mergeCell ref="N207:Q207"/>
    <mergeCell ref="R207:U207"/>
    <mergeCell ref="V207:Y207"/>
    <mergeCell ref="Z207:AC207"/>
    <mergeCell ref="AD207:AG207"/>
    <mergeCell ref="AH207:AK207"/>
    <mergeCell ref="AL207:AO207"/>
    <mergeCell ref="AP207:AS207"/>
    <mergeCell ref="R206:U206"/>
    <mergeCell ref="V206:Y206"/>
    <mergeCell ref="Z206:AC206"/>
    <mergeCell ref="AD206:AG206"/>
    <mergeCell ref="AH206:AK206"/>
    <mergeCell ref="AP208:AS208"/>
    <mergeCell ref="B209:D209"/>
    <mergeCell ref="F209:I209"/>
    <mergeCell ref="J209:M209"/>
    <mergeCell ref="N209:Q209"/>
    <mergeCell ref="R209:U209"/>
    <mergeCell ref="V209:Y209"/>
    <mergeCell ref="Z209:AC209"/>
    <mergeCell ref="AD209:AG209"/>
    <mergeCell ref="AH209:AK209"/>
    <mergeCell ref="AL209:AO209"/>
    <mergeCell ref="AP209:AS209"/>
    <mergeCell ref="V208:Y208"/>
    <mergeCell ref="Z208:AC208"/>
    <mergeCell ref="AD208:AG208"/>
    <mergeCell ref="AH208:AK208"/>
    <mergeCell ref="AL208:AO208"/>
    <mergeCell ref="B208:D208"/>
    <mergeCell ref="F208:I208"/>
    <mergeCell ref="J208:M208"/>
    <mergeCell ref="N208:Q208"/>
    <mergeCell ref="R208:U208"/>
    <mergeCell ref="AP210:AS210"/>
    <mergeCell ref="B211:D211"/>
    <mergeCell ref="F211:I211"/>
    <mergeCell ref="J211:M211"/>
    <mergeCell ref="N211:Q211"/>
    <mergeCell ref="R211:U211"/>
    <mergeCell ref="V211:Y211"/>
    <mergeCell ref="Z211:AC211"/>
    <mergeCell ref="AD211:AG211"/>
    <mergeCell ref="AH211:AK211"/>
    <mergeCell ref="AL211:AO211"/>
    <mergeCell ref="AP211:AS211"/>
    <mergeCell ref="V210:Y210"/>
    <mergeCell ref="Z210:AC210"/>
    <mergeCell ref="AD210:AG210"/>
    <mergeCell ref="AH210:AK210"/>
    <mergeCell ref="AL210:AO210"/>
    <mergeCell ref="B210:D210"/>
    <mergeCell ref="F210:I210"/>
    <mergeCell ref="J210:M210"/>
    <mergeCell ref="N210:Q210"/>
    <mergeCell ref="R210:U210"/>
    <mergeCell ref="AP212:AS212"/>
    <mergeCell ref="B213:D213"/>
    <mergeCell ref="F213:I213"/>
    <mergeCell ref="J213:M213"/>
    <mergeCell ref="N213:Q213"/>
    <mergeCell ref="R213:U213"/>
    <mergeCell ref="V213:Y213"/>
    <mergeCell ref="Z213:AC213"/>
    <mergeCell ref="AD213:AG213"/>
    <mergeCell ref="AH213:AK213"/>
    <mergeCell ref="AL213:AO213"/>
    <mergeCell ref="AP213:AS213"/>
    <mergeCell ref="V212:Y212"/>
    <mergeCell ref="Z212:AC212"/>
    <mergeCell ref="AD212:AG212"/>
    <mergeCell ref="AH212:AK212"/>
    <mergeCell ref="AL212:AO212"/>
    <mergeCell ref="B212:D212"/>
    <mergeCell ref="F212:I212"/>
    <mergeCell ref="J212:M212"/>
    <mergeCell ref="N212:Q212"/>
    <mergeCell ref="R212:U212"/>
    <mergeCell ref="AP214:AS214"/>
    <mergeCell ref="B215:D215"/>
    <mergeCell ref="F215:I215"/>
    <mergeCell ref="J215:M215"/>
    <mergeCell ref="N215:Q215"/>
    <mergeCell ref="R215:U215"/>
    <mergeCell ref="V215:Y215"/>
    <mergeCell ref="Z215:AC215"/>
    <mergeCell ref="AD215:AG215"/>
    <mergeCell ref="AH215:AK215"/>
    <mergeCell ref="AL215:AO215"/>
    <mergeCell ref="AP215:AS215"/>
    <mergeCell ref="V214:Y214"/>
    <mergeCell ref="Z214:AC214"/>
    <mergeCell ref="AD214:AG214"/>
    <mergeCell ref="AH214:AK214"/>
    <mergeCell ref="AL214:AO214"/>
    <mergeCell ref="B214:D214"/>
    <mergeCell ref="F214:I214"/>
    <mergeCell ref="J214:M214"/>
    <mergeCell ref="N214:Q214"/>
    <mergeCell ref="R214:U214"/>
    <mergeCell ref="AP216:AS216"/>
    <mergeCell ref="B217:D217"/>
    <mergeCell ref="F217:I217"/>
    <mergeCell ref="J217:M217"/>
    <mergeCell ref="N217:Q217"/>
    <mergeCell ref="R217:U217"/>
    <mergeCell ref="V217:Y217"/>
    <mergeCell ref="Z217:AC217"/>
    <mergeCell ref="AD217:AG217"/>
    <mergeCell ref="AH217:AK217"/>
    <mergeCell ref="AL217:AO217"/>
    <mergeCell ref="AP217:AS217"/>
    <mergeCell ref="V216:Y216"/>
    <mergeCell ref="Z216:AC216"/>
    <mergeCell ref="AD216:AG216"/>
    <mergeCell ref="AH216:AK216"/>
    <mergeCell ref="AL216:AO216"/>
    <mergeCell ref="B216:D216"/>
    <mergeCell ref="F216:I216"/>
    <mergeCell ref="J216:M216"/>
    <mergeCell ref="N216:Q216"/>
    <mergeCell ref="R216:U216"/>
    <mergeCell ref="AP218:AS218"/>
    <mergeCell ref="B219:D219"/>
    <mergeCell ref="F219:I219"/>
    <mergeCell ref="J219:M219"/>
    <mergeCell ref="N219:Q219"/>
    <mergeCell ref="R219:U219"/>
    <mergeCell ref="V219:Y219"/>
    <mergeCell ref="Z219:AC219"/>
    <mergeCell ref="AD219:AG219"/>
    <mergeCell ref="AH219:AK219"/>
    <mergeCell ref="AL219:AO219"/>
    <mergeCell ref="AP219:AS219"/>
    <mergeCell ref="V218:Y218"/>
    <mergeCell ref="Z218:AC218"/>
    <mergeCell ref="AD218:AG218"/>
    <mergeCell ref="AH218:AK218"/>
    <mergeCell ref="AL218:AO218"/>
    <mergeCell ref="B218:D218"/>
    <mergeCell ref="F218:I218"/>
    <mergeCell ref="J218:M218"/>
    <mergeCell ref="N218:Q218"/>
    <mergeCell ref="R218:U218"/>
    <mergeCell ref="AP220:AS220"/>
    <mergeCell ref="B221:D221"/>
    <mergeCell ref="F221:I221"/>
    <mergeCell ref="J221:M221"/>
    <mergeCell ref="N221:Q221"/>
    <mergeCell ref="R221:U221"/>
    <mergeCell ref="V221:Y221"/>
    <mergeCell ref="Z221:AC221"/>
    <mergeCell ref="AD221:AG221"/>
    <mergeCell ref="AH221:AK221"/>
    <mergeCell ref="AL221:AO221"/>
    <mergeCell ref="AP221:AS221"/>
    <mergeCell ref="V220:Y220"/>
    <mergeCell ref="Z220:AC220"/>
    <mergeCell ref="AD220:AG220"/>
    <mergeCell ref="AH220:AK220"/>
    <mergeCell ref="AL220:AO220"/>
    <mergeCell ref="B220:D220"/>
    <mergeCell ref="F220:I220"/>
    <mergeCell ref="J220:M220"/>
    <mergeCell ref="N220:Q220"/>
    <mergeCell ref="R220:U220"/>
    <mergeCell ref="AP222:AS222"/>
    <mergeCell ref="B223:D223"/>
    <mergeCell ref="F223:I223"/>
    <mergeCell ref="J223:M223"/>
    <mergeCell ref="N223:Q223"/>
    <mergeCell ref="R223:U223"/>
    <mergeCell ref="V223:Y223"/>
    <mergeCell ref="Z223:AC223"/>
    <mergeCell ref="AD223:AG223"/>
    <mergeCell ref="AH223:AK223"/>
    <mergeCell ref="AL223:AO223"/>
    <mergeCell ref="AP223:AS223"/>
    <mergeCell ref="V222:Y222"/>
    <mergeCell ref="Z222:AC222"/>
    <mergeCell ref="AD222:AG222"/>
    <mergeCell ref="AH222:AK222"/>
    <mergeCell ref="AL222:AO222"/>
    <mergeCell ref="B222:D222"/>
    <mergeCell ref="F222:I222"/>
    <mergeCell ref="J222:M222"/>
    <mergeCell ref="N222:Q222"/>
    <mergeCell ref="R222:U222"/>
    <mergeCell ref="AP224:AS224"/>
    <mergeCell ref="B225:D225"/>
    <mergeCell ref="F225:I225"/>
    <mergeCell ref="J225:M225"/>
    <mergeCell ref="N225:Q225"/>
    <mergeCell ref="R225:U225"/>
    <mergeCell ref="V225:Y225"/>
    <mergeCell ref="Z225:AC225"/>
    <mergeCell ref="AD225:AG225"/>
    <mergeCell ref="AH225:AK225"/>
    <mergeCell ref="AL225:AO225"/>
    <mergeCell ref="AP225:AS225"/>
    <mergeCell ref="V224:Y224"/>
    <mergeCell ref="Z224:AC224"/>
    <mergeCell ref="AD224:AG224"/>
    <mergeCell ref="AH224:AK224"/>
    <mergeCell ref="AL224:AO224"/>
    <mergeCell ref="B224:D224"/>
    <mergeCell ref="F224:I224"/>
    <mergeCell ref="J224:M224"/>
    <mergeCell ref="N224:Q224"/>
    <mergeCell ref="R224:U224"/>
    <mergeCell ref="AP226:AS226"/>
    <mergeCell ref="B227:D227"/>
    <mergeCell ref="F227:I227"/>
    <mergeCell ref="J227:M227"/>
    <mergeCell ref="N227:Q227"/>
    <mergeCell ref="R227:U227"/>
    <mergeCell ref="V227:Y227"/>
    <mergeCell ref="Z227:AC227"/>
    <mergeCell ref="AD227:AG227"/>
    <mergeCell ref="AH227:AK227"/>
    <mergeCell ref="AL227:AO227"/>
    <mergeCell ref="AP227:AS227"/>
    <mergeCell ref="V226:Y226"/>
    <mergeCell ref="Z226:AC226"/>
    <mergeCell ref="AD226:AG226"/>
    <mergeCell ref="AH226:AK226"/>
    <mergeCell ref="AL226:AO226"/>
    <mergeCell ref="B226:D226"/>
    <mergeCell ref="F226:I226"/>
    <mergeCell ref="J226:M226"/>
    <mergeCell ref="N226:Q226"/>
    <mergeCell ref="R226:U226"/>
    <mergeCell ref="AP228:AS228"/>
    <mergeCell ref="B229:D229"/>
    <mergeCell ref="F229:I229"/>
    <mergeCell ref="J229:M229"/>
    <mergeCell ref="N229:Q229"/>
    <mergeCell ref="R229:U229"/>
    <mergeCell ref="V229:Y229"/>
    <mergeCell ref="Z229:AC229"/>
    <mergeCell ref="AD229:AG229"/>
    <mergeCell ref="AH229:AK229"/>
    <mergeCell ref="AL229:AO229"/>
    <mergeCell ref="AP229:AS229"/>
    <mergeCell ref="V228:Y228"/>
    <mergeCell ref="Z228:AC228"/>
    <mergeCell ref="AD228:AG228"/>
    <mergeCell ref="AH228:AK228"/>
    <mergeCell ref="AL228:AO228"/>
    <mergeCell ref="B228:D228"/>
    <mergeCell ref="F228:I228"/>
    <mergeCell ref="J228:M228"/>
    <mergeCell ref="N228:Q228"/>
    <mergeCell ref="R228:U228"/>
    <mergeCell ref="B238:D238"/>
    <mergeCell ref="B239:D239"/>
    <mergeCell ref="F239:I239"/>
    <mergeCell ref="J239:M239"/>
    <mergeCell ref="N239:Q239"/>
    <mergeCell ref="AP230:AS230"/>
    <mergeCell ref="B233:AS234"/>
    <mergeCell ref="F236:AS236"/>
    <mergeCell ref="F237:I237"/>
    <mergeCell ref="J237:M237"/>
    <mergeCell ref="N237:Q237"/>
    <mergeCell ref="R237:U237"/>
    <mergeCell ref="V237:Y237"/>
    <mergeCell ref="Z237:AC237"/>
    <mergeCell ref="AD237:AG237"/>
    <mergeCell ref="AH237:AK237"/>
    <mergeCell ref="AL237:AO237"/>
    <mergeCell ref="AP237:AS237"/>
    <mergeCell ref="V230:Y230"/>
    <mergeCell ref="Z230:AC230"/>
    <mergeCell ref="AD230:AG230"/>
    <mergeCell ref="AH230:AK230"/>
    <mergeCell ref="AL230:AO230"/>
    <mergeCell ref="B230:D230"/>
    <mergeCell ref="F230:I230"/>
    <mergeCell ref="J230:M230"/>
    <mergeCell ref="N230:Q230"/>
    <mergeCell ref="R230:U230"/>
    <mergeCell ref="AL239:AO239"/>
    <mergeCell ref="AP239:AS239"/>
    <mergeCell ref="B240:D240"/>
    <mergeCell ref="F240:I240"/>
    <mergeCell ref="J240:M240"/>
    <mergeCell ref="N240:Q240"/>
    <mergeCell ref="R240:U240"/>
    <mergeCell ref="V240:Y240"/>
    <mergeCell ref="Z240:AC240"/>
    <mergeCell ref="AD240:AG240"/>
    <mergeCell ref="AH240:AK240"/>
    <mergeCell ref="AL240:AO240"/>
    <mergeCell ref="AP240:AS240"/>
    <mergeCell ref="R239:U239"/>
    <mergeCell ref="V239:Y239"/>
    <mergeCell ref="Z239:AC239"/>
    <mergeCell ref="AD239:AG239"/>
    <mergeCell ref="AH239:AK239"/>
    <mergeCell ref="AP241:AS241"/>
    <mergeCell ref="B242:D242"/>
    <mergeCell ref="F242:I242"/>
    <mergeCell ref="J242:M242"/>
    <mergeCell ref="N242:Q242"/>
    <mergeCell ref="R242:U242"/>
    <mergeCell ref="V242:Y242"/>
    <mergeCell ref="Z242:AC242"/>
    <mergeCell ref="AD242:AG242"/>
    <mergeCell ref="AH242:AK242"/>
    <mergeCell ref="AL242:AO242"/>
    <mergeCell ref="AP242:AS242"/>
    <mergeCell ref="V241:Y241"/>
    <mergeCell ref="Z241:AC241"/>
    <mergeCell ref="AD241:AG241"/>
    <mergeCell ref="AH241:AK241"/>
    <mergeCell ref="AL241:AO241"/>
    <mergeCell ref="B241:D241"/>
    <mergeCell ref="F241:I241"/>
    <mergeCell ref="J241:M241"/>
    <mergeCell ref="N241:Q241"/>
    <mergeCell ref="R241:U241"/>
    <mergeCell ref="AP243:AS243"/>
    <mergeCell ref="B244:D244"/>
    <mergeCell ref="F244:I244"/>
    <mergeCell ref="J244:M244"/>
    <mergeCell ref="N244:Q244"/>
    <mergeCell ref="R244:U244"/>
    <mergeCell ref="V244:Y244"/>
    <mergeCell ref="Z244:AC244"/>
    <mergeCell ref="AD244:AG244"/>
    <mergeCell ref="AH244:AK244"/>
    <mergeCell ref="AL244:AO244"/>
    <mergeCell ref="AP244:AS244"/>
    <mergeCell ref="V243:Y243"/>
    <mergeCell ref="Z243:AC243"/>
    <mergeCell ref="AD243:AG243"/>
    <mergeCell ref="AH243:AK243"/>
    <mergeCell ref="AL243:AO243"/>
    <mergeCell ref="B243:D243"/>
    <mergeCell ref="F243:I243"/>
    <mergeCell ref="J243:M243"/>
    <mergeCell ref="N243:Q243"/>
    <mergeCell ref="R243:U243"/>
    <mergeCell ref="AP245:AS245"/>
    <mergeCell ref="B246:D246"/>
    <mergeCell ref="F246:I246"/>
    <mergeCell ref="J246:M246"/>
    <mergeCell ref="N246:Q246"/>
    <mergeCell ref="R246:U246"/>
    <mergeCell ref="V246:Y246"/>
    <mergeCell ref="Z246:AC246"/>
    <mergeCell ref="AD246:AG246"/>
    <mergeCell ref="AH246:AK246"/>
    <mergeCell ref="AL246:AO246"/>
    <mergeCell ref="AP246:AS246"/>
    <mergeCell ref="V245:Y245"/>
    <mergeCell ref="Z245:AC245"/>
    <mergeCell ref="AD245:AG245"/>
    <mergeCell ref="AH245:AK245"/>
    <mergeCell ref="AL245:AO245"/>
    <mergeCell ref="B245:D245"/>
    <mergeCell ref="F245:I245"/>
    <mergeCell ref="J245:M245"/>
    <mergeCell ref="N245:Q245"/>
    <mergeCell ref="R245:U245"/>
    <mergeCell ref="AP247:AS247"/>
    <mergeCell ref="B248:D248"/>
    <mergeCell ref="F248:I248"/>
    <mergeCell ref="J248:M248"/>
    <mergeCell ref="N248:Q248"/>
    <mergeCell ref="R248:U248"/>
    <mergeCell ref="V248:Y248"/>
    <mergeCell ref="Z248:AC248"/>
    <mergeCell ref="AD248:AG248"/>
    <mergeCell ref="AH248:AK248"/>
    <mergeCell ref="AL248:AO248"/>
    <mergeCell ref="AP248:AS248"/>
    <mergeCell ref="V247:Y247"/>
    <mergeCell ref="Z247:AC247"/>
    <mergeCell ref="AD247:AG247"/>
    <mergeCell ref="AH247:AK247"/>
    <mergeCell ref="AL247:AO247"/>
    <mergeCell ref="B247:D247"/>
    <mergeCell ref="F247:I247"/>
    <mergeCell ref="J247:M247"/>
    <mergeCell ref="N247:Q247"/>
    <mergeCell ref="R247:U247"/>
    <mergeCell ref="AP249:AS249"/>
    <mergeCell ref="B250:D250"/>
    <mergeCell ref="F250:I250"/>
    <mergeCell ref="J250:M250"/>
    <mergeCell ref="N250:Q250"/>
    <mergeCell ref="R250:U250"/>
    <mergeCell ref="V250:Y250"/>
    <mergeCell ref="Z250:AC250"/>
    <mergeCell ref="AD250:AG250"/>
    <mergeCell ref="AH250:AK250"/>
    <mergeCell ref="AL250:AO250"/>
    <mergeCell ref="AP250:AS250"/>
    <mergeCell ref="V249:Y249"/>
    <mergeCell ref="Z249:AC249"/>
    <mergeCell ref="AD249:AG249"/>
    <mergeCell ref="AH249:AK249"/>
    <mergeCell ref="AL249:AO249"/>
    <mergeCell ref="B249:D249"/>
    <mergeCell ref="F249:I249"/>
    <mergeCell ref="J249:M249"/>
    <mergeCell ref="N249:Q249"/>
    <mergeCell ref="R249:U249"/>
    <mergeCell ref="AP251:AS251"/>
    <mergeCell ref="B252:D252"/>
    <mergeCell ref="F252:I252"/>
    <mergeCell ref="J252:M252"/>
    <mergeCell ref="N252:Q252"/>
    <mergeCell ref="R252:U252"/>
    <mergeCell ref="V252:Y252"/>
    <mergeCell ref="Z252:AC252"/>
    <mergeCell ref="AD252:AG252"/>
    <mergeCell ref="AH252:AK252"/>
    <mergeCell ref="AL252:AO252"/>
    <mergeCell ref="AP252:AS252"/>
    <mergeCell ref="V251:Y251"/>
    <mergeCell ref="Z251:AC251"/>
    <mergeCell ref="AD251:AG251"/>
    <mergeCell ref="AH251:AK251"/>
    <mergeCell ref="AL251:AO251"/>
    <mergeCell ref="B251:D251"/>
    <mergeCell ref="F251:I251"/>
    <mergeCell ref="J251:M251"/>
    <mergeCell ref="N251:Q251"/>
    <mergeCell ref="R251:U251"/>
    <mergeCell ref="AP253:AS253"/>
    <mergeCell ref="B254:D254"/>
    <mergeCell ref="F254:I254"/>
    <mergeCell ref="J254:M254"/>
    <mergeCell ref="N254:Q254"/>
    <mergeCell ref="R254:U254"/>
    <mergeCell ref="V254:Y254"/>
    <mergeCell ref="Z254:AC254"/>
    <mergeCell ref="AD254:AG254"/>
    <mergeCell ref="AH254:AK254"/>
    <mergeCell ref="AL254:AO254"/>
    <mergeCell ref="AP254:AS254"/>
    <mergeCell ref="V253:Y253"/>
    <mergeCell ref="Z253:AC253"/>
    <mergeCell ref="AD253:AG253"/>
    <mergeCell ref="AH253:AK253"/>
    <mergeCell ref="AL253:AO253"/>
    <mergeCell ref="B253:D253"/>
    <mergeCell ref="F253:I253"/>
    <mergeCell ref="J253:M253"/>
    <mergeCell ref="N253:Q253"/>
    <mergeCell ref="R253:U253"/>
    <mergeCell ref="AP255:AS255"/>
    <mergeCell ref="B256:D256"/>
    <mergeCell ref="F256:I256"/>
    <mergeCell ref="J256:M256"/>
    <mergeCell ref="N256:Q256"/>
    <mergeCell ref="R256:U256"/>
    <mergeCell ref="V256:Y256"/>
    <mergeCell ref="Z256:AC256"/>
    <mergeCell ref="AD256:AG256"/>
    <mergeCell ref="AH256:AK256"/>
    <mergeCell ref="AL256:AO256"/>
    <mergeCell ref="AP256:AS256"/>
    <mergeCell ref="V255:Y255"/>
    <mergeCell ref="Z255:AC255"/>
    <mergeCell ref="AD255:AG255"/>
    <mergeCell ref="AH255:AK255"/>
    <mergeCell ref="AL255:AO255"/>
    <mergeCell ref="B255:D255"/>
    <mergeCell ref="F255:I255"/>
    <mergeCell ref="J255:M255"/>
    <mergeCell ref="N255:Q255"/>
    <mergeCell ref="R255:U255"/>
    <mergeCell ref="AP257:AS257"/>
    <mergeCell ref="B258:D258"/>
    <mergeCell ref="F258:I258"/>
    <mergeCell ref="J258:M258"/>
    <mergeCell ref="N258:Q258"/>
    <mergeCell ref="R258:U258"/>
    <mergeCell ref="V258:Y258"/>
    <mergeCell ref="Z258:AC258"/>
    <mergeCell ref="AD258:AG258"/>
    <mergeCell ref="AH258:AK258"/>
    <mergeCell ref="AL258:AO258"/>
    <mergeCell ref="AP258:AS258"/>
    <mergeCell ref="V257:Y257"/>
    <mergeCell ref="Z257:AC257"/>
    <mergeCell ref="AD257:AG257"/>
    <mergeCell ref="AH257:AK257"/>
    <mergeCell ref="AL257:AO257"/>
    <mergeCell ref="B257:D257"/>
    <mergeCell ref="F257:I257"/>
    <mergeCell ref="J257:M257"/>
    <mergeCell ref="N257:Q257"/>
    <mergeCell ref="R257:U257"/>
    <mergeCell ref="AP259:AS259"/>
    <mergeCell ref="B260:D260"/>
    <mergeCell ref="F260:I260"/>
    <mergeCell ref="J260:M260"/>
    <mergeCell ref="N260:Q260"/>
    <mergeCell ref="R260:U260"/>
    <mergeCell ref="V260:Y260"/>
    <mergeCell ref="Z260:AC260"/>
    <mergeCell ref="AD260:AG260"/>
    <mergeCell ref="AH260:AK260"/>
    <mergeCell ref="AL260:AO260"/>
    <mergeCell ref="AP260:AS260"/>
    <mergeCell ref="V259:Y259"/>
    <mergeCell ref="Z259:AC259"/>
    <mergeCell ref="AD259:AG259"/>
    <mergeCell ref="AH259:AK259"/>
    <mergeCell ref="AL259:AO259"/>
    <mergeCell ref="B259:D259"/>
    <mergeCell ref="F259:I259"/>
    <mergeCell ref="J259:M259"/>
    <mergeCell ref="N259:Q259"/>
    <mergeCell ref="R259:U259"/>
    <mergeCell ref="AP261:AS261"/>
    <mergeCell ref="B262:D262"/>
    <mergeCell ref="F262:I262"/>
    <mergeCell ref="J262:M262"/>
    <mergeCell ref="N262:Q262"/>
    <mergeCell ref="R262:U262"/>
    <mergeCell ref="V262:Y262"/>
    <mergeCell ref="Z262:AC262"/>
    <mergeCell ref="AD262:AG262"/>
    <mergeCell ref="AH262:AK262"/>
    <mergeCell ref="AL262:AO262"/>
    <mergeCell ref="AP262:AS262"/>
    <mergeCell ref="V261:Y261"/>
    <mergeCell ref="Z261:AC261"/>
    <mergeCell ref="AD261:AG261"/>
    <mergeCell ref="AH261:AK261"/>
    <mergeCell ref="AL261:AO261"/>
    <mergeCell ref="B261:D261"/>
    <mergeCell ref="F261:I261"/>
    <mergeCell ref="J261:M261"/>
    <mergeCell ref="N261:Q261"/>
    <mergeCell ref="R261:U261"/>
    <mergeCell ref="AP263:AS263"/>
    <mergeCell ref="B266:AS267"/>
    <mergeCell ref="B299:D299"/>
    <mergeCell ref="B300:D300"/>
    <mergeCell ref="F300:I300"/>
    <mergeCell ref="J300:M300"/>
    <mergeCell ref="N300:Q300"/>
    <mergeCell ref="R300:U300"/>
    <mergeCell ref="V300:Y300"/>
    <mergeCell ref="Z300:AC300"/>
    <mergeCell ref="AD300:AG300"/>
    <mergeCell ref="AH300:AK300"/>
    <mergeCell ref="AL300:AO300"/>
    <mergeCell ref="AP300:AS300"/>
    <mergeCell ref="F299:AS299"/>
    <mergeCell ref="F269:AS269"/>
    <mergeCell ref="V263:Y263"/>
    <mergeCell ref="Z263:AC263"/>
    <mergeCell ref="AD263:AG263"/>
    <mergeCell ref="AH263:AK263"/>
    <mergeCell ref="AL263:AO263"/>
    <mergeCell ref="B263:D263"/>
    <mergeCell ref="F263:I263"/>
    <mergeCell ref="J263:M263"/>
    <mergeCell ref="N263:Q263"/>
    <mergeCell ref="R263:U263"/>
    <mergeCell ref="B271:D271"/>
    <mergeCell ref="B272:D272"/>
    <mergeCell ref="F272:I272"/>
    <mergeCell ref="J272:M272"/>
    <mergeCell ref="N272:Q272"/>
    <mergeCell ref="Z270:AC270"/>
    <mergeCell ref="AP301:AS301"/>
    <mergeCell ref="B302:D302"/>
    <mergeCell ref="F302:I302"/>
    <mergeCell ref="J302:M302"/>
    <mergeCell ref="N302:Q302"/>
    <mergeCell ref="R302:U302"/>
    <mergeCell ref="V302:Y302"/>
    <mergeCell ref="Z302:AC302"/>
    <mergeCell ref="AD302:AG302"/>
    <mergeCell ref="AH302:AK302"/>
    <mergeCell ref="AL302:AO302"/>
    <mergeCell ref="AP302:AS302"/>
    <mergeCell ref="V301:Y301"/>
    <mergeCell ref="Z301:AC301"/>
    <mergeCell ref="AD301:AG301"/>
    <mergeCell ref="AH301:AK301"/>
    <mergeCell ref="AL301:AO301"/>
    <mergeCell ref="B301:D301"/>
    <mergeCell ref="F301:I301"/>
    <mergeCell ref="J301:M301"/>
    <mergeCell ref="N301:Q301"/>
    <mergeCell ref="R301:U301"/>
    <mergeCell ref="AP303:AS303"/>
    <mergeCell ref="B304:D304"/>
    <mergeCell ref="F304:I304"/>
    <mergeCell ref="J304:M304"/>
    <mergeCell ref="N304:Q304"/>
    <mergeCell ref="R304:U304"/>
    <mergeCell ref="V304:Y304"/>
    <mergeCell ref="Z304:AC304"/>
    <mergeCell ref="AD304:AG304"/>
    <mergeCell ref="AH304:AK304"/>
    <mergeCell ref="AL304:AO304"/>
    <mergeCell ref="AP304:AS304"/>
    <mergeCell ref="V303:Y303"/>
    <mergeCell ref="Z303:AC303"/>
    <mergeCell ref="AD303:AG303"/>
    <mergeCell ref="AH303:AK303"/>
    <mergeCell ref="AL303:AO303"/>
    <mergeCell ref="B303:D303"/>
    <mergeCell ref="F303:I303"/>
    <mergeCell ref="J303:M303"/>
    <mergeCell ref="N303:Q303"/>
    <mergeCell ref="R303:U303"/>
    <mergeCell ref="J307:M307"/>
    <mergeCell ref="N307:Q307"/>
    <mergeCell ref="R307:U307"/>
    <mergeCell ref="AP305:AS305"/>
    <mergeCell ref="B306:D306"/>
    <mergeCell ref="F306:I306"/>
    <mergeCell ref="J306:M306"/>
    <mergeCell ref="N306:Q306"/>
    <mergeCell ref="R306:U306"/>
    <mergeCell ref="V306:Y306"/>
    <mergeCell ref="Z306:AC306"/>
    <mergeCell ref="AD306:AG306"/>
    <mergeCell ref="AH306:AK306"/>
    <mergeCell ref="AL306:AO306"/>
    <mergeCell ref="AP306:AS306"/>
    <mergeCell ref="V305:Y305"/>
    <mergeCell ref="Z305:AC305"/>
    <mergeCell ref="AD305:AG305"/>
    <mergeCell ref="AH305:AK305"/>
    <mergeCell ref="AL305:AO305"/>
    <mergeCell ref="B305:D305"/>
    <mergeCell ref="F305:I305"/>
    <mergeCell ref="J305:M305"/>
    <mergeCell ref="N305:Q305"/>
    <mergeCell ref="R305:U305"/>
    <mergeCell ref="B310:D310"/>
    <mergeCell ref="F310:AS310"/>
    <mergeCell ref="B311:D311"/>
    <mergeCell ref="F311:I311"/>
    <mergeCell ref="J311:M311"/>
    <mergeCell ref="N311:Q311"/>
    <mergeCell ref="R311:U311"/>
    <mergeCell ref="V311:Y311"/>
    <mergeCell ref="Z311:AC311"/>
    <mergeCell ref="AD311:AG311"/>
    <mergeCell ref="AH311:AK311"/>
    <mergeCell ref="AL311:AO311"/>
    <mergeCell ref="AP311:AS311"/>
    <mergeCell ref="AP307:AS307"/>
    <mergeCell ref="B308:D308"/>
    <mergeCell ref="F308:I308"/>
    <mergeCell ref="J308:M308"/>
    <mergeCell ref="N308:Q308"/>
    <mergeCell ref="R308:U308"/>
    <mergeCell ref="V308:Y308"/>
    <mergeCell ref="Z308:AC308"/>
    <mergeCell ref="AD308:AG308"/>
    <mergeCell ref="AH308:AK308"/>
    <mergeCell ref="AL308:AO308"/>
    <mergeCell ref="AP308:AS308"/>
    <mergeCell ref="V307:Y307"/>
    <mergeCell ref="Z307:AC307"/>
    <mergeCell ref="AD307:AG307"/>
    <mergeCell ref="AH307:AK307"/>
    <mergeCell ref="AL307:AO307"/>
    <mergeCell ref="B307:D307"/>
    <mergeCell ref="F307:I307"/>
    <mergeCell ref="AP312:AS312"/>
    <mergeCell ref="B313:D313"/>
    <mergeCell ref="F313:I313"/>
    <mergeCell ref="J313:M313"/>
    <mergeCell ref="N313:Q313"/>
    <mergeCell ref="R313:U313"/>
    <mergeCell ref="V313:Y313"/>
    <mergeCell ref="Z313:AC313"/>
    <mergeCell ref="AD313:AG313"/>
    <mergeCell ref="AH313:AK313"/>
    <mergeCell ref="AL313:AO313"/>
    <mergeCell ref="AP313:AS313"/>
    <mergeCell ref="V312:Y312"/>
    <mergeCell ref="Z312:AC312"/>
    <mergeCell ref="AD312:AG312"/>
    <mergeCell ref="AH312:AK312"/>
    <mergeCell ref="AL312:AO312"/>
    <mergeCell ref="B312:D312"/>
    <mergeCell ref="F312:I312"/>
    <mergeCell ref="J312:M312"/>
    <mergeCell ref="N312:Q312"/>
    <mergeCell ref="R312:U312"/>
    <mergeCell ref="AP314:AS314"/>
    <mergeCell ref="B315:D315"/>
    <mergeCell ref="F315:I315"/>
    <mergeCell ref="J315:M315"/>
    <mergeCell ref="N315:Q315"/>
    <mergeCell ref="R315:U315"/>
    <mergeCell ref="V315:Y315"/>
    <mergeCell ref="Z315:AC315"/>
    <mergeCell ref="AD315:AG315"/>
    <mergeCell ref="AH315:AK315"/>
    <mergeCell ref="AL315:AO315"/>
    <mergeCell ref="AP315:AS315"/>
    <mergeCell ref="V314:Y314"/>
    <mergeCell ref="Z314:AC314"/>
    <mergeCell ref="AD314:AG314"/>
    <mergeCell ref="AH314:AK314"/>
    <mergeCell ref="AL314:AO314"/>
    <mergeCell ref="B314:D314"/>
    <mergeCell ref="F314:I314"/>
    <mergeCell ref="J314:M314"/>
    <mergeCell ref="N314:Q314"/>
    <mergeCell ref="R314:U314"/>
    <mergeCell ref="J318:M318"/>
    <mergeCell ref="N318:Q318"/>
    <mergeCell ref="R318:U318"/>
    <mergeCell ref="AP316:AS316"/>
    <mergeCell ref="B317:D317"/>
    <mergeCell ref="F317:I317"/>
    <mergeCell ref="J317:M317"/>
    <mergeCell ref="N317:Q317"/>
    <mergeCell ref="R317:U317"/>
    <mergeCell ref="V317:Y317"/>
    <mergeCell ref="Z317:AC317"/>
    <mergeCell ref="AD317:AG317"/>
    <mergeCell ref="AH317:AK317"/>
    <mergeCell ref="AL317:AO317"/>
    <mergeCell ref="AP317:AS317"/>
    <mergeCell ref="V316:Y316"/>
    <mergeCell ref="Z316:AC316"/>
    <mergeCell ref="AD316:AG316"/>
    <mergeCell ref="AH316:AK316"/>
    <mergeCell ref="AL316:AO316"/>
    <mergeCell ref="B316:D316"/>
    <mergeCell ref="F316:I316"/>
    <mergeCell ref="J316:M316"/>
    <mergeCell ref="N316:Q316"/>
    <mergeCell ref="R316:U316"/>
    <mergeCell ref="B321:D321"/>
    <mergeCell ref="F321:AS321"/>
    <mergeCell ref="B322:D322"/>
    <mergeCell ref="F322:I322"/>
    <mergeCell ref="J322:M322"/>
    <mergeCell ref="N322:Q322"/>
    <mergeCell ref="R322:U322"/>
    <mergeCell ref="V322:Y322"/>
    <mergeCell ref="Z322:AC322"/>
    <mergeCell ref="AD322:AG322"/>
    <mergeCell ref="AH322:AK322"/>
    <mergeCell ref="AL322:AO322"/>
    <mergeCell ref="AP322:AS322"/>
    <mergeCell ref="AP318:AS318"/>
    <mergeCell ref="B319:D319"/>
    <mergeCell ref="F319:I319"/>
    <mergeCell ref="J319:M319"/>
    <mergeCell ref="N319:Q319"/>
    <mergeCell ref="R319:U319"/>
    <mergeCell ref="V319:Y319"/>
    <mergeCell ref="Z319:AC319"/>
    <mergeCell ref="AD319:AG319"/>
    <mergeCell ref="AH319:AK319"/>
    <mergeCell ref="AL319:AO319"/>
    <mergeCell ref="AP319:AS319"/>
    <mergeCell ref="V318:Y318"/>
    <mergeCell ref="Z318:AC318"/>
    <mergeCell ref="AD318:AG318"/>
    <mergeCell ref="AH318:AK318"/>
    <mergeCell ref="AL318:AO318"/>
    <mergeCell ref="B318:D318"/>
    <mergeCell ref="F318:I318"/>
    <mergeCell ref="AP323:AS323"/>
    <mergeCell ref="B324:D324"/>
    <mergeCell ref="F324:I324"/>
    <mergeCell ref="J324:M324"/>
    <mergeCell ref="N324:Q324"/>
    <mergeCell ref="R324:U324"/>
    <mergeCell ref="V324:Y324"/>
    <mergeCell ref="Z324:AC324"/>
    <mergeCell ref="AD324:AG324"/>
    <mergeCell ref="AH324:AK324"/>
    <mergeCell ref="AL324:AO324"/>
    <mergeCell ref="AP324:AS324"/>
    <mergeCell ref="V323:Y323"/>
    <mergeCell ref="Z323:AC323"/>
    <mergeCell ref="AD323:AG323"/>
    <mergeCell ref="AH323:AK323"/>
    <mergeCell ref="AL323:AO323"/>
    <mergeCell ref="B323:D323"/>
    <mergeCell ref="F323:I323"/>
    <mergeCell ref="J323:M323"/>
    <mergeCell ref="N323:Q323"/>
    <mergeCell ref="R323:U323"/>
    <mergeCell ref="AP325:AS325"/>
    <mergeCell ref="B326:D326"/>
    <mergeCell ref="F326:I326"/>
    <mergeCell ref="J326:M326"/>
    <mergeCell ref="N326:Q326"/>
    <mergeCell ref="R326:U326"/>
    <mergeCell ref="V326:Y326"/>
    <mergeCell ref="Z326:AC326"/>
    <mergeCell ref="AD326:AG326"/>
    <mergeCell ref="AH326:AK326"/>
    <mergeCell ref="AL326:AO326"/>
    <mergeCell ref="AP326:AS326"/>
    <mergeCell ref="V325:Y325"/>
    <mergeCell ref="Z325:AC325"/>
    <mergeCell ref="AD325:AG325"/>
    <mergeCell ref="AH325:AK325"/>
    <mergeCell ref="AL325:AO325"/>
    <mergeCell ref="B325:D325"/>
    <mergeCell ref="F325:I325"/>
    <mergeCell ref="J325:M325"/>
    <mergeCell ref="N325:Q325"/>
    <mergeCell ref="R325:U325"/>
    <mergeCell ref="J328:M328"/>
    <mergeCell ref="N328:Q328"/>
    <mergeCell ref="R328:U328"/>
    <mergeCell ref="V328:Y328"/>
    <mergeCell ref="Z328:AC328"/>
    <mergeCell ref="AD328:AG328"/>
    <mergeCell ref="AH328:AK328"/>
    <mergeCell ref="AL328:AO328"/>
    <mergeCell ref="AP328:AS328"/>
    <mergeCell ref="V327:Y327"/>
    <mergeCell ref="Z327:AC327"/>
    <mergeCell ref="AD327:AG327"/>
    <mergeCell ref="AH327:AK327"/>
    <mergeCell ref="AL327:AO327"/>
    <mergeCell ref="B327:D327"/>
    <mergeCell ref="F327:I327"/>
    <mergeCell ref="J327:M327"/>
    <mergeCell ref="N327:Q327"/>
    <mergeCell ref="R327:U327"/>
    <mergeCell ref="AD270:AG270"/>
    <mergeCell ref="AH270:AK270"/>
    <mergeCell ref="AL270:AO270"/>
    <mergeCell ref="AP270:AS270"/>
    <mergeCell ref="F270:I270"/>
    <mergeCell ref="J270:M270"/>
    <mergeCell ref="N270:Q270"/>
    <mergeCell ref="R270:U270"/>
    <mergeCell ref="V270:Y270"/>
    <mergeCell ref="AP329:AS329"/>
    <mergeCell ref="B330:D330"/>
    <mergeCell ref="F330:I330"/>
    <mergeCell ref="J330:M330"/>
    <mergeCell ref="N330:Q330"/>
    <mergeCell ref="R330:U330"/>
    <mergeCell ref="V330:Y330"/>
    <mergeCell ref="Z330:AC330"/>
    <mergeCell ref="AD330:AG330"/>
    <mergeCell ref="AH330:AK330"/>
    <mergeCell ref="AL330:AO330"/>
    <mergeCell ref="AP330:AS330"/>
    <mergeCell ref="V329:Y329"/>
    <mergeCell ref="Z329:AC329"/>
    <mergeCell ref="AD329:AG329"/>
    <mergeCell ref="AH329:AK329"/>
    <mergeCell ref="AL329:AO329"/>
    <mergeCell ref="AL272:AO272"/>
    <mergeCell ref="AP272:AS272"/>
    <mergeCell ref="B273:D273"/>
    <mergeCell ref="F273:I273"/>
    <mergeCell ref="J273:M273"/>
    <mergeCell ref="N273:Q273"/>
    <mergeCell ref="R273:U273"/>
    <mergeCell ref="V273:Y273"/>
    <mergeCell ref="Z273:AC273"/>
    <mergeCell ref="AD273:AG273"/>
    <mergeCell ref="AH273:AK273"/>
    <mergeCell ref="AL273:AO273"/>
    <mergeCell ref="AP273:AS273"/>
    <mergeCell ref="R272:U272"/>
    <mergeCell ref="V272:Y272"/>
    <mergeCell ref="Z272:AC272"/>
    <mergeCell ref="AD272:AG272"/>
    <mergeCell ref="AH272:AK272"/>
    <mergeCell ref="AP274:AS274"/>
    <mergeCell ref="B275:D275"/>
    <mergeCell ref="F275:I275"/>
    <mergeCell ref="J275:M275"/>
    <mergeCell ref="N275:Q275"/>
    <mergeCell ref="R275:U275"/>
    <mergeCell ref="V275:Y275"/>
    <mergeCell ref="Z275:AC275"/>
    <mergeCell ref="AD275:AG275"/>
    <mergeCell ref="AH275:AK275"/>
    <mergeCell ref="AL275:AO275"/>
    <mergeCell ref="AP275:AS275"/>
    <mergeCell ref="V274:Y274"/>
    <mergeCell ref="Z274:AC274"/>
    <mergeCell ref="AD274:AG274"/>
    <mergeCell ref="AH274:AK274"/>
    <mergeCell ref="AL274:AO274"/>
    <mergeCell ref="B274:D274"/>
    <mergeCell ref="F274:I274"/>
    <mergeCell ref="J274:M274"/>
    <mergeCell ref="N274:Q274"/>
    <mergeCell ref="R274:U274"/>
    <mergeCell ref="AP276:AS276"/>
    <mergeCell ref="B277:D277"/>
    <mergeCell ref="F277:I277"/>
    <mergeCell ref="J277:M277"/>
    <mergeCell ref="N277:Q277"/>
    <mergeCell ref="R277:U277"/>
    <mergeCell ref="V277:Y277"/>
    <mergeCell ref="Z277:AC277"/>
    <mergeCell ref="AD277:AG277"/>
    <mergeCell ref="AH277:AK277"/>
    <mergeCell ref="AL277:AO277"/>
    <mergeCell ref="AP277:AS277"/>
    <mergeCell ref="V276:Y276"/>
    <mergeCell ref="Z276:AC276"/>
    <mergeCell ref="AD276:AG276"/>
    <mergeCell ref="AH276:AK276"/>
    <mergeCell ref="AL276:AO276"/>
    <mergeCell ref="B276:D276"/>
    <mergeCell ref="F276:I276"/>
    <mergeCell ref="J276:M276"/>
    <mergeCell ref="N276:Q276"/>
    <mergeCell ref="R276:U276"/>
    <mergeCell ref="AP278:AS278"/>
    <mergeCell ref="B279:D279"/>
    <mergeCell ref="F279:I279"/>
    <mergeCell ref="J279:M279"/>
    <mergeCell ref="N279:Q279"/>
    <mergeCell ref="R279:U279"/>
    <mergeCell ref="V279:Y279"/>
    <mergeCell ref="Z279:AC279"/>
    <mergeCell ref="AD279:AG279"/>
    <mergeCell ref="AH279:AK279"/>
    <mergeCell ref="AL279:AO279"/>
    <mergeCell ref="AP279:AS279"/>
    <mergeCell ref="V278:Y278"/>
    <mergeCell ref="Z278:AC278"/>
    <mergeCell ref="AD278:AG278"/>
    <mergeCell ref="AH278:AK278"/>
    <mergeCell ref="AL278:AO278"/>
    <mergeCell ref="B278:D278"/>
    <mergeCell ref="F278:I278"/>
    <mergeCell ref="J278:M278"/>
    <mergeCell ref="N278:Q278"/>
    <mergeCell ref="R278:U278"/>
    <mergeCell ref="AP280:AS280"/>
    <mergeCell ref="B281:D281"/>
    <mergeCell ref="F281:I281"/>
    <mergeCell ref="J281:M281"/>
    <mergeCell ref="N281:Q281"/>
    <mergeCell ref="R281:U281"/>
    <mergeCell ref="V281:Y281"/>
    <mergeCell ref="Z281:AC281"/>
    <mergeCell ref="AD281:AG281"/>
    <mergeCell ref="AH281:AK281"/>
    <mergeCell ref="AL281:AO281"/>
    <mergeCell ref="AP281:AS281"/>
    <mergeCell ref="V280:Y280"/>
    <mergeCell ref="Z280:AC280"/>
    <mergeCell ref="AD280:AG280"/>
    <mergeCell ref="AH280:AK280"/>
    <mergeCell ref="AL280:AO280"/>
    <mergeCell ref="B280:D280"/>
    <mergeCell ref="F280:I280"/>
    <mergeCell ref="J280:M280"/>
    <mergeCell ref="N280:Q280"/>
    <mergeCell ref="R280:U280"/>
    <mergeCell ref="AP282:AS282"/>
    <mergeCell ref="B283:D283"/>
    <mergeCell ref="F283:I283"/>
    <mergeCell ref="J283:M283"/>
    <mergeCell ref="N283:Q283"/>
    <mergeCell ref="R283:U283"/>
    <mergeCell ref="V283:Y283"/>
    <mergeCell ref="Z283:AC283"/>
    <mergeCell ref="AD283:AG283"/>
    <mergeCell ref="AH283:AK283"/>
    <mergeCell ref="AL283:AO283"/>
    <mergeCell ref="AP283:AS283"/>
    <mergeCell ref="V282:Y282"/>
    <mergeCell ref="Z282:AC282"/>
    <mergeCell ref="AD282:AG282"/>
    <mergeCell ref="AH282:AK282"/>
    <mergeCell ref="AL282:AO282"/>
    <mergeCell ref="B282:D282"/>
    <mergeCell ref="F282:I282"/>
    <mergeCell ref="J282:M282"/>
    <mergeCell ref="N282:Q282"/>
    <mergeCell ref="R282:U282"/>
    <mergeCell ref="AP284:AS284"/>
    <mergeCell ref="B285:D285"/>
    <mergeCell ref="F285:I285"/>
    <mergeCell ref="J285:M285"/>
    <mergeCell ref="N285:Q285"/>
    <mergeCell ref="R285:U285"/>
    <mergeCell ref="V285:Y285"/>
    <mergeCell ref="Z285:AC285"/>
    <mergeCell ref="AD285:AG285"/>
    <mergeCell ref="AH285:AK285"/>
    <mergeCell ref="AL285:AO285"/>
    <mergeCell ref="AP285:AS285"/>
    <mergeCell ref="V284:Y284"/>
    <mergeCell ref="Z284:AC284"/>
    <mergeCell ref="AD284:AG284"/>
    <mergeCell ref="AH284:AK284"/>
    <mergeCell ref="AL284:AO284"/>
    <mergeCell ref="B284:D284"/>
    <mergeCell ref="F284:I284"/>
    <mergeCell ref="J284:M284"/>
    <mergeCell ref="N284:Q284"/>
    <mergeCell ref="R284:U284"/>
    <mergeCell ref="AP286:AS286"/>
    <mergeCell ref="B287:D287"/>
    <mergeCell ref="F287:I287"/>
    <mergeCell ref="J287:M287"/>
    <mergeCell ref="N287:Q287"/>
    <mergeCell ref="R287:U287"/>
    <mergeCell ref="V287:Y287"/>
    <mergeCell ref="Z287:AC287"/>
    <mergeCell ref="AD287:AG287"/>
    <mergeCell ref="AH287:AK287"/>
    <mergeCell ref="AL287:AO287"/>
    <mergeCell ref="AP287:AS287"/>
    <mergeCell ref="V286:Y286"/>
    <mergeCell ref="Z286:AC286"/>
    <mergeCell ref="AD286:AG286"/>
    <mergeCell ref="AH286:AK286"/>
    <mergeCell ref="AL286:AO286"/>
    <mergeCell ref="B286:D286"/>
    <mergeCell ref="F286:I286"/>
    <mergeCell ref="J286:M286"/>
    <mergeCell ref="N286:Q286"/>
    <mergeCell ref="R286:U286"/>
    <mergeCell ref="AP288:AS288"/>
    <mergeCell ref="B289:D289"/>
    <mergeCell ref="F289:I289"/>
    <mergeCell ref="J289:M289"/>
    <mergeCell ref="N289:Q289"/>
    <mergeCell ref="R289:U289"/>
    <mergeCell ref="V289:Y289"/>
    <mergeCell ref="Z289:AC289"/>
    <mergeCell ref="AD289:AG289"/>
    <mergeCell ref="AH289:AK289"/>
    <mergeCell ref="AL289:AO289"/>
    <mergeCell ref="AP289:AS289"/>
    <mergeCell ref="V288:Y288"/>
    <mergeCell ref="Z288:AC288"/>
    <mergeCell ref="AD288:AG288"/>
    <mergeCell ref="AH288:AK288"/>
    <mergeCell ref="AL288:AO288"/>
    <mergeCell ref="B288:D288"/>
    <mergeCell ref="F288:I288"/>
    <mergeCell ref="J288:M288"/>
    <mergeCell ref="N288:Q288"/>
    <mergeCell ref="R288:U288"/>
    <mergeCell ref="AP290:AS290"/>
    <mergeCell ref="B291:D291"/>
    <mergeCell ref="F291:I291"/>
    <mergeCell ref="J291:M291"/>
    <mergeCell ref="N291:Q291"/>
    <mergeCell ref="R291:U291"/>
    <mergeCell ref="V291:Y291"/>
    <mergeCell ref="Z291:AC291"/>
    <mergeCell ref="AD291:AG291"/>
    <mergeCell ref="AH291:AK291"/>
    <mergeCell ref="AL291:AO291"/>
    <mergeCell ref="AP291:AS291"/>
    <mergeCell ref="V290:Y290"/>
    <mergeCell ref="Z290:AC290"/>
    <mergeCell ref="AD290:AG290"/>
    <mergeCell ref="AH290:AK290"/>
    <mergeCell ref="AL290:AO290"/>
    <mergeCell ref="B290:D290"/>
    <mergeCell ref="F290:I290"/>
    <mergeCell ref="J290:M290"/>
    <mergeCell ref="N290:Q290"/>
    <mergeCell ref="R290:U290"/>
    <mergeCell ref="AP292:AS292"/>
    <mergeCell ref="B293:D293"/>
    <mergeCell ref="F293:I293"/>
    <mergeCell ref="J293:M293"/>
    <mergeCell ref="N293:Q293"/>
    <mergeCell ref="R293:U293"/>
    <mergeCell ref="V293:Y293"/>
    <mergeCell ref="Z293:AC293"/>
    <mergeCell ref="AD293:AG293"/>
    <mergeCell ref="AH293:AK293"/>
    <mergeCell ref="AL293:AO293"/>
    <mergeCell ref="AP293:AS293"/>
    <mergeCell ref="V292:Y292"/>
    <mergeCell ref="Z292:AC292"/>
    <mergeCell ref="AD292:AG292"/>
    <mergeCell ref="AH292:AK292"/>
    <mergeCell ref="AL292:AO292"/>
    <mergeCell ref="B292:D292"/>
    <mergeCell ref="F292:I292"/>
    <mergeCell ref="J292:M292"/>
    <mergeCell ref="N292:Q292"/>
    <mergeCell ref="R292:U292"/>
    <mergeCell ref="AP294:AS294"/>
    <mergeCell ref="B295:D295"/>
    <mergeCell ref="F295:I295"/>
    <mergeCell ref="J295:M295"/>
    <mergeCell ref="N295:Q295"/>
    <mergeCell ref="R295:U295"/>
    <mergeCell ref="V295:Y295"/>
    <mergeCell ref="Z295:AC295"/>
    <mergeCell ref="AD295:AG295"/>
    <mergeCell ref="AH295:AK295"/>
    <mergeCell ref="AL295:AO295"/>
    <mergeCell ref="AP295:AS295"/>
    <mergeCell ref="V294:Y294"/>
    <mergeCell ref="Z294:AC294"/>
    <mergeCell ref="AD294:AG294"/>
    <mergeCell ref="AH294:AK294"/>
    <mergeCell ref="AL294:AO294"/>
    <mergeCell ref="B294:D294"/>
    <mergeCell ref="F294:I294"/>
    <mergeCell ref="J294:M294"/>
    <mergeCell ref="N294:Q294"/>
    <mergeCell ref="R294:U294"/>
    <mergeCell ref="AP296:AS296"/>
    <mergeCell ref="B332:D332"/>
    <mergeCell ref="F332:AS332"/>
    <mergeCell ref="B333:D333"/>
    <mergeCell ref="F333:I333"/>
    <mergeCell ref="J333:M333"/>
    <mergeCell ref="N333:Q333"/>
    <mergeCell ref="R333:U333"/>
    <mergeCell ref="V333:Y333"/>
    <mergeCell ref="Z333:AC333"/>
    <mergeCell ref="AD333:AG333"/>
    <mergeCell ref="AH333:AK333"/>
    <mergeCell ref="AL333:AO333"/>
    <mergeCell ref="AP333:AS333"/>
    <mergeCell ref="V296:Y296"/>
    <mergeCell ref="Z296:AC296"/>
    <mergeCell ref="AD296:AG296"/>
    <mergeCell ref="AH296:AK296"/>
    <mergeCell ref="AL296:AO296"/>
    <mergeCell ref="B296:D296"/>
    <mergeCell ref="F296:I296"/>
    <mergeCell ref="J296:M296"/>
    <mergeCell ref="N296:Q296"/>
    <mergeCell ref="R296:U296"/>
    <mergeCell ref="B329:D329"/>
    <mergeCell ref="F329:I329"/>
    <mergeCell ref="J329:M329"/>
    <mergeCell ref="N329:Q329"/>
    <mergeCell ref="R329:U329"/>
    <mergeCell ref="AP327:AS327"/>
    <mergeCell ref="B328:D328"/>
    <mergeCell ref="F328:I328"/>
    <mergeCell ref="AP334:AS334"/>
    <mergeCell ref="B335:D335"/>
    <mergeCell ref="F335:I335"/>
    <mergeCell ref="J335:M335"/>
    <mergeCell ref="N335:Q335"/>
    <mergeCell ref="R335:U335"/>
    <mergeCell ref="V335:Y335"/>
    <mergeCell ref="Z335:AC335"/>
    <mergeCell ref="AD335:AG335"/>
    <mergeCell ref="AH335:AK335"/>
    <mergeCell ref="AL335:AO335"/>
    <mergeCell ref="AP335:AS335"/>
    <mergeCell ref="V334:Y334"/>
    <mergeCell ref="Z334:AC334"/>
    <mergeCell ref="AD334:AG334"/>
    <mergeCell ref="AH334:AK334"/>
    <mergeCell ref="AL334:AO334"/>
    <mergeCell ref="B334:D334"/>
    <mergeCell ref="F334:I334"/>
    <mergeCell ref="J334:M334"/>
    <mergeCell ref="N334:Q334"/>
    <mergeCell ref="R334:U334"/>
    <mergeCell ref="AP336:AS336"/>
    <mergeCell ref="B337:D337"/>
    <mergeCell ref="F337:I337"/>
    <mergeCell ref="J337:M337"/>
    <mergeCell ref="N337:Q337"/>
    <mergeCell ref="R337:U337"/>
    <mergeCell ref="V337:Y337"/>
    <mergeCell ref="Z337:AC337"/>
    <mergeCell ref="AD337:AG337"/>
    <mergeCell ref="AH337:AK337"/>
    <mergeCell ref="AL337:AO337"/>
    <mergeCell ref="AP337:AS337"/>
    <mergeCell ref="V336:Y336"/>
    <mergeCell ref="Z336:AC336"/>
    <mergeCell ref="AD336:AG336"/>
    <mergeCell ref="AH336:AK336"/>
    <mergeCell ref="AL336:AO336"/>
    <mergeCell ref="B336:D336"/>
    <mergeCell ref="F336:I336"/>
    <mergeCell ref="J336:M336"/>
    <mergeCell ref="N336:Q336"/>
    <mergeCell ref="R336:U336"/>
    <mergeCell ref="AP338:AS338"/>
    <mergeCell ref="B339:D339"/>
    <mergeCell ref="F339:I339"/>
    <mergeCell ref="J339:M339"/>
    <mergeCell ref="N339:Q339"/>
    <mergeCell ref="R339:U339"/>
    <mergeCell ref="V339:Y339"/>
    <mergeCell ref="Z339:AC339"/>
    <mergeCell ref="AD339:AG339"/>
    <mergeCell ref="AH339:AK339"/>
    <mergeCell ref="AL339:AO339"/>
    <mergeCell ref="AP339:AS339"/>
    <mergeCell ref="V338:Y338"/>
    <mergeCell ref="Z338:AC338"/>
    <mergeCell ref="AD338:AG338"/>
    <mergeCell ref="AH338:AK338"/>
    <mergeCell ref="AL338:AO338"/>
    <mergeCell ref="B338:D338"/>
    <mergeCell ref="F338:I338"/>
    <mergeCell ref="J338:M338"/>
    <mergeCell ref="N338:Q338"/>
    <mergeCell ref="R338:U338"/>
    <mergeCell ref="AP340:AS340"/>
    <mergeCell ref="B341:D341"/>
    <mergeCell ref="F341:I341"/>
    <mergeCell ref="J341:M341"/>
    <mergeCell ref="N341:Q341"/>
    <mergeCell ref="R341:U341"/>
    <mergeCell ref="V341:Y341"/>
    <mergeCell ref="Z341:AC341"/>
    <mergeCell ref="AD341:AG341"/>
    <mergeCell ref="AH341:AK341"/>
    <mergeCell ref="AL341:AO341"/>
    <mergeCell ref="AP341:AS341"/>
    <mergeCell ref="V340:Y340"/>
    <mergeCell ref="Z340:AC340"/>
    <mergeCell ref="AD340:AG340"/>
    <mergeCell ref="AH340:AK340"/>
    <mergeCell ref="AL340:AO340"/>
    <mergeCell ref="B340:D340"/>
    <mergeCell ref="F340:I340"/>
    <mergeCell ref="J340:M340"/>
    <mergeCell ref="N340:Q340"/>
    <mergeCell ref="R340:U340"/>
  </mergeCells>
  <phoneticPr fontId="12" type="noConversion"/>
  <conditionalFormatting sqref="F174:AS197">
    <cfRule type="colorScale" priority="9">
      <colorScale>
        <cfvo type="min"/>
        <cfvo type="percentile" val="50"/>
        <cfvo type="max"/>
        <color rgb="FFF8696B"/>
        <color rgb="FFFFEB84"/>
        <color rgb="FF63BE7B"/>
      </colorScale>
    </cfRule>
  </conditionalFormatting>
  <conditionalFormatting sqref="F207:AS230">
    <cfRule type="colorScale" priority="8">
      <colorScale>
        <cfvo type="min"/>
        <cfvo type="percentile" val="50"/>
        <cfvo type="max"/>
        <color rgb="FFF8696B"/>
        <color rgb="FFFFEB84"/>
        <color rgb="FF63BE7B"/>
      </colorScale>
    </cfRule>
  </conditionalFormatting>
  <conditionalFormatting sqref="F240:AS263">
    <cfRule type="colorScale" priority="7">
      <colorScale>
        <cfvo type="min"/>
        <cfvo type="percentile" val="50"/>
        <cfvo type="max"/>
        <color rgb="FFF8696B"/>
        <color rgb="FFFFEB84"/>
        <color rgb="FF63BE7B"/>
      </colorScale>
    </cfRule>
  </conditionalFormatting>
  <conditionalFormatting sqref="F301:AS308">
    <cfRule type="colorScale" priority="6">
      <colorScale>
        <cfvo type="min"/>
        <cfvo type="percentile" val="50"/>
        <cfvo type="max"/>
        <color rgb="FFF8696B"/>
        <color rgb="FFFFEB84"/>
        <color rgb="FF63BE7B"/>
      </colorScale>
    </cfRule>
  </conditionalFormatting>
  <conditionalFormatting sqref="F312:AS319">
    <cfRule type="colorScale" priority="5">
      <colorScale>
        <cfvo type="min"/>
        <cfvo type="percentile" val="50"/>
        <cfvo type="max"/>
        <color rgb="FFF8696B"/>
        <color rgb="FFFFEB84"/>
        <color rgb="FF63BE7B"/>
      </colorScale>
    </cfRule>
  </conditionalFormatting>
  <conditionalFormatting sqref="F323:AS330">
    <cfRule type="colorScale" priority="4">
      <colorScale>
        <cfvo type="min"/>
        <cfvo type="percentile" val="50"/>
        <cfvo type="max"/>
        <color rgb="FFF8696B"/>
        <color rgb="FFFFEB84"/>
        <color rgb="FF63BE7B"/>
      </colorScale>
    </cfRule>
  </conditionalFormatting>
  <conditionalFormatting sqref="F273:AS296">
    <cfRule type="colorScale" priority="3">
      <colorScale>
        <cfvo type="min"/>
        <cfvo type="percentile" val="50"/>
        <cfvo type="max"/>
        <color rgb="FFF8696B"/>
        <color rgb="FFFFEB84"/>
        <color rgb="FF63BE7B"/>
      </colorScale>
    </cfRule>
  </conditionalFormatting>
  <conditionalFormatting sqref="F334:AS340">
    <cfRule type="colorScale" priority="2">
      <colorScale>
        <cfvo type="min"/>
        <cfvo type="percentile" val="50"/>
        <cfvo type="max"/>
        <color rgb="FFF8696B"/>
        <color rgb="FFFFEB84"/>
        <color rgb="FF63BE7B"/>
      </colorScale>
    </cfRule>
  </conditionalFormatting>
  <conditionalFormatting sqref="F341:AS341">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F4CAA-3715-44C0-9D1C-B58BA0F3176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6758FB7-9110-40AA-AD3C-F52599D0E402}"/>
</file>

<file path=customXml/itemProps3.xml><?xml version="1.0" encoding="utf-8"?>
<ds:datastoreItem xmlns:ds="http://schemas.openxmlformats.org/officeDocument/2006/customXml" ds:itemID="{AD2F2EA4-6BD6-4A74-8848-50A1D2093C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Post Data</vt:lpstr>
      <vt:lpstr>Report</vt:lpstr>
      <vt:lpstr>'Intro &amp; Setup'!Print_Area</vt:lpstr>
      <vt:lpstr>'Post Data'!Print_Area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2020-06-12T08:39:15Z</dcterms:created>
  <dcterms:modified xsi:type="dcterms:W3CDTF">2020-06-19T11:33:43Z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